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747"/>
  </bookViews>
  <sheets>
    <sheet name="ЮНОШИ (ТЕСТ)" sheetId="32" r:id="rId1"/>
    <sheet name="дев (ТЕСТ) " sheetId="23" r:id="rId2"/>
    <sheet name="личники" sheetId="30" r:id="rId3"/>
    <sheet name="итоговый (по школам)" sheetId="26" r:id="rId4"/>
    <sheet name="итоговый (по местам)" sheetId="33" r:id="rId5"/>
    <sheet name="ГРУППА &quot;А&quot;" sheetId="34" r:id="rId6"/>
    <sheet name="ГРУППА &quot;Б&quot;" sheetId="35" r:id="rId7"/>
    <sheet name="итог команды (тест)" sheetId="21" state="hidden" r:id="rId8"/>
    <sheet name="юноши" sheetId="7" state="hidden" r:id="rId9"/>
    <sheet name="девочки" sheetId="1" state="hidden" r:id="rId10"/>
    <sheet name="юноши (личники)" sheetId="19" state="hidden" r:id="rId11"/>
    <sheet name="девочки (личники)" sheetId="18" state="hidden" r:id="rId12"/>
    <sheet name="мальчики" sheetId="2" state="hidden" r:id="rId13"/>
    <sheet name="итог девушки" sheetId="3" state="hidden" r:id="rId14"/>
    <sheet name="итог мальчики" sheetId="4" state="hidden" r:id="rId15"/>
    <sheet name="сводный" sheetId="5" state="hidden" r:id="rId16"/>
    <sheet name="итог команды" sheetId="10" state="hidden" r:id="rId17"/>
    <sheet name="итог команды (2)" sheetId="17" state="hidden" r:id="rId18"/>
    <sheet name="Лист3" sheetId="22" state="hidden" r:id="rId19"/>
    <sheet name="инвентарь" sheetId="27" state="hidden" r:id="rId20"/>
  </sheets>
  <definedNames>
    <definedName name="_xlnm._FilterDatabase" localSheetId="5" hidden="1">'ГРУППА "А"'!$G$5:$J$5</definedName>
    <definedName name="_xlnm._FilterDatabase" localSheetId="6" hidden="1">'ГРУППА "Б"'!$G$5:$J$5</definedName>
    <definedName name="_xlnm._FilterDatabase" localSheetId="9" hidden="1">девочки!$A$5:$Z$308</definedName>
    <definedName name="_xlnm._FilterDatabase" localSheetId="11" hidden="1">'девочки (личники)'!$A$5:$AF$308</definedName>
    <definedName name="_xlnm._FilterDatabase" localSheetId="16" hidden="1">'итог команды'!$F$4:$I$4</definedName>
    <definedName name="_xlnm._FilterDatabase" localSheetId="17" hidden="1">'итог команды (2)'!#REF!</definedName>
    <definedName name="_xlnm._FilterDatabase" localSheetId="4" hidden="1">'итоговый (по местам)'!$G$5:$J$5</definedName>
    <definedName name="_xlnm._FilterDatabase" localSheetId="18" hidden="1">Лист3!$A$4:$F$4</definedName>
    <definedName name="_xlnm._FilterDatabase" localSheetId="8" hidden="1">юноши!$A$5:$AF$310</definedName>
    <definedName name="_xlnm._FilterDatabase" localSheetId="10" hidden="1">'юноши (личники)'!$A$5:$AF$308</definedName>
  </definedNames>
  <calcPr calcId="145621"/>
</workbook>
</file>

<file path=xl/calcChain.xml><?xml version="1.0" encoding="utf-8"?>
<calcChain xmlns="http://schemas.openxmlformats.org/spreadsheetml/2006/main">
  <c r="I7" i="35" l="1"/>
  <c r="D27" i="35"/>
  <c r="I26" i="35"/>
  <c r="D22" i="35"/>
  <c r="I15" i="35"/>
  <c r="D18" i="35"/>
  <c r="I23" i="35"/>
  <c r="D11" i="35"/>
  <c r="I10" i="35"/>
  <c r="D10" i="35"/>
  <c r="I24" i="35"/>
  <c r="D21" i="35"/>
  <c r="I14" i="35"/>
  <c r="D24" i="35"/>
  <c r="I28" i="35"/>
  <c r="D19" i="35"/>
  <c r="I8" i="35"/>
  <c r="D12" i="35"/>
  <c r="I21" i="35"/>
  <c r="D8" i="35"/>
  <c r="I18" i="35"/>
  <c r="D15" i="35"/>
  <c r="I19" i="35"/>
  <c r="D7" i="35"/>
  <c r="I11" i="35"/>
  <c r="D28" i="35"/>
  <c r="I27" i="35"/>
  <c r="D17" i="35"/>
  <c r="I25" i="35"/>
  <c r="D25" i="35"/>
  <c r="I29" i="35"/>
  <c r="D20" i="35"/>
  <c r="I13" i="35"/>
  <c r="D13" i="35"/>
  <c r="I12" i="35"/>
  <c r="D6" i="35"/>
  <c r="I9" i="35"/>
  <c r="D23" i="35"/>
  <c r="I16" i="35"/>
  <c r="D14" i="35"/>
  <c r="I17" i="35"/>
  <c r="D29" i="35"/>
  <c r="I6" i="35"/>
  <c r="D9" i="35"/>
  <c r="I22" i="35"/>
  <c r="D26" i="35"/>
  <c r="E26" i="35" s="1"/>
  <c r="I20" i="35"/>
  <c r="D16" i="35"/>
  <c r="I29" i="34"/>
  <c r="D29" i="34"/>
  <c r="I21" i="34"/>
  <c r="D6" i="34"/>
  <c r="I15" i="34"/>
  <c r="D8" i="34"/>
  <c r="I28" i="34"/>
  <c r="D10" i="34"/>
  <c r="I27" i="34"/>
  <c r="D28" i="34"/>
  <c r="I6" i="34"/>
  <c r="D27" i="34"/>
  <c r="I26" i="34"/>
  <c r="D26" i="34"/>
  <c r="I7" i="34"/>
  <c r="D25" i="34"/>
  <c r="I11" i="34"/>
  <c r="D12" i="34"/>
  <c r="I14" i="34"/>
  <c r="D14" i="34"/>
  <c r="I25" i="34"/>
  <c r="D24" i="34"/>
  <c r="I13" i="34"/>
  <c r="D15" i="34"/>
  <c r="I9" i="34"/>
  <c r="D7" i="34"/>
  <c r="I10" i="34"/>
  <c r="D23" i="34"/>
  <c r="I19" i="34"/>
  <c r="D16" i="34"/>
  <c r="I17" i="34"/>
  <c r="D22" i="34"/>
  <c r="I18" i="34"/>
  <c r="D11" i="34"/>
  <c r="I16" i="34"/>
  <c r="D13" i="34"/>
  <c r="I24" i="34"/>
  <c r="D21" i="34"/>
  <c r="I8" i="34"/>
  <c r="D20" i="34"/>
  <c r="I20" i="34"/>
  <c r="D18" i="34"/>
  <c r="I23" i="34"/>
  <c r="D19" i="34"/>
  <c r="I22" i="34"/>
  <c r="D17" i="34"/>
  <c r="I12" i="34"/>
  <c r="D9" i="34"/>
  <c r="AH121" i="32"/>
  <c r="AH271" i="32"/>
  <c r="AH205" i="32"/>
  <c r="AH103" i="23"/>
  <c r="AH98" i="23"/>
  <c r="AH205" i="23"/>
  <c r="J244" i="23"/>
  <c r="X154" i="23"/>
  <c r="X105" i="23"/>
  <c r="X82" i="23"/>
  <c r="Q82" i="23"/>
  <c r="J80" i="23"/>
  <c r="X68" i="23"/>
  <c r="X34" i="23"/>
  <c r="X19" i="23"/>
  <c r="X20" i="23"/>
  <c r="X21" i="23"/>
  <c r="X22" i="23"/>
  <c r="AE279" i="32"/>
  <c r="AE280" i="32"/>
  <c r="S7" i="23"/>
  <c r="S8" i="23"/>
  <c r="S9" i="23"/>
  <c r="S10" i="23"/>
  <c r="S11" i="23"/>
  <c r="S12" i="23"/>
  <c r="S13" i="23"/>
  <c r="S14" i="23"/>
  <c r="S15" i="23"/>
  <c r="S16" i="23"/>
  <c r="S17" i="23"/>
  <c r="S18" i="23"/>
  <c r="S19" i="23"/>
  <c r="S20" i="23"/>
  <c r="S21" i="23"/>
  <c r="S22" i="23"/>
  <c r="S23" i="23"/>
  <c r="S24" i="23"/>
  <c r="S25" i="23"/>
  <c r="S26" i="23"/>
  <c r="S27" i="23"/>
  <c r="S28" i="23"/>
  <c r="S29" i="23"/>
  <c r="S30" i="23"/>
  <c r="S31" i="23"/>
  <c r="S32" i="23"/>
  <c r="S33" i="23"/>
  <c r="S34" i="23"/>
  <c r="S35" i="23"/>
  <c r="S36" i="23"/>
  <c r="S37" i="23"/>
  <c r="S38" i="23"/>
  <c r="S39" i="23"/>
  <c r="S40" i="23"/>
  <c r="S41" i="23"/>
  <c r="S42" i="23"/>
  <c r="S43" i="23"/>
  <c r="S44" i="23"/>
  <c r="S45" i="23"/>
  <c r="S46" i="23"/>
  <c r="S47" i="23"/>
  <c r="S48" i="23"/>
  <c r="S49" i="23"/>
  <c r="S50" i="23"/>
  <c r="S51" i="23"/>
  <c r="S52" i="23"/>
  <c r="S53" i="23"/>
  <c r="S54" i="23"/>
  <c r="S55" i="23"/>
  <c r="S56" i="23"/>
  <c r="S57" i="23"/>
  <c r="S58" i="23"/>
  <c r="S59" i="23"/>
  <c r="S60" i="23"/>
  <c r="S61" i="23"/>
  <c r="S62" i="23"/>
  <c r="S63" i="23"/>
  <c r="S64" i="23"/>
  <c r="S65" i="23"/>
  <c r="S66" i="23"/>
  <c r="S67" i="23"/>
  <c r="S68" i="23"/>
  <c r="S69" i="23"/>
  <c r="S70" i="23"/>
  <c r="S71" i="23"/>
  <c r="S72" i="23"/>
  <c r="S73" i="23"/>
  <c r="S74" i="23"/>
  <c r="S75" i="23"/>
  <c r="S76" i="23"/>
  <c r="S77" i="23"/>
  <c r="S78" i="23"/>
  <c r="S79" i="23"/>
  <c r="S80" i="23"/>
  <c r="S81" i="23"/>
  <c r="S82" i="23"/>
  <c r="S83" i="23"/>
  <c r="S84" i="23"/>
  <c r="S85" i="23"/>
  <c r="S86" i="23"/>
  <c r="S87" i="23"/>
  <c r="S88" i="23"/>
  <c r="S89" i="23"/>
  <c r="S90" i="23"/>
  <c r="S91" i="23"/>
  <c r="S92" i="23"/>
  <c r="S93" i="23"/>
  <c r="S94" i="23"/>
  <c r="S95" i="23"/>
  <c r="S96" i="23"/>
  <c r="S97" i="23"/>
  <c r="S98" i="23"/>
  <c r="S99" i="23"/>
  <c r="S100" i="23"/>
  <c r="S101" i="23"/>
  <c r="S102" i="23"/>
  <c r="S103" i="23"/>
  <c r="S104" i="23"/>
  <c r="S105" i="23"/>
  <c r="S106" i="23"/>
  <c r="S107" i="23"/>
  <c r="S108" i="23"/>
  <c r="S109" i="23"/>
  <c r="S110" i="23"/>
  <c r="S111" i="23"/>
  <c r="S112" i="23"/>
  <c r="S113" i="23"/>
  <c r="S114" i="23"/>
  <c r="S115" i="23"/>
  <c r="S116" i="23"/>
  <c r="S117" i="23"/>
  <c r="S118" i="23"/>
  <c r="S119" i="23"/>
  <c r="S120" i="23"/>
  <c r="S121" i="23"/>
  <c r="S122" i="23"/>
  <c r="S123" i="23"/>
  <c r="S124" i="23"/>
  <c r="S125" i="23"/>
  <c r="S126" i="23"/>
  <c r="S127" i="23"/>
  <c r="S128" i="23"/>
  <c r="S129" i="23"/>
  <c r="S130" i="23"/>
  <c r="S131" i="23"/>
  <c r="S132" i="23"/>
  <c r="S133" i="23"/>
  <c r="S134" i="23"/>
  <c r="S135" i="23"/>
  <c r="S136" i="23"/>
  <c r="S137" i="23"/>
  <c r="S138" i="23"/>
  <c r="S139" i="23"/>
  <c r="S140" i="23"/>
  <c r="S141" i="23"/>
  <c r="S142" i="23"/>
  <c r="S143" i="23"/>
  <c r="S144" i="23"/>
  <c r="S145" i="23"/>
  <c r="S146" i="23"/>
  <c r="S147" i="23"/>
  <c r="S148" i="23"/>
  <c r="S149" i="23"/>
  <c r="S150" i="23"/>
  <c r="S151" i="23"/>
  <c r="S152" i="23"/>
  <c r="S153" i="23"/>
  <c r="S154" i="23"/>
  <c r="S155" i="23"/>
  <c r="S156" i="23"/>
  <c r="S157" i="23"/>
  <c r="S158" i="23"/>
  <c r="S159" i="23"/>
  <c r="S160" i="23"/>
  <c r="S161" i="23"/>
  <c r="S162" i="23"/>
  <c r="S163" i="23"/>
  <c r="S164" i="23"/>
  <c r="S165" i="23"/>
  <c r="S166" i="23"/>
  <c r="S167" i="23"/>
  <c r="S168" i="23"/>
  <c r="S169" i="23"/>
  <c r="S170" i="23"/>
  <c r="S171" i="23"/>
  <c r="S172" i="23"/>
  <c r="S173" i="23"/>
  <c r="S174" i="23"/>
  <c r="S175" i="23"/>
  <c r="S176" i="23"/>
  <c r="S177" i="23"/>
  <c r="S178" i="23"/>
  <c r="S179" i="23"/>
  <c r="S180" i="23"/>
  <c r="S181" i="23"/>
  <c r="S182" i="23"/>
  <c r="S183" i="23"/>
  <c r="S184" i="23"/>
  <c r="S185" i="23"/>
  <c r="S186" i="23"/>
  <c r="S187" i="23"/>
  <c r="S188" i="23"/>
  <c r="S189" i="23"/>
  <c r="S190" i="23"/>
  <c r="S191" i="23"/>
  <c r="S192" i="23"/>
  <c r="S193" i="23"/>
  <c r="S194" i="23"/>
  <c r="S195" i="23"/>
  <c r="S196" i="23"/>
  <c r="S197" i="23"/>
  <c r="S198" i="23"/>
  <c r="S199" i="23"/>
  <c r="S200" i="23"/>
  <c r="S201" i="23"/>
  <c r="S202" i="23"/>
  <c r="S203" i="23"/>
  <c r="S204" i="23"/>
  <c r="S205" i="23"/>
  <c r="S206" i="23"/>
  <c r="S207" i="23"/>
  <c r="S208" i="23"/>
  <c r="S209" i="23"/>
  <c r="S210" i="23"/>
  <c r="S211" i="23"/>
  <c r="S212" i="23"/>
  <c r="S213" i="23"/>
  <c r="S214" i="23"/>
  <c r="S215" i="23"/>
  <c r="S216" i="23"/>
  <c r="S217" i="23"/>
  <c r="S218" i="23"/>
  <c r="S219" i="23"/>
  <c r="S220" i="23"/>
  <c r="S221" i="23"/>
  <c r="S222" i="23"/>
  <c r="S223" i="23"/>
  <c r="S224" i="23"/>
  <c r="S225" i="23"/>
  <c r="S226" i="23"/>
  <c r="S227" i="23"/>
  <c r="S228" i="23"/>
  <c r="S229" i="23"/>
  <c r="S230" i="23"/>
  <c r="S231" i="23"/>
  <c r="S232" i="23"/>
  <c r="S233" i="23"/>
  <c r="S234" i="23"/>
  <c r="S235" i="23"/>
  <c r="S236" i="23"/>
  <c r="S237" i="23"/>
  <c r="S238" i="23"/>
  <c r="S239" i="23"/>
  <c r="S240" i="23"/>
  <c r="S241" i="23"/>
  <c r="S242" i="23"/>
  <c r="S243" i="23"/>
  <c r="S244" i="23"/>
  <c r="S245" i="23"/>
  <c r="S246" i="23"/>
  <c r="S247" i="23"/>
  <c r="S248" i="23"/>
  <c r="S249" i="23"/>
  <c r="S250" i="23"/>
  <c r="S251" i="23"/>
  <c r="S252" i="23"/>
  <c r="S253" i="23"/>
  <c r="S254" i="23"/>
  <c r="S255" i="23"/>
  <c r="S256" i="23"/>
  <c r="S257" i="23"/>
  <c r="S258" i="23"/>
  <c r="S259" i="23"/>
  <c r="S260" i="23"/>
  <c r="S261" i="23"/>
  <c r="S262" i="23"/>
  <c r="S263" i="23"/>
  <c r="S264" i="23"/>
  <c r="S265" i="23"/>
  <c r="S266" i="23"/>
  <c r="S267" i="23"/>
  <c r="S268" i="23"/>
  <c r="S269" i="23"/>
  <c r="S270" i="23"/>
  <c r="S271" i="23"/>
  <c r="S272" i="23"/>
  <c r="S273" i="23"/>
  <c r="S274" i="23"/>
  <c r="S275" i="23"/>
  <c r="S276" i="23"/>
  <c r="S277" i="23"/>
  <c r="S278" i="23"/>
  <c r="S279" i="23"/>
  <c r="S280" i="23"/>
  <c r="S281" i="23"/>
  <c r="S282" i="23"/>
  <c r="S283" i="23"/>
  <c r="S284" i="23"/>
  <c r="S285" i="23"/>
  <c r="S286" i="23"/>
  <c r="S287" i="23"/>
  <c r="S288" i="23"/>
  <c r="S289" i="23"/>
  <c r="S290" i="23"/>
  <c r="S291" i="23"/>
  <c r="S292" i="23"/>
  <c r="S293" i="23"/>
  <c r="S6" i="23"/>
  <c r="L293" i="32"/>
  <c r="L7" i="32"/>
  <c r="L8" i="32"/>
  <c r="L9" i="32"/>
  <c r="L10" i="32"/>
  <c r="L11" i="32"/>
  <c r="L12" i="32"/>
  <c r="L13" i="32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L28" i="32"/>
  <c r="L29" i="32"/>
  <c r="L30" i="32"/>
  <c r="L31" i="32"/>
  <c r="L32" i="32"/>
  <c r="L33" i="32"/>
  <c r="L34" i="32"/>
  <c r="L35" i="32"/>
  <c r="L36" i="32"/>
  <c r="L37" i="32"/>
  <c r="L38" i="32"/>
  <c r="L39" i="32"/>
  <c r="L40" i="32"/>
  <c r="L41" i="32"/>
  <c r="L42" i="32"/>
  <c r="L43" i="32"/>
  <c r="L44" i="32"/>
  <c r="L45" i="32"/>
  <c r="L46" i="32"/>
  <c r="L47" i="32"/>
  <c r="L48" i="32"/>
  <c r="L49" i="32"/>
  <c r="L50" i="32"/>
  <c r="L51" i="32"/>
  <c r="L52" i="32"/>
  <c r="L53" i="32"/>
  <c r="L54" i="32"/>
  <c r="L55" i="32"/>
  <c r="L56" i="32"/>
  <c r="L57" i="32"/>
  <c r="L58" i="32"/>
  <c r="L59" i="32"/>
  <c r="L60" i="32"/>
  <c r="L61" i="32"/>
  <c r="L62" i="32"/>
  <c r="L63" i="32"/>
  <c r="L64" i="32"/>
  <c r="L65" i="32"/>
  <c r="L66" i="32"/>
  <c r="L67" i="32"/>
  <c r="L68" i="32"/>
  <c r="L69" i="32"/>
  <c r="L70" i="32"/>
  <c r="L71" i="32"/>
  <c r="L72" i="32"/>
  <c r="L73" i="32"/>
  <c r="L74" i="32"/>
  <c r="L75" i="32"/>
  <c r="L76" i="32"/>
  <c r="L77" i="32"/>
  <c r="L78" i="32"/>
  <c r="L79" i="32"/>
  <c r="L80" i="32"/>
  <c r="L81" i="32"/>
  <c r="L82" i="32"/>
  <c r="L83" i="32"/>
  <c r="L84" i="32"/>
  <c r="L85" i="32"/>
  <c r="L86" i="32"/>
  <c r="L87" i="32"/>
  <c r="L88" i="32"/>
  <c r="L89" i="32"/>
  <c r="L90" i="32"/>
  <c r="L91" i="32"/>
  <c r="L92" i="32"/>
  <c r="L93" i="32"/>
  <c r="L94" i="32"/>
  <c r="L95" i="32"/>
  <c r="L96" i="32"/>
  <c r="L97" i="32"/>
  <c r="L98" i="32"/>
  <c r="L99" i="32"/>
  <c r="L100" i="32"/>
  <c r="L101" i="32"/>
  <c r="L102" i="32"/>
  <c r="L103" i="32"/>
  <c r="L104" i="32"/>
  <c r="L105" i="32"/>
  <c r="L106" i="32"/>
  <c r="L107" i="32"/>
  <c r="L108" i="32"/>
  <c r="L109" i="32"/>
  <c r="L110" i="32"/>
  <c r="L111" i="32"/>
  <c r="L112" i="32"/>
  <c r="L113" i="32"/>
  <c r="L114" i="32"/>
  <c r="L115" i="32"/>
  <c r="L116" i="32"/>
  <c r="L117" i="32"/>
  <c r="L118" i="32"/>
  <c r="L119" i="32"/>
  <c r="L120" i="32"/>
  <c r="L121" i="32"/>
  <c r="L122" i="32"/>
  <c r="L123" i="32"/>
  <c r="L124" i="32"/>
  <c r="L125" i="32"/>
  <c r="L126" i="32"/>
  <c r="L127" i="32"/>
  <c r="L128" i="32"/>
  <c r="L129" i="32"/>
  <c r="L130" i="32"/>
  <c r="L131" i="32"/>
  <c r="L132" i="32"/>
  <c r="L133" i="32"/>
  <c r="L134" i="32"/>
  <c r="L135" i="32"/>
  <c r="L136" i="32"/>
  <c r="L137" i="32"/>
  <c r="L138" i="32"/>
  <c r="L139" i="32"/>
  <c r="L140" i="32"/>
  <c r="L141" i="32"/>
  <c r="L142" i="32"/>
  <c r="L143" i="32"/>
  <c r="L144" i="32"/>
  <c r="L145" i="32"/>
  <c r="L146" i="32"/>
  <c r="L147" i="32"/>
  <c r="L148" i="32"/>
  <c r="L149" i="32"/>
  <c r="L150" i="32"/>
  <c r="L151" i="32"/>
  <c r="L152" i="32"/>
  <c r="L153" i="32"/>
  <c r="L154" i="32"/>
  <c r="L155" i="32"/>
  <c r="L156" i="32"/>
  <c r="L157" i="32"/>
  <c r="L158" i="32"/>
  <c r="L159" i="32"/>
  <c r="L160" i="32"/>
  <c r="L161" i="32"/>
  <c r="L162" i="32"/>
  <c r="L163" i="32"/>
  <c r="L164" i="32"/>
  <c r="L165" i="32"/>
  <c r="L166" i="32"/>
  <c r="L167" i="32"/>
  <c r="L168" i="32"/>
  <c r="L169" i="32"/>
  <c r="L170" i="32"/>
  <c r="L171" i="32"/>
  <c r="L172" i="32"/>
  <c r="L173" i="32"/>
  <c r="L174" i="32"/>
  <c r="L175" i="32"/>
  <c r="L176" i="32"/>
  <c r="L177" i="32"/>
  <c r="L178" i="32"/>
  <c r="L179" i="32"/>
  <c r="L180" i="32"/>
  <c r="L181" i="32"/>
  <c r="L182" i="32"/>
  <c r="L183" i="32"/>
  <c r="L184" i="32"/>
  <c r="L185" i="32"/>
  <c r="L186" i="32"/>
  <c r="L187" i="32"/>
  <c r="L188" i="32"/>
  <c r="L189" i="32"/>
  <c r="L190" i="32"/>
  <c r="L191" i="32"/>
  <c r="L192" i="32"/>
  <c r="L193" i="32"/>
  <c r="L194" i="32"/>
  <c r="L195" i="32"/>
  <c r="L196" i="32"/>
  <c r="L197" i="32"/>
  <c r="L198" i="32"/>
  <c r="L199" i="32"/>
  <c r="L200" i="32"/>
  <c r="L201" i="32"/>
  <c r="L202" i="32"/>
  <c r="L203" i="32"/>
  <c r="L204" i="32"/>
  <c r="L205" i="32"/>
  <c r="L206" i="32"/>
  <c r="L207" i="32"/>
  <c r="L208" i="32"/>
  <c r="L209" i="32"/>
  <c r="L210" i="32"/>
  <c r="L211" i="32"/>
  <c r="L212" i="32"/>
  <c r="L213" i="32"/>
  <c r="L214" i="32"/>
  <c r="L215" i="32"/>
  <c r="L216" i="32"/>
  <c r="L217" i="32"/>
  <c r="L218" i="32"/>
  <c r="L219" i="32"/>
  <c r="L220" i="32"/>
  <c r="L221" i="32"/>
  <c r="L222" i="32"/>
  <c r="L223" i="32"/>
  <c r="L224" i="32"/>
  <c r="L225" i="32"/>
  <c r="L226" i="32"/>
  <c r="L227" i="32"/>
  <c r="L228" i="32"/>
  <c r="L229" i="32"/>
  <c r="L230" i="32"/>
  <c r="L231" i="32"/>
  <c r="L232" i="32"/>
  <c r="L233" i="32"/>
  <c r="L234" i="32"/>
  <c r="L235" i="32"/>
  <c r="L236" i="32"/>
  <c r="L237" i="32"/>
  <c r="L238" i="32"/>
  <c r="L239" i="32"/>
  <c r="L240" i="32"/>
  <c r="L241" i="32"/>
  <c r="L242" i="32"/>
  <c r="L243" i="32"/>
  <c r="L244" i="32"/>
  <c r="L245" i="32"/>
  <c r="L246" i="32"/>
  <c r="L247" i="32"/>
  <c r="L248" i="32"/>
  <c r="L249" i="32"/>
  <c r="L250" i="32"/>
  <c r="L251" i="32"/>
  <c r="L252" i="32"/>
  <c r="L253" i="32"/>
  <c r="L254" i="32"/>
  <c r="L255" i="32"/>
  <c r="L256" i="32"/>
  <c r="L257" i="32"/>
  <c r="L258" i="32"/>
  <c r="L259" i="32"/>
  <c r="L260" i="32"/>
  <c r="L261" i="32"/>
  <c r="L262" i="32"/>
  <c r="L263" i="32"/>
  <c r="L264" i="32"/>
  <c r="L265" i="32"/>
  <c r="L266" i="32"/>
  <c r="L267" i="32"/>
  <c r="L268" i="32"/>
  <c r="L269" i="32"/>
  <c r="L270" i="32"/>
  <c r="L271" i="32"/>
  <c r="L272" i="32"/>
  <c r="L273" i="32"/>
  <c r="L274" i="32"/>
  <c r="L275" i="32"/>
  <c r="L276" i="32"/>
  <c r="L277" i="32"/>
  <c r="L278" i="32"/>
  <c r="L279" i="32"/>
  <c r="L280" i="32"/>
  <c r="L281" i="32"/>
  <c r="L282" i="32"/>
  <c r="L283" i="32"/>
  <c r="L284" i="32"/>
  <c r="L285" i="32"/>
  <c r="L286" i="32"/>
  <c r="L287" i="32"/>
  <c r="L288" i="32"/>
  <c r="L289" i="32"/>
  <c r="L290" i="32"/>
  <c r="L291" i="32"/>
  <c r="L292" i="32"/>
  <c r="L6" i="32"/>
  <c r="J25" i="35" l="1"/>
  <c r="J14" i="35"/>
  <c r="J7" i="35"/>
  <c r="J17" i="35"/>
  <c r="J10" i="35"/>
  <c r="J15" i="35"/>
  <c r="J6" i="35"/>
  <c r="J19" i="35"/>
  <c r="J21" i="35"/>
  <c r="E14" i="35"/>
  <c r="J9" i="35"/>
  <c r="E6" i="35"/>
  <c r="J13" i="35"/>
  <c r="E20" i="35"/>
  <c r="J27" i="35"/>
  <c r="E28" i="35"/>
  <c r="J18" i="35"/>
  <c r="J8" i="35"/>
  <c r="E19" i="35"/>
  <c r="E21" i="35"/>
  <c r="E11" i="35"/>
  <c r="J26" i="35"/>
  <c r="E16" i="35"/>
  <c r="E29" i="35"/>
  <c r="E8" i="35"/>
  <c r="E24" i="35"/>
  <c r="E10" i="35"/>
  <c r="E27" i="35"/>
  <c r="J22" i="35"/>
  <c r="J16" i="35"/>
  <c r="E23" i="35"/>
  <c r="J12" i="35"/>
  <c r="E13" i="35"/>
  <c r="J29" i="35"/>
  <c r="E17" i="35"/>
  <c r="J11" i="35"/>
  <c r="E15" i="35"/>
  <c r="E12" i="35"/>
  <c r="J28" i="35"/>
  <c r="J24" i="35"/>
  <c r="J23" i="35"/>
  <c r="E22" i="35"/>
  <c r="J20" i="35"/>
  <c r="E9" i="35"/>
  <c r="E25" i="35"/>
  <c r="E7" i="35"/>
  <c r="E18" i="35"/>
  <c r="E9" i="34"/>
  <c r="J12" i="34"/>
  <c r="E17" i="34"/>
  <c r="J10" i="34"/>
  <c r="J14" i="34"/>
  <c r="J26" i="34"/>
  <c r="J15" i="34"/>
  <c r="J29" i="34"/>
  <c r="E29" i="34"/>
  <c r="J22" i="34"/>
  <c r="J20" i="34"/>
  <c r="E18" i="34"/>
  <c r="J27" i="34"/>
  <c r="E19" i="34"/>
  <c r="J24" i="34"/>
  <c r="J18" i="34"/>
  <c r="J17" i="34"/>
  <c r="J19" i="34"/>
  <c r="J9" i="34"/>
  <c r="J25" i="34"/>
  <c r="J11" i="34"/>
  <c r="J6" i="34"/>
  <c r="J28" i="34"/>
  <c r="J21" i="34"/>
  <c r="J16" i="34"/>
  <c r="J13" i="34"/>
  <c r="J7" i="34"/>
  <c r="E20" i="34"/>
  <c r="J23" i="34"/>
  <c r="J8" i="34"/>
  <c r="E21" i="34"/>
  <c r="E13" i="34"/>
  <c r="E11" i="34"/>
  <c r="E22" i="34"/>
  <c r="E16" i="34"/>
  <c r="E23" i="34"/>
  <c r="E7" i="34"/>
  <c r="E15" i="34"/>
  <c r="E24" i="34"/>
  <c r="E14" i="34"/>
  <c r="E12" i="34"/>
  <c r="E25" i="34"/>
  <c r="E26" i="34"/>
  <c r="E27" i="34"/>
  <c r="E28" i="34"/>
  <c r="E10" i="34"/>
  <c r="E8" i="34"/>
  <c r="E6" i="34"/>
  <c r="X211" i="32"/>
  <c r="X212" i="32"/>
  <c r="X213" i="32"/>
  <c r="X214" i="32"/>
  <c r="X91" i="32"/>
  <c r="X92" i="32"/>
  <c r="X93" i="32"/>
  <c r="X94" i="32"/>
  <c r="J50" i="32"/>
  <c r="J51" i="32"/>
  <c r="X78" i="32"/>
  <c r="J13" i="23" l="1"/>
  <c r="J14" i="23"/>
  <c r="J15" i="23"/>
  <c r="J16" i="23"/>
  <c r="J228" i="23"/>
  <c r="J229" i="23"/>
  <c r="J230" i="23"/>
  <c r="J231" i="23"/>
  <c r="Q278" i="23"/>
  <c r="Q279" i="23"/>
  <c r="Q145" i="23"/>
  <c r="Q146" i="23"/>
  <c r="Q147" i="23"/>
  <c r="Q148" i="23"/>
  <c r="J148" i="23"/>
  <c r="J22" i="32"/>
  <c r="T7" i="23" l="1"/>
  <c r="T8" i="23"/>
  <c r="T9" i="23"/>
  <c r="T10" i="23"/>
  <c r="T11" i="23"/>
  <c r="T12" i="23"/>
  <c r="U12" i="23" s="1"/>
  <c r="T13" i="23"/>
  <c r="T14" i="23"/>
  <c r="T15" i="23"/>
  <c r="T16" i="23"/>
  <c r="T17" i="23"/>
  <c r="T18" i="23"/>
  <c r="T19" i="23"/>
  <c r="T20" i="23"/>
  <c r="T21" i="23"/>
  <c r="T22" i="23"/>
  <c r="T23" i="23"/>
  <c r="T24" i="23"/>
  <c r="U24" i="23" s="1"/>
  <c r="T25" i="23"/>
  <c r="T26" i="23"/>
  <c r="T27" i="23"/>
  <c r="T28" i="23"/>
  <c r="U28" i="23" s="1"/>
  <c r="T29" i="23"/>
  <c r="T30" i="23"/>
  <c r="T31" i="23"/>
  <c r="T32" i="23"/>
  <c r="T33" i="23"/>
  <c r="T34" i="23"/>
  <c r="T35" i="23"/>
  <c r="T36" i="23"/>
  <c r="T37" i="23"/>
  <c r="T38" i="23"/>
  <c r="T39" i="23"/>
  <c r="T40" i="23"/>
  <c r="T41" i="23"/>
  <c r="T42" i="23"/>
  <c r="T43" i="23"/>
  <c r="T44" i="23"/>
  <c r="T45" i="23"/>
  <c r="T46" i="23"/>
  <c r="T47" i="23"/>
  <c r="T48" i="23"/>
  <c r="T49" i="23"/>
  <c r="T50" i="23"/>
  <c r="T51" i="23"/>
  <c r="T52" i="23"/>
  <c r="T53" i="23"/>
  <c r="T54" i="23"/>
  <c r="T55" i="23"/>
  <c r="T56" i="23"/>
  <c r="T57" i="23"/>
  <c r="T58" i="23"/>
  <c r="T59" i="23"/>
  <c r="T60" i="23"/>
  <c r="T61" i="23"/>
  <c r="T62" i="23"/>
  <c r="T63" i="23"/>
  <c r="T64" i="23"/>
  <c r="T65" i="23"/>
  <c r="T66" i="23"/>
  <c r="T67" i="23"/>
  <c r="T68" i="23"/>
  <c r="T69" i="23"/>
  <c r="T70" i="23"/>
  <c r="T71" i="23"/>
  <c r="T72" i="23"/>
  <c r="U72" i="23" s="1"/>
  <c r="T73" i="23"/>
  <c r="T74" i="23"/>
  <c r="T75" i="23"/>
  <c r="T76" i="23"/>
  <c r="U76" i="23" s="1"/>
  <c r="T77" i="23"/>
  <c r="T78" i="23"/>
  <c r="T79" i="23"/>
  <c r="T80" i="23"/>
  <c r="T81" i="23"/>
  <c r="T82" i="23"/>
  <c r="T83" i="23"/>
  <c r="T84" i="23"/>
  <c r="T85" i="23"/>
  <c r="T86" i="23"/>
  <c r="T87" i="23"/>
  <c r="T88" i="23"/>
  <c r="T89" i="23"/>
  <c r="T90" i="23"/>
  <c r="T91" i="23"/>
  <c r="T92" i="23"/>
  <c r="T93" i="23"/>
  <c r="T94" i="23"/>
  <c r="T95" i="23"/>
  <c r="T96" i="23"/>
  <c r="T97" i="23"/>
  <c r="T98" i="23"/>
  <c r="T99" i="23"/>
  <c r="T100" i="23"/>
  <c r="T101" i="23"/>
  <c r="T102" i="23"/>
  <c r="T103" i="23"/>
  <c r="T104" i="23"/>
  <c r="T105" i="23"/>
  <c r="T106" i="23"/>
  <c r="T107" i="23"/>
  <c r="T108" i="23"/>
  <c r="T109" i="23"/>
  <c r="T110" i="23"/>
  <c r="T111" i="23"/>
  <c r="T112" i="23"/>
  <c r="T113" i="23"/>
  <c r="T114" i="23"/>
  <c r="T115" i="23"/>
  <c r="T116" i="23"/>
  <c r="T117" i="23"/>
  <c r="T118" i="23"/>
  <c r="T119" i="23"/>
  <c r="T120" i="23"/>
  <c r="U120" i="23" s="1"/>
  <c r="T121" i="23"/>
  <c r="T122" i="23"/>
  <c r="T123" i="23"/>
  <c r="T124" i="23"/>
  <c r="U124" i="23" s="1"/>
  <c r="T125" i="23"/>
  <c r="T126" i="23"/>
  <c r="T127" i="23"/>
  <c r="T128" i="23"/>
  <c r="T129" i="23"/>
  <c r="T130" i="23"/>
  <c r="T131" i="23"/>
  <c r="T132" i="23"/>
  <c r="T133" i="23"/>
  <c r="T134" i="23"/>
  <c r="T135" i="23"/>
  <c r="T136" i="23"/>
  <c r="U136" i="23" s="1"/>
  <c r="T137" i="23"/>
  <c r="T138" i="23"/>
  <c r="T139" i="23"/>
  <c r="T140" i="23"/>
  <c r="U140" i="23" s="1"/>
  <c r="T141" i="23"/>
  <c r="T142" i="23"/>
  <c r="T143" i="23"/>
  <c r="T144" i="23"/>
  <c r="T145" i="23"/>
  <c r="T146" i="23"/>
  <c r="T147" i="23"/>
  <c r="T148" i="23"/>
  <c r="T149" i="23"/>
  <c r="T150" i="23"/>
  <c r="T151" i="23"/>
  <c r="T152" i="23"/>
  <c r="T153" i="23"/>
  <c r="T154" i="23"/>
  <c r="T155" i="23"/>
  <c r="T156" i="23"/>
  <c r="T157" i="23"/>
  <c r="T158" i="23"/>
  <c r="T159" i="23"/>
  <c r="T160" i="23"/>
  <c r="T161" i="23"/>
  <c r="T162" i="23"/>
  <c r="T163" i="23"/>
  <c r="T164" i="23"/>
  <c r="T165" i="23"/>
  <c r="T166" i="23"/>
  <c r="T167" i="23"/>
  <c r="T168" i="23"/>
  <c r="T169" i="23"/>
  <c r="T170" i="23"/>
  <c r="T171" i="23"/>
  <c r="T172" i="23"/>
  <c r="T173" i="23"/>
  <c r="T174" i="23"/>
  <c r="T175" i="23"/>
  <c r="T176" i="23"/>
  <c r="T177" i="23"/>
  <c r="T178" i="23"/>
  <c r="T179" i="23"/>
  <c r="T180" i="23"/>
  <c r="T181" i="23"/>
  <c r="T182" i="23"/>
  <c r="T183" i="23"/>
  <c r="T184" i="23"/>
  <c r="T185" i="23"/>
  <c r="T186" i="23"/>
  <c r="T187" i="23"/>
  <c r="T188" i="23"/>
  <c r="T189" i="23"/>
  <c r="T190" i="23"/>
  <c r="T191" i="23"/>
  <c r="T192" i="23"/>
  <c r="T193" i="23"/>
  <c r="T194" i="23"/>
  <c r="T195" i="23"/>
  <c r="T196" i="23"/>
  <c r="T197" i="23"/>
  <c r="T198" i="23"/>
  <c r="T199" i="23"/>
  <c r="T200" i="23"/>
  <c r="T201" i="23"/>
  <c r="T202" i="23"/>
  <c r="T203" i="23"/>
  <c r="T204" i="23"/>
  <c r="T205" i="23"/>
  <c r="T206" i="23"/>
  <c r="T207" i="23"/>
  <c r="T208" i="23"/>
  <c r="T209" i="23"/>
  <c r="T210" i="23"/>
  <c r="T211" i="23"/>
  <c r="T212" i="23"/>
  <c r="T213" i="23"/>
  <c r="T214" i="23"/>
  <c r="T215" i="23"/>
  <c r="T216" i="23"/>
  <c r="T217" i="23"/>
  <c r="T218" i="23"/>
  <c r="T219" i="23"/>
  <c r="T220" i="23"/>
  <c r="T221" i="23"/>
  <c r="T222" i="23"/>
  <c r="T223" i="23"/>
  <c r="T224" i="23"/>
  <c r="T225" i="23"/>
  <c r="T226" i="23"/>
  <c r="T227" i="23"/>
  <c r="T228" i="23"/>
  <c r="T229" i="23"/>
  <c r="T230" i="23"/>
  <c r="T231" i="23"/>
  <c r="T232" i="23"/>
  <c r="T233" i="23"/>
  <c r="T234" i="23"/>
  <c r="T235" i="23"/>
  <c r="T236" i="23"/>
  <c r="T237" i="23"/>
  <c r="T238" i="23"/>
  <c r="T239" i="23"/>
  <c r="T240" i="23"/>
  <c r="T241" i="23"/>
  <c r="T242" i="23"/>
  <c r="T243" i="23"/>
  <c r="T244" i="23"/>
  <c r="T245" i="23"/>
  <c r="T246" i="23"/>
  <c r="T247" i="23"/>
  <c r="T248" i="23"/>
  <c r="T249" i="23"/>
  <c r="T250" i="23"/>
  <c r="T251" i="23"/>
  <c r="T252" i="23"/>
  <c r="T253" i="23"/>
  <c r="T254" i="23"/>
  <c r="T255" i="23"/>
  <c r="T256" i="23"/>
  <c r="T257" i="23"/>
  <c r="T258" i="23"/>
  <c r="T259" i="23"/>
  <c r="T260" i="23"/>
  <c r="T261" i="23"/>
  <c r="T262" i="23"/>
  <c r="T263" i="23"/>
  <c r="T264" i="23"/>
  <c r="T265" i="23"/>
  <c r="T266" i="23"/>
  <c r="T267" i="23"/>
  <c r="T268" i="23"/>
  <c r="T269" i="23"/>
  <c r="T270" i="23"/>
  <c r="T271" i="23"/>
  <c r="T272" i="23"/>
  <c r="T273" i="23"/>
  <c r="T274" i="23"/>
  <c r="T275" i="23"/>
  <c r="T276" i="23"/>
  <c r="T277" i="23"/>
  <c r="T278" i="23"/>
  <c r="T279" i="23"/>
  <c r="T280" i="23"/>
  <c r="T281" i="23"/>
  <c r="T282" i="23"/>
  <c r="T283" i="23"/>
  <c r="T284" i="23"/>
  <c r="T285" i="23"/>
  <c r="T286" i="23"/>
  <c r="T287" i="23"/>
  <c r="T288" i="23"/>
  <c r="T289" i="23"/>
  <c r="T290" i="23"/>
  <c r="T291" i="23"/>
  <c r="T292" i="23"/>
  <c r="T293" i="23"/>
  <c r="T6" i="23"/>
  <c r="Z7" i="23"/>
  <c r="AA7" i="23"/>
  <c r="Z8" i="23"/>
  <c r="AA8" i="23"/>
  <c r="Z9" i="23"/>
  <c r="AA9" i="23"/>
  <c r="Z10" i="23"/>
  <c r="AA10" i="23"/>
  <c r="Z11" i="23"/>
  <c r="AA11" i="23"/>
  <c r="Z12" i="23"/>
  <c r="AA12" i="23"/>
  <c r="Z13" i="23"/>
  <c r="AA13" i="23"/>
  <c r="Z14" i="23"/>
  <c r="AA14" i="23"/>
  <c r="Z15" i="23"/>
  <c r="AA15" i="23"/>
  <c r="Z16" i="23"/>
  <c r="AA16" i="23"/>
  <c r="Z17" i="23"/>
  <c r="AA17" i="23"/>
  <c r="Z18" i="23"/>
  <c r="AA18" i="23"/>
  <c r="Z19" i="23"/>
  <c r="AA19" i="23"/>
  <c r="Z20" i="23"/>
  <c r="AA20" i="23"/>
  <c r="Z21" i="23"/>
  <c r="AA21" i="23"/>
  <c r="Z22" i="23"/>
  <c r="AA22" i="23"/>
  <c r="Z23" i="23"/>
  <c r="AA23" i="23"/>
  <c r="Z24" i="23"/>
  <c r="AA24" i="23"/>
  <c r="Z25" i="23"/>
  <c r="AA25" i="23"/>
  <c r="Z26" i="23"/>
  <c r="AA26" i="23"/>
  <c r="Z27" i="23"/>
  <c r="AA27" i="23"/>
  <c r="Z28" i="23"/>
  <c r="AA28" i="23"/>
  <c r="Z29" i="23"/>
  <c r="AA29" i="23"/>
  <c r="Z30" i="23"/>
  <c r="AA30" i="23"/>
  <c r="Z31" i="23"/>
  <c r="AA31" i="23"/>
  <c r="Z32" i="23"/>
  <c r="AA32" i="23"/>
  <c r="Z33" i="23"/>
  <c r="AA33" i="23"/>
  <c r="Z34" i="23"/>
  <c r="AA34" i="23"/>
  <c r="Z35" i="23"/>
  <c r="AA35" i="23"/>
  <c r="Z36" i="23"/>
  <c r="AA36" i="23"/>
  <c r="Z37" i="23"/>
  <c r="AA37" i="23"/>
  <c r="Z38" i="23"/>
  <c r="AA38" i="23"/>
  <c r="Z39" i="23"/>
  <c r="AA39" i="23"/>
  <c r="Z40" i="23"/>
  <c r="AA40" i="23"/>
  <c r="Z41" i="23"/>
  <c r="AA41" i="23"/>
  <c r="Z42" i="23"/>
  <c r="AA42" i="23"/>
  <c r="Z43" i="23"/>
  <c r="AA43" i="23"/>
  <c r="Z44" i="23"/>
  <c r="AA44" i="23"/>
  <c r="Z45" i="23"/>
  <c r="AA45" i="23"/>
  <c r="Z46" i="23"/>
  <c r="AA46" i="23"/>
  <c r="Z47" i="23"/>
  <c r="AA47" i="23"/>
  <c r="Z48" i="23"/>
  <c r="AA48" i="23"/>
  <c r="Z49" i="23"/>
  <c r="AA49" i="23"/>
  <c r="Z50" i="23"/>
  <c r="AA50" i="23"/>
  <c r="Z51" i="23"/>
  <c r="AA51" i="23"/>
  <c r="Z52" i="23"/>
  <c r="AA52" i="23"/>
  <c r="Z53" i="23"/>
  <c r="AA53" i="23"/>
  <c r="Z54" i="23"/>
  <c r="AA54" i="23"/>
  <c r="Z55" i="23"/>
  <c r="AA55" i="23"/>
  <c r="Z56" i="23"/>
  <c r="AA56" i="23"/>
  <c r="Z57" i="23"/>
  <c r="AA57" i="23"/>
  <c r="Z58" i="23"/>
  <c r="AA58" i="23"/>
  <c r="Z59" i="23"/>
  <c r="AA59" i="23"/>
  <c r="Z60" i="23"/>
  <c r="AA60" i="23"/>
  <c r="Z61" i="23"/>
  <c r="AA61" i="23"/>
  <c r="Z62" i="23"/>
  <c r="AA62" i="23"/>
  <c r="Z63" i="23"/>
  <c r="AA63" i="23"/>
  <c r="Z64" i="23"/>
  <c r="AA64" i="23"/>
  <c r="Z65" i="23"/>
  <c r="AA65" i="23"/>
  <c r="Z66" i="23"/>
  <c r="AA66" i="23"/>
  <c r="Z67" i="23"/>
  <c r="AA67" i="23"/>
  <c r="Z68" i="23"/>
  <c r="AA68" i="23"/>
  <c r="Z69" i="23"/>
  <c r="AA69" i="23"/>
  <c r="Z70" i="23"/>
  <c r="AA70" i="23"/>
  <c r="Z71" i="23"/>
  <c r="AA71" i="23"/>
  <c r="Z72" i="23"/>
  <c r="AA72" i="23"/>
  <c r="Z73" i="23"/>
  <c r="AA73" i="23"/>
  <c r="Z74" i="23"/>
  <c r="AA74" i="23"/>
  <c r="Z75" i="23"/>
  <c r="AA75" i="23"/>
  <c r="Z76" i="23"/>
  <c r="AA76" i="23"/>
  <c r="Z77" i="23"/>
  <c r="AA77" i="23"/>
  <c r="Z78" i="23"/>
  <c r="AA78" i="23"/>
  <c r="Z79" i="23"/>
  <c r="AA79" i="23"/>
  <c r="Z80" i="23"/>
  <c r="AA80" i="23"/>
  <c r="Z81" i="23"/>
  <c r="AA81" i="23"/>
  <c r="Z82" i="23"/>
  <c r="AA82" i="23"/>
  <c r="Z83" i="23"/>
  <c r="AA83" i="23"/>
  <c r="Z84" i="23"/>
  <c r="AA84" i="23"/>
  <c r="Z85" i="23"/>
  <c r="AA85" i="23"/>
  <c r="Z86" i="23"/>
  <c r="AA86" i="23"/>
  <c r="Z87" i="23"/>
  <c r="AA87" i="23"/>
  <c r="Z88" i="23"/>
  <c r="AA88" i="23"/>
  <c r="Z89" i="23"/>
  <c r="AA89" i="23"/>
  <c r="Z90" i="23"/>
  <c r="AA90" i="23"/>
  <c r="Z91" i="23"/>
  <c r="AA91" i="23"/>
  <c r="Z92" i="23"/>
  <c r="AA92" i="23"/>
  <c r="Z93" i="23"/>
  <c r="AA93" i="23"/>
  <c r="Z94" i="23"/>
  <c r="AA94" i="23"/>
  <c r="Z95" i="23"/>
  <c r="AA95" i="23"/>
  <c r="Z96" i="23"/>
  <c r="AA96" i="23"/>
  <c r="Z97" i="23"/>
  <c r="AA97" i="23"/>
  <c r="Z98" i="23"/>
  <c r="AA98" i="23"/>
  <c r="Z99" i="23"/>
  <c r="AA99" i="23"/>
  <c r="Z100" i="23"/>
  <c r="AA100" i="23"/>
  <c r="Z101" i="23"/>
  <c r="AA101" i="23"/>
  <c r="Z102" i="23"/>
  <c r="AA102" i="23"/>
  <c r="Z103" i="23"/>
  <c r="AA103" i="23"/>
  <c r="Z104" i="23"/>
  <c r="AA104" i="23"/>
  <c r="Z105" i="23"/>
  <c r="AA105" i="23"/>
  <c r="Z106" i="23"/>
  <c r="AA106" i="23"/>
  <c r="Z107" i="23"/>
  <c r="AA107" i="23"/>
  <c r="Z108" i="23"/>
  <c r="AA108" i="23"/>
  <c r="Z109" i="23"/>
  <c r="AA109" i="23"/>
  <c r="Z110" i="23"/>
  <c r="AA110" i="23"/>
  <c r="Z111" i="23"/>
  <c r="AA111" i="23"/>
  <c r="Z112" i="23"/>
  <c r="AA112" i="23"/>
  <c r="Z113" i="23"/>
  <c r="AA113" i="23"/>
  <c r="Z114" i="23"/>
  <c r="AA114" i="23"/>
  <c r="Z115" i="23"/>
  <c r="AA115" i="23"/>
  <c r="Z116" i="23"/>
  <c r="AA116" i="23"/>
  <c r="Z117" i="23"/>
  <c r="AA117" i="23"/>
  <c r="Z118" i="23"/>
  <c r="AA118" i="23"/>
  <c r="Z119" i="23"/>
  <c r="AA119" i="23"/>
  <c r="Z120" i="23"/>
  <c r="AA120" i="23"/>
  <c r="Z121" i="23"/>
  <c r="AA121" i="23"/>
  <c r="Z122" i="23"/>
  <c r="AA122" i="23"/>
  <c r="Z123" i="23"/>
  <c r="AA123" i="23"/>
  <c r="Z124" i="23"/>
  <c r="AA124" i="23"/>
  <c r="Z125" i="23"/>
  <c r="AA125" i="23"/>
  <c r="Z126" i="23"/>
  <c r="AA126" i="23"/>
  <c r="Z127" i="23"/>
  <c r="AA127" i="23"/>
  <c r="Z128" i="23"/>
  <c r="AA128" i="23"/>
  <c r="Z129" i="23"/>
  <c r="AA129" i="23"/>
  <c r="Z130" i="23"/>
  <c r="AA130" i="23"/>
  <c r="Z131" i="23"/>
  <c r="AA131" i="23"/>
  <c r="Z132" i="23"/>
  <c r="AA132" i="23"/>
  <c r="Z133" i="23"/>
  <c r="AA133" i="23"/>
  <c r="Z134" i="23"/>
  <c r="AA134" i="23"/>
  <c r="Z135" i="23"/>
  <c r="AA135" i="23"/>
  <c r="Z136" i="23"/>
  <c r="AA136" i="23"/>
  <c r="Z137" i="23"/>
  <c r="AA137" i="23"/>
  <c r="Z138" i="23"/>
  <c r="AA138" i="23"/>
  <c r="Z139" i="23"/>
  <c r="AA139" i="23"/>
  <c r="Z140" i="23"/>
  <c r="AA140" i="23"/>
  <c r="Z141" i="23"/>
  <c r="AA141" i="23"/>
  <c r="Z142" i="23"/>
  <c r="AA142" i="23"/>
  <c r="Z143" i="23"/>
  <c r="AA143" i="23"/>
  <c r="Z144" i="23"/>
  <c r="AA144" i="23"/>
  <c r="Z145" i="23"/>
  <c r="AA145" i="23"/>
  <c r="Z146" i="23"/>
  <c r="AA146" i="23"/>
  <c r="Z147" i="23"/>
  <c r="AA147" i="23"/>
  <c r="Z148" i="23"/>
  <c r="AA148" i="23"/>
  <c r="Z149" i="23"/>
  <c r="AA149" i="23"/>
  <c r="Z150" i="23"/>
  <c r="AA150" i="23"/>
  <c r="Z151" i="23"/>
  <c r="AA151" i="23"/>
  <c r="Z152" i="23"/>
  <c r="AA152" i="23"/>
  <c r="Z153" i="23"/>
  <c r="AA153" i="23"/>
  <c r="Z154" i="23"/>
  <c r="AA154" i="23"/>
  <c r="Z155" i="23"/>
  <c r="AA155" i="23"/>
  <c r="Z156" i="23"/>
  <c r="AA156" i="23"/>
  <c r="Z157" i="23"/>
  <c r="AA157" i="23"/>
  <c r="Z158" i="23"/>
  <c r="AA158" i="23"/>
  <c r="Z159" i="23"/>
  <c r="AA159" i="23"/>
  <c r="Z160" i="23"/>
  <c r="AA160" i="23"/>
  <c r="Z161" i="23"/>
  <c r="AA161" i="23"/>
  <c r="Z162" i="23"/>
  <c r="AA162" i="23"/>
  <c r="Z163" i="23"/>
  <c r="AA163" i="23"/>
  <c r="Z164" i="23"/>
  <c r="AA164" i="23"/>
  <c r="Z165" i="23"/>
  <c r="AA165" i="23"/>
  <c r="Z166" i="23"/>
  <c r="AA166" i="23"/>
  <c r="Z167" i="23"/>
  <c r="AA167" i="23"/>
  <c r="Z168" i="23"/>
  <c r="AA168" i="23"/>
  <c r="Z169" i="23"/>
  <c r="AA169" i="23"/>
  <c r="Z170" i="23"/>
  <c r="AA170" i="23"/>
  <c r="Z171" i="23"/>
  <c r="AA171" i="23"/>
  <c r="Z172" i="23"/>
  <c r="AA172" i="23"/>
  <c r="Z173" i="23"/>
  <c r="AA173" i="23"/>
  <c r="Z174" i="23"/>
  <c r="AA174" i="23"/>
  <c r="Z175" i="23"/>
  <c r="AA175" i="23"/>
  <c r="Z176" i="23"/>
  <c r="AA176" i="23"/>
  <c r="Z177" i="23"/>
  <c r="AA177" i="23"/>
  <c r="Z178" i="23"/>
  <c r="AA178" i="23"/>
  <c r="Z179" i="23"/>
  <c r="AA179" i="23"/>
  <c r="Z180" i="23"/>
  <c r="AA180" i="23"/>
  <c r="Z181" i="23"/>
  <c r="AA181" i="23"/>
  <c r="Z182" i="23"/>
  <c r="AA182" i="23"/>
  <c r="Z183" i="23"/>
  <c r="AA183" i="23"/>
  <c r="Z184" i="23"/>
  <c r="AA184" i="23"/>
  <c r="Z185" i="23"/>
  <c r="AA185" i="23"/>
  <c r="Z186" i="23"/>
  <c r="AA186" i="23"/>
  <c r="Z187" i="23"/>
  <c r="AA187" i="23"/>
  <c r="Z188" i="23"/>
  <c r="AA188" i="23"/>
  <c r="Z189" i="23"/>
  <c r="AA189" i="23"/>
  <c r="Z190" i="23"/>
  <c r="AA190" i="23"/>
  <c r="Z191" i="23"/>
  <c r="AA191" i="23"/>
  <c r="Z192" i="23"/>
  <c r="AA192" i="23"/>
  <c r="Z193" i="23"/>
  <c r="AA193" i="23"/>
  <c r="Z194" i="23"/>
  <c r="AA194" i="23"/>
  <c r="Z195" i="23"/>
  <c r="AA195" i="23"/>
  <c r="Z196" i="23"/>
  <c r="AA196" i="23"/>
  <c r="Z197" i="23"/>
  <c r="AA197" i="23"/>
  <c r="Z198" i="23"/>
  <c r="AA198" i="23"/>
  <c r="Z199" i="23"/>
  <c r="AA199" i="23"/>
  <c r="Z200" i="23"/>
  <c r="AA200" i="23"/>
  <c r="Z201" i="23"/>
  <c r="AA201" i="23"/>
  <c r="Z202" i="23"/>
  <c r="AA202" i="23"/>
  <c r="Z203" i="23"/>
  <c r="AA203" i="23"/>
  <c r="Z204" i="23"/>
  <c r="AA204" i="23"/>
  <c r="Z205" i="23"/>
  <c r="AA205" i="23"/>
  <c r="Z206" i="23"/>
  <c r="AA206" i="23"/>
  <c r="Z207" i="23"/>
  <c r="AA207" i="23"/>
  <c r="Z208" i="23"/>
  <c r="AA208" i="23"/>
  <c r="Z209" i="23"/>
  <c r="AA209" i="23"/>
  <c r="Z210" i="23"/>
  <c r="AA210" i="23"/>
  <c r="Z211" i="23"/>
  <c r="AA211" i="23"/>
  <c r="Z212" i="23"/>
  <c r="AA212" i="23"/>
  <c r="Z213" i="23"/>
  <c r="AA213" i="23"/>
  <c r="Z214" i="23"/>
  <c r="AA214" i="23"/>
  <c r="Z215" i="23"/>
  <c r="AA215" i="23"/>
  <c r="Z216" i="23"/>
  <c r="AA216" i="23"/>
  <c r="Z217" i="23"/>
  <c r="AA217" i="23"/>
  <c r="Z218" i="23"/>
  <c r="AA218" i="23"/>
  <c r="Z219" i="23"/>
  <c r="AA219" i="23"/>
  <c r="Z220" i="23"/>
  <c r="AA220" i="23"/>
  <c r="Z221" i="23"/>
  <c r="AA221" i="23"/>
  <c r="Z222" i="23"/>
  <c r="AA222" i="23"/>
  <c r="Z223" i="23"/>
  <c r="AA223" i="23"/>
  <c r="Z224" i="23"/>
  <c r="AA224" i="23"/>
  <c r="Z225" i="23"/>
  <c r="AA225" i="23"/>
  <c r="Z226" i="23"/>
  <c r="AA226" i="23"/>
  <c r="Z227" i="23"/>
  <c r="AA227" i="23"/>
  <c r="Z228" i="23"/>
  <c r="AA228" i="23"/>
  <c r="Z229" i="23"/>
  <c r="AA229" i="23"/>
  <c r="Z230" i="23"/>
  <c r="AA230" i="23"/>
  <c r="Z231" i="23"/>
  <c r="AA231" i="23"/>
  <c r="Z232" i="23"/>
  <c r="AA232" i="23"/>
  <c r="Z233" i="23"/>
  <c r="AA233" i="23"/>
  <c r="Z234" i="23"/>
  <c r="AA234" i="23"/>
  <c r="Z235" i="23"/>
  <c r="AA235" i="23"/>
  <c r="Z236" i="23"/>
  <c r="AA236" i="23"/>
  <c r="Z237" i="23"/>
  <c r="AA237" i="23"/>
  <c r="Z238" i="23"/>
  <c r="AA238" i="23"/>
  <c r="Z239" i="23"/>
  <c r="AA239" i="23"/>
  <c r="Z240" i="23"/>
  <c r="AA240" i="23"/>
  <c r="Z241" i="23"/>
  <c r="AA241" i="23"/>
  <c r="Z242" i="23"/>
  <c r="AA242" i="23"/>
  <c r="Z243" i="23"/>
  <c r="AA243" i="23"/>
  <c r="Z244" i="23"/>
  <c r="AA244" i="23"/>
  <c r="Z245" i="23"/>
  <c r="AA245" i="23"/>
  <c r="Z246" i="23"/>
  <c r="AA246" i="23"/>
  <c r="Z247" i="23"/>
  <c r="AA247" i="23"/>
  <c r="Z248" i="23"/>
  <c r="AA248" i="23"/>
  <c r="Z249" i="23"/>
  <c r="AA249" i="23"/>
  <c r="Z250" i="23"/>
  <c r="AA250" i="23"/>
  <c r="Z251" i="23"/>
  <c r="AA251" i="23"/>
  <c r="Z252" i="23"/>
  <c r="AA252" i="23"/>
  <c r="Z253" i="23"/>
  <c r="AA253" i="23"/>
  <c r="Z254" i="23"/>
  <c r="AA254" i="23"/>
  <c r="Z255" i="23"/>
  <c r="AA255" i="23"/>
  <c r="Z256" i="23"/>
  <c r="AA256" i="23"/>
  <c r="Z257" i="23"/>
  <c r="AA257" i="23"/>
  <c r="Z258" i="23"/>
  <c r="AA258" i="23"/>
  <c r="Z259" i="23"/>
  <c r="AA259" i="23"/>
  <c r="Z260" i="23"/>
  <c r="AA260" i="23"/>
  <c r="Z261" i="23"/>
  <c r="AA261" i="23"/>
  <c r="Z262" i="23"/>
  <c r="AA262" i="23"/>
  <c r="Z263" i="23"/>
  <c r="AA263" i="23"/>
  <c r="Z264" i="23"/>
  <c r="AA264" i="23"/>
  <c r="Z265" i="23"/>
  <c r="AA265" i="23"/>
  <c r="Z266" i="23"/>
  <c r="AA266" i="23"/>
  <c r="Z267" i="23"/>
  <c r="AA267" i="23"/>
  <c r="Z268" i="23"/>
  <c r="AA268" i="23"/>
  <c r="Z269" i="23"/>
  <c r="AA269" i="23"/>
  <c r="Z270" i="23"/>
  <c r="AA270" i="23"/>
  <c r="Z271" i="23"/>
  <c r="AA271" i="23"/>
  <c r="Z272" i="23"/>
  <c r="AA272" i="23"/>
  <c r="Z273" i="23"/>
  <c r="AA273" i="23"/>
  <c r="Z274" i="23"/>
  <c r="AA274" i="23"/>
  <c r="Z275" i="23"/>
  <c r="AA275" i="23"/>
  <c r="Z276" i="23"/>
  <c r="AA276" i="23"/>
  <c r="Z277" i="23"/>
  <c r="AA277" i="23"/>
  <c r="Z278" i="23"/>
  <c r="AA278" i="23"/>
  <c r="Z279" i="23"/>
  <c r="AA279" i="23"/>
  <c r="Z280" i="23"/>
  <c r="AA280" i="23"/>
  <c r="Z281" i="23"/>
  <c r="AA281" i="23"/>
  <c r="Z282" i="23"/>
  <c r="AA282" i="23"/>
  <c r="Z283" i="23"/>
  <c r="AA283" i="23"/>
  <c r="Z284" i="23"/>
  <c r="AA284" i="23"/>
  <c r="Z285" i="23"/>
  <c r="AA285" i="23"/>
  <c r="Z286" i="23"/>
  <c r="AA286" i="23"/>
  <c r="Z287" i="23"/>
  <c r="AA287" i="23"/>
  <c r="Z288" i="23"/>
  <c r="AA288" i="23"/>
  <c r="Z289" i="23"/>
  <c r="AA289" i="23"/>
  <c r="Z290" i="23"/>
  <c r="AA290" i="23"/>
  <c r="Z291" i="23"/>
  <c r="AA291" i="23"/>
  <c r="Z292" i="23"/>
  <c r="AA292" i="23"/>
  <c r="Z293" i="23"/>
  <c r="AA293" i="23"/>
  <c r="AA6" i="23"/>
  <c r="Z6" i="23"/>
  <c r="L7" i="23"/>
  <c r="M7" i="23"/>
  <c r="L8" i="23"/>
  <c r="M8" i="23"/>
  <c r="L9" i="23"/>
  <c r="M9" i="23"/>
  <c r="L10" i="23"/>
  <c r="M10" i="23"/>
  <c r="L11" i="23"/>
  <c r="M11" i="23"/>
  <c r="L12" i="23"/>
  <c r="M12" i="23"/>
  <c r="L13" i="23"/>
  <c r="M13" i="23"/>
  <c r="L14" i="23"/>
  <c r="M14" i="23"/>
  <c r="L15" i="23"/>
  <c r="M15" i="23"/>
  <c r="L16" i="23"/>
  <c r="M16" i="23"/>
  <c r="L17" i="23"/>
  <c r="M17" i="23"/>
  <c r="L18" i="23"/>
  <c r="M18" i="23"/>
  <c r="L19" i="23"/>
  <c r="M19" i="23"/>
  <c r="L20" i="23"/>
  <c r="M20" i="23"/>
  <c r="L21" i="23"/>
  <c r="M21" i="23"/>
  <c r="L22" i="23"/>
  <c r="M22" i="23"/>
  <c r="L23" i="23"/>
  <c r="M23" i="23"/>
  <c r="L24" i="23"/>
  <c r="M24" i="23"/>
  <c r="L25" i="23"/>
  <c r="M25" i="23"/>
  <c r="L26" i="23"/>
  <c r="M26" i="23"/>
  <c r="L27" i="23"/>
  <c r="M27" i="23"/>
  <c r="L28" i="23"/>
  <c r="M28" i="23"/>
  <c r="L29" i="23"/>
  <c r="M29" i="23"/>
  <c r="L30" i="23"/>
  <c r="M30" i="23"/>
  <c r="L31" i="23"/>
  <c r="M31" i="23"/>
  <c r="L32" i="23"/>
  <c r="M32" i="23"/>
  <c r="L33" i="23"/>
  <c r="M33" i="23"/>
  <c r="L34" i="23"/>
  <c r="M34" i="23"/>
  <c r="L35" i="23"/>
  <c r="M35" i="23"/>
  <c r="L36" i="23"/>
  <c r="M36" i="23"/>
  <c r="L37" i="23"/>
  <c r="M37" i="23"/>
  <c r="L38" i="23"/>
  <c r="M38" i="23"/>
  <c r="L39" i="23"/>
  <c r="M39" i="23"/>
  <c r="L40" i="23"/>
  <c r="M40" i="23"/>
  <c r="L41" i="23"/>
  <c r="M41" i="23"/>
  <c r="L42" i="23"/>
  <c r="M42" i="23"/>
  <c r="L43" i="23"/>
  <c r="M43" i="23"/>
  <c r="L44" i="23"/>
  <c r="M44" i="23"/>
  <c r="L45" i="23"/>
  <c r="M45" i="23"/>
  <c r="L46" i="23"/>
  <c r="M46" i="23"/>
  <c r="L47" i="23"/>
  <c r="M47" i="23"/>
  <c r="L48" i="23"/>
  <c r="M48" i="23"/>
  <c r="L49" i="23"/>
  <c r="M49" i="23"/>
  <c r="L50" i="23"/>
  <c r="M50" i="23"/>
  <c r="L51" i="23"/>
  <c r="M51" i="23"/>
  <c r="L52" i="23"/>
  <c r="M52" i="23"/>
  <c r="L53" i="23"/>
  <c r="M53" i="23"/>
  <c r="L54" i="23"/>
  <c r="M54" i="23"/>
  <c r="L55" i="23"/>
  <c r="M55" i="23"/>
  <c r="L56" i="23"/>
  <c r="M56" i="23"/>
  <c r="L57" i="23"/>
  <c r="M57" i="23"/>
  <c r="L58" i="23"/>
  <c r="M58" i="23"/>
  <c r="L59" i="23"/>
  <c r="M59" i="23"/>
  <c r="L60" i="23"/>
  <c r="M60" i="23"/>
  <c r="L61" i="23"/>
  <c r="M61" i="23"/>
  <c r="L62" i="23"/>
  <c r="M62" i="23"/>
  <c r="L63" i="23"/>
  <c r="M63" i="23"/>
  <c r="L64" i="23"/>
  <c r="M64" i="23"/>
  <c r="L65" i="23"/>
  <c r="M65" i="23"/>
  <c r="L66" i="23"/>
  <c r="M66" i="23"/>
  <c r="L67" i="23"/>
  <c r="M67" i="23"/>
  <c r="L68" i="23"/>
  <c r="M68" i="23"/>
  <c r="L69" i="23"/>
  <c r="M69" i="23"/>
  <c r="L70" i="23"/>
  <c r="M70" i="23"/>
  <c r="L71" i="23"/>
  <c r="M71" i="23"/>
  <c r="L72" i="23"/>
  <c r="M72" i="23"/>
  <c r="L73" i="23"/>
  <c r="M73" i="23"/>
  <c r="L74" i="23"/>
  <c r="M74" i="23"/>
  <c r="L75" i="23"/>
  <c r="M75" i="23"/>
  <c r="L76" i="23"/>
  <c r="M76" i="23"/>
  <c r="L77" i="23"/>
  <c r="M77" i="23"/>
  <c r="L78" i="23"/>
  <c r="M78" i="23"/>
  <c r="L79" i="23"/>
  <c r="M79" i="23"/>
  <c r="L80" i="23"/>
  <c r="M80" i="23"/>
  <c r="L81" i="23"/>
  <c r="M81" i="23"/>
  <c r="L82" i="23"/>
  <c r="M82" i="23"/>
  <c r="L83" i="23"/>
  <c r="M83" i="23"/>
  <c r="L84" i="23"/>
  <c r="M84" i="23"/>
  <c r="L85" i="23"/>
  <c r="M85" i="23"/>
  <c r="L86" i="23"/>
  <c r="M86" i="23"/>
  <c r="L87" i="23"/>
  <c r="M87" i="23"/>
  <c r="L88" i="23"/>
  <c r="M88" i="23"/>
  <c r="L89" i="23"/>
  <c r="M89" i="23"/>
  <c r="L90" i="23"/>
  <c r="M90" i="23"/>
  <c r="L91" i="23"/>
  <c r="M91" i="23"/>
  <c r="L92" i="23"/>
  <c r="M92" i="23"/>
  <c r="L93" i="23"/>
  <c r="M93" i="23"/>
  <c r="L94" i="23"/>
  <c r="M94" i="23"/>
  <c r="L95" i="23"/>
  <c r="M95" i="23"/>
  <c r="L96" i="23"/>
  <c r="M96" i="23"/>
  <c r="L97" i="23"/>
  <c r="M97" i="23"/>
  <c r="L98" i="23"/>
  <c r="M98" i="23"/>
  <c r="L99" i="23"/>
  <c r="M99" i="23"/>
  <c r="L100" i="23"/>
  <c r="M100" i="23"/>
  <c r="L101" i="23"/>
  <c r="M101" i="23"/>
  <c r="L102" i="23"/>
  <c r="M102" i="23"/>
  <c r="L103" i="23"/>
  <c r="M103" i="23"/>
  <c r="L104" i="23"/>
  <c r="M104" i="23"/>
  <c r="L105" i="23"/>
  <c r="M105" i="23"/>
  <c r="L106" i="23"/>
  <c r="M106" i="23"/>
  <c r="L107" i="23"/>
  <c r="M107" i="23"/>
  <c r="L108" i="23"/>
  <c r="M108" i="23"/>
  <c r="L109" i="23"/>
  <c r="M109" i="23"/>
  <c r="L110" i="23"/>
  <c r="M110" i="23"/>
  <c r="L111" i="23"/>
  <c r="M111" i="23"/>
  <c r="L112" i="23"/>
  <c r="M112" i="23"/>
  <c r="L113" i="23"/>
  <c r="M113" i="23"/>
  <c r="L114" i="23"/>
  <c r="M114" i="23"/>
  <c r="L115" i="23"/>
  <c r="M115" i="23"/>
  <c r="L116" i="23"/>
  <c r="M116" i="23"/>
  <c r="L117" i="23"/>
  <c r="M117" i="23"/>
  <c r="L118" i="23"/>
  <c r="M118" i="23"/>
  <c r="L119" i="23"/>
  <c r="M119" i="23"/>
  <c r="L120" i="23"/>
  <c r="M120" i="23"/>
  <c r="L121" i="23"/>
  <c r="M121" i="23"/>
  <c r="L122" i="23"/>
  <c r="M122" i="23"/>
  <c r="L123" i="23"/>
  <c r="M123" i="23"/>
  <c r="L124" i="23"/>
  <c r="M124" i="23"/>
  <c r="L125" i="23"/>
  <c r="M125" i="23"/>
  <c r="L126" i="23"/>
  <c r="M126" i="23"/>
  <c r="L127" i="23"/>
  <c r="M127" i="23"/>
  <c r="L128" i="23"/>
  <c r="M128" i="23"/>
  <c r="L129" i="23"/>
  <c r="M129" i="23"/>
  <c r="L130" i="23"/>
  <c r="M130" i="23"/>
  <c r="L131" i="23"/>
  <c r="M131" i="23"/>
  <c r="L132" i="23"/>
  <c r="M132" i="23"/>
  <c r="L133" i="23"/>
  <c r="M133" i="23"/>
  <c r="L134" i="23"/>
  <c r="M134" i="23"/>
  <c r="L135" i="23"/>
  <c r="M135" i="23"/>
  <c r="L136" i="23"/>
  <c r="M136" i="23"/>
  <c r="L137" i="23"/>
  <c r="M137" i="23"/>
  <c r="L138" i="23"/>
  <c r="M138" i="23"/>
  <c r="L139" i="23"/>
  <c r="M139" i="23"/>
  <c r="L140" i="23"/>
  <c r="M140" i="23"/>
  <c r="L141" i="23"/>
  <c r="M141" i="23"/>
  <c r="L142" i="23"/>
  <c r="M142" i="23"/>
  <c r="L143" i="23"/>
  <c r="M143" i="23"/>
  <c r="L144" i="23"/>
  <c r="M144" i="23"/>
  <c r="L145" i="23"/>
  <c r="M145" i="23"/>
  <c r="L146" i="23"/>
  <c r="M146" i="23"/>
  <c r="L147" i="23"/>
  <c r="M147" i="23"/>
  <c r="L148" i="23"/>
  <c r="M148" i="23"/>
  <c r="L149" i="23"/>
  <c r="M149" i="23"/>
  <c r="L150" i="23"/>
  <c r="M150" i="23"/>
  <c r="L151" i="23"/>
  <c r="M151" i="23"/>
  <c r="L152" i="23"/>
  <c r="M152" i="23"/>
  <c r="L153" i="23"/>
  <c r="M153" i="23"/>
  <c r="L154" i="23"/>
  <c r="M154" i="23"/>
  <c r="L155" i="23"/>
  <c r="M155" i="23"/>
  <c r="L156" i="23"/>
  <c r="M156" i="23"/>
  <c r="L157" i="23"/>
  <c r="M157" i="23"/>
  <c r="L158" i="23"/>
  <c r="M158" i="23"/>
  <c r="L159" i="23"/>
  <c r="M159" i="23"/>
  <c r="L160" i="23"/>
  <c r="M160" i="23"/>
  <c r="L161" i="23"/>
  <c r="M161" i="23"/>
  <c r="L162" i="23"/>
  <c r="M162" i="23"/>
  <c r="L163" i="23"/>
  <c r="M163" i="23"/>
  <c r="L164" i="23"/>
  <c r="M164" i="23"/>
  <c r="L165" i="23"/>
  <c r="M165" i="23"/>
  <c r="L166" i="23"/>
  <c r="M166" i="23"/>
  <c r="L167" i="23"/>
  <c r="M167" i="23"/>
  <c r="L168" i="23"/>
  <c r="M168" i="23"/>
  <c r="L169" i="23"/>
  <c r="M169" i="23"/>
  <c r="L170" i="23"/>
  <c r="M170" i="23"/>
  <c r="L171" i="23"/>
  <c r="M171" i="23"/>
  <c r="L172" i="23"/>
  <c r="M172" i="23"/>
  <c r="L173" i="23"/>
  <c r="M173" i="23"/>
  <c r="L174" i="23"/>
  <c r="M174" i="23"/>
  <c r="L175" i="23"/>
  <c r="M175" i="23"/>
  <c r="L176" i="23"/>
  <c r="M176" i="23"/>
  <c r="L177" i="23"/>
  <c r="M177" i="23"/>
  <c r="L178" i="23"/>
  <c r="M178" i="23"/>
  <c r="L179" i="23"/>
  <c r="M179" i="23"/>
  <c r="L180" i="23"/>
  <c r="M180" i="23"/>
  <c r="L181" i="23"/>
  <c r="M181" i="23"/>
  <c r="L182" i="23"/>
  <c r="M182" i="23"/>
  <c r="L183" i="23"/>
  <c r="M183" i="23"/>
  <c r="L184" i="23"/>
  <c r="M184" i="23"/>
  <c r="L185" i="23"/>
  <c r="M185" i="23"/>
  <c r="L186" i="23"/>
  <c r="M186" i="23"/>
  <c r="L187" i="23"/>
  <c r="M187" i="23"/>
  <c r="L188" i="23"/>
  <c r="M188" i="23"/>
  <c r="L189" i="23"/>
  <c r="M189" i="23"/>
  <c r="L190" i="23"/>
  <c r="M190" i="23"/>
  <c r="L191" i="23"/>
  <c r="M191" i="23"/>
  <c r="L192" i="23"/>
  <c r="M192" i="23"/>
  <c r="L193" i="23"/>
  <c r="M193" i="23"/>
  <c r="L194" i="23"/>
  <c r="M194" i="23"/>
  <c r="L195" i="23"/>
  <c r="M195" i="23"/>
  <c r="L196" i="23"/>
  <c r="M196" i="23"/>
  <c r="L197" i="23"/>
  <c r="M197" i="23"/>
  <c r="L198" i="23"/>
  <c r="M198" i="23"/>
  <c r="L199" i="23"/>
  <c r="M199" i="23"/>
  <c r="L200" i="23"/>
  <c r="M200" i="23"/>
  <c r="L201" i="23"/>
  <c r="M201" i="23"/>
  <c r="L202" i="23"/>
  <c r="M202" i="23"/>
  <c r="L203" i="23"/>
  <c r="M203" i="23"/>
  <c r="L204" i="23"/>
  <c r="M204" i="23"/>
  <c r="L205" i="23"/>
  <c r="M205" i="23"/>
  <c r="L206" i="23"/>
  <c r="M206" i="23"/>
  <c r="L207" i="23"/>
  <c r="M207" i="23"/>
  <c r="L208" i="23"/>
  <c r="M208" i="23"/>
  <c r="L209" i="23"/>
  <c r="M209" i="23"/>
  <c r="L210" i="23"/>
  <c r="M210" i="23"/>
  <c r="L211" i="23"/>
  <c r="M211" i="23"/>
  <c r="L212" i="23"/>
  <c r="M212" i="23"/>
  <c r="L213" i="23"/>
  <c r="M213" i="23"/>
  <c r="L214" i="23"/>
  <c r="M214" i="23"/>
  <c r="L215" i="23"/>
  <c r="M215" i="23"/>
  <c r="L216" i="23"/>
  <c r="M216" i="23"/>
  <c r="L217" i="23"/>
  <c r="M217" i="23"/>
  <c r="L218" i="23"/>
  <c r="M218" i="23"/>
  <c r="L219" i="23"/>
  <c r="M219" i="23"/>
  <c r="L220" i="23"/>
  <c r="M220" i="23"/>
  <c r="L221" i="23"/>
  <c r="M221" i="23"/>
  <c r="L222" i="23"/>
  <c r="M222" i="23"/>
  <c r="L223" i="23"/>
  <c r="M223" i="23"/>
  <c r="L224" i="23"/>
  <c r="M224" i="23"/>
  <c r="L225" i="23"/>
  <c r="M225" i="23"/>
  <c r="L226" i="23"/>
  <c r="M226" i="23"/>
  <c r="L227" i="23"/>
  <c r="M227" i="23"/>
  <c r="L228" i="23"/>
  <c r="M228" i="23"/>
  <c r="L229" i="23"/>
  <c r="M229" i="23"/>
  <c r="L230" i="23"/>
  <c r="M230" i="23"/>
  <c r="L231" i="23"/>
  <c r="M231" i="23"/>
  <c r="L232" i="23"/>
  <c r="M232" i="23"/>
  <c r="L233" i="23"/>
  <c r="M233" i="23"/>
  <c r="L234" i="23"/>
  <c r="M234" i="23"/>
  <c r="L235" i="23"/>
  <c r="M235" i="23"/>
  <c r="L236" i="23"/>
  <c r="M236" i="23"/>
  <c r="L237" i="23"/>
  <c r="M237" i="23"/>
  <c r="L238" i="23"/>
  <c r="M238" i="23"/>
  <c r="L239" i="23"/>
  <c r="M239" i="23"/>
  <c r="L240" i="23"/>
  <c r="M240" i="23"/>
  <c r="L241" i="23"/>
  <c r="M241" i="23"/>
  <c r="L242" i="23"/>
  <c r="M242" i="23"/>
  <c r="L243" i="23"/>
  <c r="M243" i="23"/>
  <c r="L244" i="23"/>
  <c r="M244" i="23"/>
  <c r="L245" i="23"/>
  <c r="M245" i="23"/>
  <c r="L246" i="23"/>
  <c r="M246" i="23"/>
  <c r="L247" i="23"/>
  <c r="M247" i="23"/>
  <c r="L248" i="23"/>
  <c r="M248" i="23"/>
  <c r="L249" i="23"/>
  <c r="M249" i="23"/>
  <c r="L250" i="23"/>
  <c r="M250" i="23"/>
  <c r="L251" i="23"/>
  <c r="M251" i="23"/>
  <c r="L252" i="23"/>
  <c r="M252" i="23"/>
  <c r="L253" i="23"/>
  <c r="M253" i="23"/>
  <c r="L254" i="23"/>
  <c r="M254" i="23"/>
  <c r="L255" i="23"/>
  <c r="M255" i="23"/>
  <c r="L256" i="23"/>
  <c r="M256" i="23"/>
  <c r="L257" i="23"/>
  <c r="M257" i="23"/>
  <c r="L258" i="23"/>
  <c r="M258" i="23"/>
  <c r="L259" i="23"/>
  <c r="M259" i="23"/>
  <c r="L260" i="23"/>
  <c r="M260" i="23"/>
  <c r="L261" i="23"/>
  <c r="M261" i="23"/>
  <c r="L262" i="23"/>
  <c r="M262" i="23"/>
  <c r="L263" i="23"/>
  <c r="M263" i="23"/>
  <c r="L264" i="23"/>
  <c r="M264" i="23"/>
  <c r="L265" i="23"/>
  <c r="M265" i="23"/>
  <c r="L266" i="23"/>
  <c r="M266" i="23"/>
  <c r="L267" i="23"/>
  <c r="M267" i="23"/>
  <c r="L268" i="23"/>
  <c r="M268" i="23"/>
  <c r="L269" i="23"/>
  <c r="M269" i="23"/>
  <c r="L270" i="23"/>
  <c r="M270" i="23"/>
  <c r="L271" i="23"/>
  <c r="M271" i="23"/>
  <c r="L272" i="23"/>
  <c r="M272" i="23"/>
  <c r="L273" i="23"/>
  <c r="M273" i="23"/>
  <c r="L274" i="23"/>
  <c r="M274" i="23"/>
  <c r="L275" i="23"/>
  <c r="M275" i="23"/>
  <c r="L276" i="23"/>
  <c r="M276" i="23"/>
  <c r="L277" i="23"/>
  <c r="M277" i="23"/>
  <c r="L278" i="23"/>
  <c r="M278" i="23"/>
  <c r="L279" i="23"/>
  <c r="M279" i="23"/>
  <c r="L280" i="23"/>
  <c r="M280" i="23"/>
  <c r="L281" i="23"/>
  <c r="M281" i="23"/>
  <c r="L282" i="23"/>
  <c r="M282" i="23"/>
  <c r="L283" i="23"/>
  <c r="M283" i="23"/>
  <c r="L284" i="23"/>
  <c r="M284" i="23"/>
  <c r="L285" i="23"/>
  <c r="M285" i="23"/>
  <c r="L286" i="23"/>
  <c r="M286" i="23"/>
  <c r="L287" i="23"/>
  <c r="M287" i="23"/>
  <c r="L288" i="23"/>
  <c r="M288" i="23"/>
  <c r="L289" i="23"/>
  <c r="M289" i="23"/>
  <c r="L290" i="23"/>
  <c r="M290" i="23"/>
  <c r="L291" i="23"/>
  <c r="M291" i="23"/>
  <c r="L292" i="23"/>
  <c r="M292" i="23"/>
  <c r="L293" i="23"/>
  <c r="M293" i="23"/>
  <c r="M6" i="23"/>
  <c r="L6" i="23"/>
  <c r="E7" i="23"/>
  <c r="F7" i="23"/>
  <c r="E8" i="23"/>
  <c r="F8" i="23"/>
  <c r="E9" i="23"/>
  <c r="F9" i="23"/>
  <c r="E10" i="23"/>
  <c r="F10" i="23"/>
  <c r="E12" i="23"/>
  <c r="F12" i="23"/>
  <c r="E13" i="23"/>
  <c r="F13" i="23"/>
  <c r="E14" i="23"/>
  <c r="F14" i="23"/>
  <c r="E15" i="23"/>
  <c r="F15" i="23"/>
  <c r="E16" i="23"/>
  <c r="F16" i="23"/>
  <c r="E18" i="23"/>
  <c r="F18" i="23"/>
  <c r="E19" i="23"/>
  <c r="F19" i="23"/>
  <c r="E20" i="23"/>
  <c r="F20" i="23"/>
  <c r="E21" i="23"/>
  <c r="F21" i="23"/>
  <c r="E22" i="23"/>
  <c r="F22" i="23"/>
  <c r="E23" i="23"/>
  <c r="F23" i="23"/>
  <c r="E24" i="23"/>
  <c r="F24" i="23"/>
  <c r="E25" i="23"/>
  <c r="F25" i="23"/>
  <c r="E26" i="23"/>
  <c r="F26" i="23"/>
  <c r="E27" i="23"/>
  <c r="F27" i="23"/>
  <c r="E28" i="23"/>
  <c r="F28" i="23"/>
  <c r="E29" i="23"/>
  <c r="F29" i="23"/>
  <c r="E30" i="23"/>
  <c r="F30" i="23"/>
  <c r="E31" i="23"/>
  <c r="F31" i="23"/>
  <c r="E32" i="23"/>
  <c r="F32" i="23"/>
  <c r="E33" i="23"/>
  <c r="F33" i="23"/>
  <c r="E34" i="23"/>
  <c r="F34" i="23"/>
  <c r="E35" i="23"/>
  <c r="F35" i="23"/>
  <c r="E36" i="23"/>
  <c r="F36" i="23"/>
  <c r="E37" i="23"/>
  <c r="F37" i="23"/>
  <c r="E38" i="23"/>
  <c r="F38" i="23"/>
  <c r="E39" i="23"/>
  <c r="F39" i="23"/>
  <c r="E40" i="23"/>
  <c r="F40" i="23"/>
  <c r="E41" i="23"/>
  <c r="F41" i="23"/>
  <c r="E42" i="23"/>
  <c r="F42" i="23"/>
  <c r="E43" i="23"/>
  <c r="F43" i="23"/>
  <c r="E44" i="23"/>
  <c r="F44" i="23"/>
  <c r="E45" i="23"/>
  <c r="F45" i="23"/>
  <c r="E46" i="23"/>
  <c r="F46" i="23"/>
  <c r="E47" i="23"/>
  <c r="F47" i="23"/>
  <c r="E48" i="23"/>
  <c r="F48" i="23"/>
  <c r="E49" i="23"/>
  <c r="F49" i="23"/>
  <c r="E50" i="23"/>
  <c r="F50" i="23"/>
  <c r="E51" i="23"/>
  <c r="F51" i="23"/>
  <c r="E52" i="23"/>
  <c r="F52" i="23"/>
  <c r="E53" i="23"/>
  <c r="F53" i="23"/>
  <c r="E54" i="23"/>
  <c r="F54" i="23"/>
  <c r="E55" i="23"/>
  <c r="F55" i="23"/>
  <c r="E56" i="23"/>
  <c r="F56" i="23"/>
  <c r="E57" i="23"/>
  <c r="F57" i="23"/>
  <c r="E58" i="23"/>
  <c r="F58" i="23"/>
  <c r="E59" i="23"/>
  <c r="F59" i="23"/>
  <c r="E60" i="23"/>
  <c r="F60" i="23"/>
  <c r="E61" i="23"/>
  <c r="F61" i="23"/>
  <c r="E62" i="23"/>
  <c r="F62" i="23"/>
  <c r="E63" i="23"/>
  <c r="F63" i="23"/>
  <c r="E64" i="23"/>
  <c r="F64" i="23"/>
  <c r="E65" i="23"/>
  <c r="F65" i="23"/>
  <c r="E66" i="23"/>
  <c r="F66" i="23"/>
  <c r="E67" i="23"/>
  <c r="F67" i="23"/>
  <c r="E68" i="23"/>
  <c r="F68" i="23"/>
  <c r="E69" i="23"/>
  <c r="F69" i="23"/>
  <c r="E70" i="23"/>
  <c r="F70" i="23"/>
  <c r="E71" i="23"/>
  <c r="F71" i="23"/>
  <c r="E72" i="23"/>
  <c r="F72" i="23"/>
  <c r="E73" i="23"/>
  <c r="F73" i="23"/>
  <c r="E74" i="23"/>
  <c r="F74" i="23"/>
  <c r="E75" i="23"/>
  <c r="F75" i="23"/>
  <c r="E76" i="23"/>
  <c r="F76" i="23"/>
  <c r="E77" i="23"/>
  <c r="F77" i="23"/>
  <c r="E78" i="23"/>
  <c r="F78" i="23"/>
  <c r="E79" i="23"/>
  <c r="F79" i="23"/>
  <c r="E80" i="23"/>
  <c r="F80" i="23"/>
  <c r="E81" i="23"/>
  <c r="F81" i="23"/>
  <c r="E82" i="23"/>
  <c r="F82" i="23"/>
  <c r="E83" i="23"/>
  <c r="F83" i="23"/>
  <c r="E84" i="23"/>
  <c r="F84" i="23"/>
  <c r="E85" i="23"/>
  <c r="F85" i="23"/>
  <c r="E86" i="23"/>
  <c r="F86" i="23"/>
  <c r="E87" i="23"/>
  <c r="F87" i="23"/>
  <c r="E88" i="23"/>
  <c r="F88" i="23"/>
  <c r="E89" i="23"/>
  <c r="F89" i="23"/>
  <c r="E90" i="23"/>
  <c r="F90" i="23"/>
  <c r="E91" i="23"/>
  <c r="F91" i="23"/>
  <c r="E92" i="23"/>
  <c r="F92" i="23"/>
  <c r="E93" i="23"/>
  <c r="F93" i="23"/>
  <c r="E94" i="23"/>
  <c r="F94" i="23"/>
  <c r="E95" i="23"/>
  <c r="F95" i="23"/>
  <c r="E96" i="23"/>
  <c r="F96" i="23"/>
  <c r="E97" i="23"/>
  <c r="F97" i="23"/>
  <c r="E98" i="23"/>
  <c r="F98" i="23"/>
  <c r="E99" i="23"/>
  <c r="F99" i="23"/>
  <c r="E100" i="23"/>
  <c r="F100" i="23"/>
  <c r="E101" i="23"/>
  <c r="F101" i="23"/>
  <c r="E102" i="23"/>
  <c r="F102" i="23"/>
  <c r="E103" i="23"/>
  <c r="F103" i="23"/>
  <c r="E104" i="23"/>
  <c r="F104" i="23"/>
  <c r="E105" i="23"/>
  <c r="F105" i="23"/>
  <c r="E106" i="23"/>
  <c r="F106" i="23"/>
  <c r="E107" i="23"/>
  <c r="F107" i="23"/>
  <c r="E108" i="23"/>
  <c r="F108" i="23"/>
  <c r="E109" i="23"/>
  <c r="F109" i="23"/>
  <c r="E110" i="23"/>
  <c r="F110" i="23"/>
  <c r="E111" i="23"/>
  <c r="F111" i="23"/>
  <c r="E112" i="23"/>
  <c r="F112" i="23"/>
  <c r="E113" i="23"/>
  <c r="F113" i="23"/>
  <c r="E114" i="23"/>
  <c r="F114" i="23"/>
  <c r="E115" i="23"/>
  <c r="F115" i="23"/>
  <c r="E116" i="23"/>
  <c r="F116" i="23"/>
  <c r="E117" i="23"/>
  <c r="F117" i="23"/>
  <c r="E118" i="23"/>
  <c r="F118" i="23"/>
  <c r="E119" i="23"/>
  <c r="F119" i="23"/>
  <c r="E120" i="23"/>
  <c r="F120" i="23"/>
  <c r="E121" i="23"/>
  <c r="F121" i="23"/>
  <c r="E122" i="23"/>
  <c r="F122" i="23"/>
  <c r="E123" i="23"/>
  <c r="F123" i="23"/>
  <c r="E124" i="23"/>
  <c r="F124" i="23"/>
  <c r="E125" i="23"/>
  <c r="F125" i="23"/>
  <c r="E126" i="23"/>
  <c r="F126" i="23"/>
  <c r="E127" i="23"/>
  <c r="F127" i="23"/>
  <c r="E128" i="23"/>
  <c r="F128" i="23"/>
  <c r="E129" i="23"/>
  <c r="F129" i="23"/>
  <c r="E130" i="23"/>
  <c r="F130" i="23"/>
  <c r="E131" i="23"/>
  <c r="F131" i="23"/>
  <c r="E132" i="23"/>
  <c r="F132" i="23"/>
  <c r="E133" i="23"/>
  <c r="F133" i="23"/>
  <c r="E134" i="23"/>
  <c r="F134" i="23"/>
  <c r="E135" i="23"/>
  <c r="F135" i="23"/>
  <c r="E136" i="23"/>
  <c r="F136" i="23"/>
  <c r="E137" i="23"/>
  <c r="F137" i="23"/>
  <c r="E138" i="23"/>
  <c r="F138" i="23"/>
  <c r="E139" i="23"/>
  <c r="F139" i="23"/>
  <c r="E140" i="23"/>
  <c r="F140" i="23"/>
  <c r="E141" i="23"/>
  <c r="F141" i="23"/>
  <c r="E142" i="23"/>
  <c r="F142" i="23"/>
  <c r="E143" i="23"/>
  <c r="F143" i="23"/>
  <c r="E144" i="23"/>
  <c r="F144" i="23"/>
  <c r="E145" i="23"/>
  <c r="F145" i="23"/>
  <c r="E146" i="23"/>
  <c r="F146" i="23"/>
  <c r="E147" i="23"/>
  <c r="F147" i="23"/>
  <c r="E148" i="23"/>
  <c r="F148" i="23"/>
  <c r="E149" i="23"/>
  <c r="F149" i="23"/>
  <c r="E150" i="23"/>
  <c r="F150" i="23"/>
  <c r="E151" i="23"/>
  <c r="F151" i="23"/>
  <c r="E152" i="23"/>
  <c r="F152" i="23"/>
  <c r="E153" i="23"/>
  <c r="F153" i="23"/>
  <c r="E154" i="23"/>
  <c r="F154" i="23"/>
  <c r="E155" i="23"/>
  <c r="F155" i="23"/>
  <c r="E156" i="23"/>
  <c r="F156" i="23"/>
  <c r="E157" i="23"/>
  <c r="F157" i="23"/>
  <c r="E158" i="23"/>
  <c r="F158" i="23"/>
  <c r="E159" i="23"/>
  <c r="F159" i="23"/>
  <c r="E160" i="23"/>
  <c r="F160" i="23"/>
  <c r="E161" i="23"/>
  <c r="F161" i="23"/>
  <c r="E162" i="23"/>
  <c r="F162" i="23"/>
  <c r="E163" i="23"/>
  <c r="F163" i="23"/>
  <c r="E164" i="23"/>
  <c r="F164" i="23"/>
  <c r="E165" i="23"/>
  <c r="F165" i="23"/>
  <c r="E166" i="23"/>
  <c r="F166" i="23"/>
  <c r="E167" i="23"/>
  <c r="F167" i="23"/>
  <c r="E168" i="23"/>
  <c r="F168" i="23"/>
  <c r="E169" i="23"/>
  <c r="F169" i="23"/>
  <c r="E170" i="23"/>
  <c r="F170" i="23"/>
  <c r="E171" i="23"/>
  <c r="F171" i="23"/>
  <c r="E172" i="23"/>
  <c r="F172" i="23"/>
  <c r="E173" i="23"/>
  <c r="F173" i="23"/>
  <c r="E174" i="23"/>
  <c r="F174" i="23"/>
  <c r="E175" i="23"/>
  <c r="F175" i="23"/>
  <c r="E176" i="23"/>
  <c r="F176" i="23"/>
  <c r="E177" i="23"/>
  <c r="F177" i="23"/>
  <c r="E178" i="23"/>
  <c r="F178" i="23"/>
  <c r="E179" i="23"/>
  <c r="F179" i="23"/>
  <c r="E180" i="23"/>
  <c r="F180" i="23"/>
  <c r="E181" i="23"/>
  <c r="F181" i="23"/>
  <c r="E182" i="23"/>
  <c r="F182" i="23"/>
  <c r="E183" i="23"/>
  <c r="F183" i="23"/>
  <c r="E184" i="23"/>
  <c r="F184" i="23"/>
  <c r="E185" i="23"/>
  <c r="F185" i="23"/>
  <c r="E186" i="23"/>
  <c r="F186" i="23"/>
  <c r="E187" i="23"/>
  <c r="F187" i="23"/>
  <c r="E188" i="23"/>
  <c r="F188" i="23"/>
  <c r="E189" i="23"/>
  <c r="F189" i="23"/>
  <c r="E190" i="23"/>
  <c r="F190" i="23"/>
  <c r="E191" i="23"/>
  <c r="F191" i="23"/>
  <c r="E192" i="23"/>
  <c r="F192" i="23"/>
  <c r="E193" i="23"/>
  <c r="F193" i="23"/>
  <c r="E194" i="23"/>
  <c r="F194" i="23"/>
  <c r="E195" i="23"/>
  <c r="F195" i="23"/>
  <c r="E196" i="23"/>
  <c r="F196" i="23"/>
  <c r="E197" i="23"/>
  <c r="F197" i="23"/>
  <c r="E198" i="23"/>
  <c r="F198" i="23"/>
  <c r="E199" i="23"/>
  <c r="F199" i="23"/>
  <c r="E200" i="23"/>
  <c r="F200" i="23"/>
  <c r="E201" i="23"/>
  <c r="F201" i="23"/>
  <c r="E202" i="23"/>
  <c r="F202" i="23"/>
  <c r="E203" i="23"/>
  <c r="F203" i="23"/>
  <c r="E204" i="23"/>
  <c r="F204" i="23"/>
  <c r="E205" i="23"/>
  <c r="F205" i="23"/>
  <c r="E206" i="23"/>
  <c r="F206" i="23"/>
  <c r="E207" i="23"/>
  <c r="F207" i="23"/>
  <c r="E208" i="23"/>
  <c r="F208" i="23"/>
  <c r="E209" i="23"/>
  <c r="F209" i="23"/>
  <c r="E210" i="23"/>
  <c r="F210" i="23"/>
  <c r="E211" i="23"/>
  <c r="F211" i="23"/>
  <c r="E212" i="23"/>
  <c r="F212" i="23"/>
  <c r="E213" i="23"/>
  <c r="F213" i="23"/>
  <c r="E214" i="23"/>
  <c r="F214" i="23"/>
  <c r="E215" i="23"/>
  <c r="F215" i="23"/>
  <c r="E216" i="23"/>
  <c r="F216" i="23"/>
  <c r="E217" i="23"/>
  <c r="F217" i="23"/>
  <c r="E218" i="23"/>
  <c r="F218" i="23"/>
  <c r="E219" i="23"/>
  <c r="F219" i="23"/>
  <c r="E220" i="23"/>
  <c r="F220" i="23"/>
  <c r="E221" i="23"/>
  <c r="F221" i="23"/>
  <c r="E222" i="23"/>
  <c r="F222" i="23"/>
  <c r="E223" i="23"/>
  <c r="F223" i="23"/>
  <c r="E224" i="23"/>
  <c r="F224" i="23"/>
  <c r="E225" i="23"/>
  <c r="F225" i="23"/>
  <c r="E226" i="23"/>
  <c r="F226" i="23"/>
  <c r="E227" i="23"/>
  <c r="F227" i="23"/>
  <c r="E228" i="23"/>
  <c r="F228" i="23"/>
  <c r="E229" i="23"/>
  <c r="F229" i="23"/>
  <c r="E230" i="23"/>
  <c r="F230" i="23"/>
  <c r="E231" i="23"/>
  <c r="F231" i="23"/>
  <c r="E232" i="23"/>
  <c r="F232" i="23"/>
  <c r="E233" i="23"/>
  <c r="F233" i="23"/>
  <c r="E234" i="23"/>
  <c r="F234" i="23"/>
  <c r="E235" i="23"/>
  <c r="F235" i="23"/>
  <c r="E236" i="23"/>
  <c r="F236" i="23"/>
  <c r="E237" i="23"/>
  <c r="F237" i="23"/>
  <c r="E238" i="23"/>
  <c r="F238" i="23"/>
  <c r="E239" i="23"/>
  <c r="F239" i="23"/>
  <c r="E240" i="23"/>
  <c r="F240" i="23"/>
  <c r="E241" i="23"/>
  <c r="F241" i="23"/>
  <c r="E242" i="23"/>
  <c r="F242" i="23"/>
  <c r="E243" i="23"/>
  <c r="F243" i="23"/>
  <c r="E244" i="23"/>
  <c r="F244" i="23"/>
  <c r="E245" i="23"/>
  <c r="F245" i="23"/>
  <c r="E246" i="23"/>
  <c r="F246" i="23"/>
  <c r="E247" i="23"/>
  <c r="F247" i="23"/>
  <c r="E248" i="23"/>
  <c r="F248" i="23"/>
  <c r="E249" i="23"/>
  <c r="F249" i="23"/>
  <c r="E250" i="23"/>
  <c r="F250" i="23"/>
  <c r="E251" i="23"/>
  <c r="F251" i="23"/>
  <c r="E252" i="23"/>
  <c r="F252" i="23"/>
  <c r="E253" i="23"/>
  <c r="F253" i="23"/>
  <c r="E254" i="23"/>
  <c r="F254" i="23"/>
  <c r="E255" i="23"/>
  <c r="F255" i="23"/>
  <c r="E256" i="23"/>
  <c r="F256" i="23"/>
  <c r="E257" i="23"/>
  <c r="F257" i="23"/>
  <c r="E258" i="23"/>
  <c r="F258" i="23"/>
  <c r="E259" i="23"/>
  <c r="F259" i="23"/>
  <c r="E260" i="23"/>
  <c r="F260" i="23"/>
  <c r="E261" i="23"/>
  <c r="F261" i="23"/>
  <c r="E262" i="23"/>
  <c r="F262" i="23"/>
  <c r="E263" i="23"/>
  <c r="F263" i="23"/>
  <c r="E264" i="23"/>
  <c r="F264" i="23"/>
  <c r="E265" i="23"/>
  <c r="F265" i="23"/>
  <c r="E266" i="23"/>
  <c r="F266" i="23"/>
  <c r="E267" i="23"/>
  <c r="F267" i="23"/>
  <c r="E268" i="23"/>
  <c r="F268" i="23"/>
  <c r="E269" i="23"/>
  <c r="F269" i="23"/>
  <c r="E270" i="23"/>
  <c r="F270" i="23"/>
  <c r="E271" i="23"/>
  <c r="F271" i="23"/>
  <c r="E272" i="23"/>
  <c r="F272" i="23"/>
  <c r="E273" i="23"/>
  <c r="F273" i="23"/>
  <c r="E274" i="23"/>
  <c r="F274" i="23"/>
  <c r="E275" i="23"/>
  <c r="F275" i="23"/>
  <c r="E276" i="23"/>
  <c r="F276" i="23"/>
  <c r="E277" i="23"/>
  <c r="F277" i="23"/>
  <c r="E278" i="23"/>
  <c r="F278" i="23"/>
  <c r="E279" i="23"/>
  <c r="F279" i="23"/>
  <c r="E280" i="23"/>
  <c r="F280" i="23"/>
  <c r="E281" i="23"/>
  <c r="F281" i="23"/>
  <c r="E282" i="23"/>
  <c r="F282" i="23"/>
  <c r="E283" i="23"/>
  <c r="F283" i="23"/>
  <c r="E284" i="23"/>
  <c r="F284" i="23"/>
  <c r="E285" i="23"/>
  <c r="F285" i="23"/>
  <c r="E286" i="23"/>
  <c r="F286" i="23"/>
  <c r="E287" i="23"/>
  <c r="F287" i="23"/>
  <c r="E288" i="23"/>
  <c r="F288" i="23"/>
  <c r="E289" i="23"/>
  <c r="F289" i="23"/>
  <c r="E290" i="23"/>
  <c r="F290" i="23"/>
  <c r="E291" i="23"/>
  <c r="F291" i="23"/>
  <c r="E292" i="23"/>
  <c r="F292" i="23"/>
  <c r="E293" i="23"/>
  <c r="F293" i="23"/>
  <c r="F6" i="23"/>
  <c r="E6" i="23"/>
  <c r="S7" i="32"/>
  <c r="T7" i="32"/>
  <c r="S8" i="32"/>
  <c r="T8" i="32"/>
  <c r="S9" i="32"/>
  <c r="T9" i="32"/>
  <c r="S10" i="32"/>
  <c r="T10" i="32"/>
  <c r="S11" i="32"/>
  <c r="U11" i="32" s="1"/>
  <c r="T11" i="32"/>
  <c r="S12" i="32"/>
  <c r="T12" i="32"/>
  <c r="S13" i="32"/>
  <c r="T13" i="32"/>
  <c r="S14" i="32"/>
  <c r="T14" i="32"/>
  <c r="S15" i="32"/>
  <c r="T15" i="32"/>
  <c r="S16" i="32"/>
  <c r="T16" i="32"/>
  <c r="S17" i="32"/>
  <c r="U17" i="32" s="1"/>
  <c r="T17" i="32"/>
  <c r="S18" i="32"/>
  <c r="T18" i="32"/>
  <c r="S19" i="32"/>
  <c r="T19" i="32"/>
  <c r="S20" i="32"/>
  <c r="T20" i="32"/>
  <c r="S21" i="32"/>
  <c r="T21" i="32"/>
  <c r="S22" i="32"/>
  <c r="T22" i="32"/>
  <c r="S23" i="32"/>
  <c r="U23" i="32" s="1"/>
  <c r="T23" i="32"/>
  <c r="S24" i="32"/>
  <c r="T24" i="32"/>
  <c r="S25" i="32"/>
  <c r="T25" i="32"/>
  <c r="S26" i="32"/>
  <c r="T26" i="32"/>
  <c r="S27" i="32"/>
  <c r="T27" i="32"/>
  <c r="S28" i="32"/>
  <c r="T28" i="32"/>
  <c r="S29" i="32"/>
  <c r="U29" i="32" s="1"/>
  <c r="T29" i="32"/>
  <c r="S30" i="32"/>
  <c r="T30" i="32"/>
  <c r="S31" i="32"/>
  <c r="T31" i="32"/>
  <c r="S32" i="32"/>
  <c r="T32" i="32"/>
  <c r="S33" i="32"/>
  <c r="T33" i="32"/>
  <c r="S34" i="32"/>
  <c r="T34" i="32"/>
  <c r="S35" i="32"/>
  <c r="T35" i="32"/>
  <c r="S36" i="32"/>
  <c r="T36" i="32"/>
  <c r="S37" i="32"/>
  <c r="T37" i="32"/>
  <c r="S38" i="32"/>
  <c r="T38" i="32"/>
  <c r="S39" i="32"/>
  <c r="T39" i="32"/>
  <c r="S40" i="32"/>
  <c r="T40" i="32"/>
  <c r="S41" i="32"/>
  <c r="T41" i="32"/>
  <c r="S42" i="32"/>
  <c r="T42" i="32"/>
  <c r="S43" i="32"/>
  <c r="T43" i="32"/>
  <c r="S44" i="32"/>
  <c r="T44" i="32"/>
  <c r="S45" i="32"/>
  <c r="T45" i="32"/>
  <c r="S46" i="32"/>
  <c r="T46" i="32"/>
  <c r="S47" i="32"/>
  <c r="T47" i="32"/>
  <c r="S48" i="32"/>
  <c r="T48" i="32"/>
  <c r="S49" i="32"/>
  <c r="T49" i="32"/>
  <c r="S50" i="32"/>
  <c r="T50" i="32"/>
  <c r="S51" i="32"/>
  <c r="T51" i="32"/>
  <c r="S52" i="32"/>
  <c r="T52" i="32"/>
  <c r="S53" i="32"/>
  <c r="T53" i="32"/>
  <c r="S54" i="32"/>
  <c r="T54" i="32"/>
  <c r="S55" i="32"/>
  <c r="T55" i="32"/>
  <c r="S56" i="32"/>
  <c r="T56" i="32"/>
  <c r="S57" i="32"/>
  <c r="T57" i="32"/>
  <c r="S58" i="32"/>
  <c r="T58" i="32"/>
  <c r="S59" i="32"/>
  <c r="T59" i="32"/>
  <c r="S60" i="32"/>
  <c r="T60" i="32"/>
  <c r="S61" i="32"/>
  <c r="T61" i="32"/>
  <c r="S62" i="32"/>
  <c r="T62" i="32"/>
  <c r="S63" i="32"/>
  <c r="T63" i="32"/>
  <c r="S64" i="32"/>
  <c r="T64" i="32"/>
  <c r="S65" i="32"/>
  <c r="T65" i="32"/>
  <c r="S66" i="32"/>
  <c r="T66" i="32"/>
  <c r="S67" i="32"/>
  <c r="T67" i="32"/>
  <c r="S68" i="32"/>
  <c r="T68" i="32"/>
  <c r="S69" i="32"/>
  <c r="T69" i="32"/>
  <c r="S70" i="32"/>
  <c r="T70" i="32"/>
  <c r="S71" i="32"/>
  <c r="U71" i="32" s="1"/>
  <c r="T71" i="32"/>
  <c r="S72" i="32"/>
  <c r="T72" i="32"/>
  <c r="S73" i="32"/>
  <c r="T73" i="32"/>
  <c r="S74" i="32"/>
  <c r="T74" i="32"/>
  <c r="S75" i="32"/>
  <c r="T75" i="32"/>
  <c r="S76" i="32"/>
  <c r="T76" i="32"/>
  <c r="S77" i="32"/>
  <c r="U77" i="32" s="1"/>
  <c r="T77" i="32"/>
  <c r="S78" i="32"/>
  <c r="T78" i="32"/>
  <c r="S79" i="32"/>
  <c r="T79" i="32"/>
  <c r="S80" i="32"/>
  <c r="T80" i="32"/>
  <c r="S81" i="32"/>
  <c r="T81" i="32"/>
  <c r="S82" i="32"/>
  <c r="T82" i="32"/>
  <c r="S83" i="32"/>
  <c r="T83" i="32"/>
  <c r="S84" i="32"/>
  <c r="T84" i="32"/>
  <c r="S85" i="32"/>
  <c r="T85" i="32"/>
  <c r="S86" i="32"/>
  <c r="T86" i="32"/>
  <c r="S87" i="32"/>
  <c r="T87" i="32"/>
  <c r="S88" i="32"/>
  <c r="T88" i="32"/>
  <c r="S89" i="32"/>
  <c r="U89" i="32" s="1"/>
  <c r="T89" i="32"/>
  <c r="S90" i="32"/>
  <c r="T90" i="32"/>
  <c r="S91" i="32"/>
  <c r="T91" i="32"/>
  <c r="S92" i="32"/>
  <c r="T92" i="32"/>
  <c r="S93" i="32"/>
  <c r="T93" i="32"/>
  <c r="S94" i="32"/>
  <c r="T94" i="32"/>
  <c r="S95" i="32"/>
  <c r="T95" i="32"/>
  <c r="S96" i="32"/>
  <c r="T96" i="32"/>
  <c r="S97" i="32"/>
  <c r="T97" i="32"/>
  <c r="S98" i="32"/>
  <c r="T98" i="32"/>
  <c r="S99" i="32"/>
  <c r="T99" i="32"/>
  <c r="S100" i="32"/>
  <c r="T100" i="32"/>
  <c r="S101" i="32"/>
  <c r="T101" i="32"/>
  <c r="S102" i="32"/>
  <c r="T102" i="32"/>
  <c r="S103" i="32"/>
  <c r="T103" i="32"/>
  <c r="S104" i="32"/>
  <c r="T104" i="32"/>
  <c r="S105" i="32"/>
  <c r="T105" i="32"/>
  <c r="S106" i="32"/>
  <c r="T106" i="32"/>
  <c r="S107" i="32"/>
  <c r="U107" i="32" s="1"/>
  <c r="T107" i="32"/>
  <c r="S108" i="32"/>
  <c r="T108" i="32"/>
  <c r="S109" i="32"/>
  <c r="T109" i="32"/>
  <c r="S110" i="32"/>
  <c r="T110" i="32"/>
  <c r="S111" i="32"/>
  <c r="T111" i="32"/>
  <c r="S112" i="32"/>
  <c r="T112" i="32"/>
  <c r="S113" i="32"/>
  <c r="U113" i="32" s="1"/>
  <c r="T113" i="32"/>
  <c r="S114" i="32"/>
  <c r="T114" i="32"/>
  <c r="S115" i="32"/>
  <c r="T115" i="32"/>
  <c r="S116" i="32"/>
  <c r="T116" i="32"/>
  <c r="S117" i="32"/>
  <c r="T117" i="32"/>
  <c r="S118" i="32"/>
  <c r="T118" i="32"/>
  <c r="S119" i="32"/>
  <c r="T119" i="32"/>
  <c r="S120" i="32"/>
  <c r="T120" i="32"/>
  <c r="S121" i="32"/>
  <c r="T121" i="32"/>
  <c r="S122" i="32"/>
  <c r="T122" i="32"/>
  <c r="S123" i="32"/>
  <c r="T123" i="32"/>
  <c r="S124" i="32"/>
  <c r="T124" i="32"/>
  <c r="S125" i="32"/>
  <c r="T125" i="32"/>
  <c r="S126" i="32"/>
  <c r="T126" i="32"/>
  <c r="S127" i="32"/>
  <c r="T127" i="32"/>
  <c r="S128" i="32"/>
  <c r="T128" i="32"/>
  <c r="S129" i="32"/>
  <c r="T129" i="32"/>
  <c r="S130" i="32"/>
  <c r="T130" i="32"/>
  <c r="S131" i="32"/>
  <c r="T131" i="32"/>
  <c r="S132" i="32"/>
  <c r="T132" i="32"/>
  <c r="S133" i="32"/>
  <c r="T133" i="32"/>
  <c r="S134" i="32"/>
  <c r="T134" i="32"/>
  <c r="S135" i="32"/>
  <c r="T135" i="32"/>
  <c r="S136" i="32"/>
  <c r="T136" i="32"/>
  <c r="S137" i="32"/>
  <c r="T137" i="32"/>
  <c r="S138" i="32"/>
  <c r="T138" i="32"/>
  <c r="S139" i="32"/>
  <c r="T139" i="32"/>
  <c r="S140" i="32"/>
  <c r="T140" i="32"/>
  <c r="S141" i="32"/>
  <c r="T141" i="32"/>
  <c r="S142" i="32"/>
  <c r="T142" i="32"/>
  <c r="S143" i="32"/>
  <c r="T143" i="32"/>
  <c r="S144" i="32"/>
  <c r="T144" i="32"/>
  <c r="S145" i="32"/>
  <c r="T145" i="32"/>
  <c r="S146" i="32"/>
  <c r="T146" i="32"/>
  <c r="S147" i="32"/>
  <c r="T147" i="32"/>
  <c r="S148" i="32"/>
  <c r="T148" i="32"/>
  <c r="S149" i="32"/>
  <c r="T149" i="32"/>
  <c r="S150" i="32"/>
  <c r="T150" i="32"/>
  <c r="S151" i="32"/>
  <c r="T151" i="32"/>
  <c r="S152" i="32"/>
  <c r="T152" i="32"/>
  <c r="S153" i="32"/>
  <c r="T153" i="32"/>
  <c r="S154" i="32"/>
  <c r="T154" i="32"/>
  <c r="S155" i="32"/>
  <c r="T155" i="32"/>
  <c r="S156" i="32"/>
  <c r="T156" i="32"/>
  <c r="S157" i="32"/>
  <c r="T157" i="32"/>
  <c r="S158" i="32"/>
  <c r="T158" i="32"/>
  <c r="S159" i="32"/>
  <c r="T159" i="32"/>
  <c r="S160" i="32"/>
  <c r="T160" i="32"/>
  <c r="S161" i="32"/>
  <c r="T161" i="32"/>
  <c r="S162" i="32"/>
  <c r="T162" i="32"/>
  <c r="S163" i="32"/>
  <c r="T163" i="32"/>
  <c r="S164" i="32"/>
  <c r="T164" i="32"/>
  <c r="S165" i="32"/>
  <c r="T165" i="32"/>
  <c r="S166" i="32"/>
  <c r="T166" i="32"/>
  <c r="S167" i="32"/>
  <c r="T167" i="32"/>
  <c r="S168" i="32"/>
  <c r="T168" i="32"/>
  <c r="S169" i="32"/>
  <c r="T169" i="32"/>
  <c r="S170" i="32"/>
  <c r="T170" i="32"/>
  <c r="S171" i="32"/>
  <c r="T171" i="32"/>
  <c r="S172" i="32"/>
  <c r="T172" i="32"/>
  <c r="S173" i="32"/>
  <c r="T173" i="32"/>
  <c r="S174" i="32"/>
  <c r="T174" i="32"/>
  <c r="S175" i="32"/>
  <c r="T175" i="32"/>
  <c r="S176" i="32"/>
  <c r="T176" i="32"/>
  <c r="S177" i="32"/>
  <c r="T177" i="32"/>
  <c r="S178" i="32"/>
  <c r="T178" i="32"/>
  <c r="S179" i="32"/>
  <c r="T179" i="32"/>
  <c r="S180" i="32"/>
  <c r="T180" i="32"/>
  <c r="S181" i="32"/>
  <c r="T181" i="32"/>
  <c r="S182" i="32"/>
  <c r="T182" i="32"/>
  <c r="S183" i="32"/>
  <c r="T183" i="32"/>
  <c r="S184" i="32"/>
  <c r="T184" i="32"/>
  <c r="S185" i="32"/>
  <c r="T185" i="32"/>
  <c r="S186" i="32"/>
  <c r="T186" i="32"/>
  <c r="S187" i="32"/>
  <c r="T187" i="32"/>
  <c r="S188" i="32"/>
  <c r="T188" i="32"/>
  <c r="S189" i="32"/>
  <c r="T189" i="32"/>
  <c r="S190" i="32"/>
  <c r="T190" i="32"/>
  <c r="S191" i="32"/>
  <c r="T191" i="32"/>
  <c r="S192" i="32"/>
  <c r="T192" i="32"/>
  <c r="S193" i="32"/>
  <c r="T193" i="32"/>
  <c r="S194" i="32"/>
  <c r="T194" i="32"/>
  <c r="S195" i="32"/>
  <c r="T195" i="32"/>
  <c r="S196" i="32"/>
  <c r="T196" i="32"/>
  <c r="S197" i="32"/>
  <c r="T197" i="32"/>
  <c r="S198" i="32"/>
  <c r="T198" i="32"/>
  <c r="S199" i="32"/>
  <c r="T199" i="32"/>
  <c r="S200" i="32"/>
  <c r="T200" i="32"/>
  <c r="S201" i="32"/>
  <c r="T201" i="32"/>
  <c r="S202" i="32"/>
  <c r="T202" i="32"/>
  <c r="S203" i="32"/>
  <c r="T203" i="32"/>
  <c r="S204" i="32"/>
  <c r="T204" i="32"/>
  <c r="S205" i="32"/>
  <c r="T205" i="32"/>
  <c r="S206" i="32"/>
  <c r="T206" i="32"/>
  <c r="S207" i="32"/>
  <c r="T207" i="32"/>
  <c r="S208" i="32"/>
  <c r="T208" i="32"/>
  <c r="S209" i="32"/>
  <c r="T209" i="32"/>
  <c r="S210" i="32"/>
  <c r="T210" i="32"/>
  <c r="S211" i="32"/>
  <c r="T211" i="32"/>
  <c r="S212" i="32"/>
  <c r="T212" i="32"/>
  <c r="S213" i="32"/>
  <c r="T213" i="32"/>
  <c r="S214" i="32"/>
  <c r="T214" i="32"/>
  <c r="S215" i="32"/>
  <c r="T215" i="32"/>
  <c r="S216" i="32"/>
  <c r="T216" i="32"/>
  <c r="S217" i="32"/>
  <c r="T217" i="32"/>
  <c r="S218" i="32"/>
  <c r="T218" i="32"/>
  <c r="S219" i="32"/>
  <c r="T219" i="32"/>
  <c r="S220" i="32"/>
  <c r="T220" i="32"/>
  <c r="S221" i="32"/>
  <c r="T221" i="32"/>
  <c r="S222" i="32"/>
  <c r="T222" i="32"/>
  <c r="S223" i="32"/>
  <c r="T223" i="32"/>
  <c r="S224" i="32"/>
  <c r="T224" i="32"/>
  <c r="S225" i="32"/>
  <c r="T225" i="32"/>
  <c r="S226" i="32"/>
  <c r="T226" i="32"/>
  <c r="S227" i="32"/>
  <c r="T227" i="32"/>
  <c r="S228" i="32"/>
  <c r="T228" i="32"/>
  <c r="S229" i="32"/>
  <c r="T229" i="32"/>
  <c r="S230" i="32"/>
  <c r="T230" i="32"/>
  <c r="S231" i="32"/>
  <c r="T231" i="32"/>
  <c r="S232" i="32"/>
  <c r="T232" i="32"/>
  <c r="S233" i="32"/>
  <c r="T233" i="32"/>
  <c r="S234" i="32"/>
  <c r="T234" i="32"/>
  <c r="S235" i="32"/>
  <c r="T235" i="32"/>
  <c r="S236" i="32"/>
  <c r="T236" i="32"/>
  <c r="S237" i="32"/>
  <c r="T237" i="32"/>
  <c r="S238" i="32"/>
  <c r="T238" i="32"/>
  <c r="S239" i="32"/>
  <c r="T239" i="32"/>
  <c r="S240" i="32"/>
  <c r="T240" i="32"/>
  <c r="S241" i="32"/>
  <c r="T241" i="32"/>
  <c r="S242" i="32"/>
  <c r="T242" i="32"/>
  <c r="S243" i="32"/>
  <c r="T243" i="32"/>
  <c r="S244" i="32"/>
  <c r="T244" i="32"/>
  <c r="S245" i="32"/>
  <c r="T245" i="32"/>
  <c r="S246" i="32"/>
  <c r="T246" i="32"/>
  <c r="S247" i="32"/>
  <c r="T247" i="32"/>
  <c r="S248" i="32"/>
  <c r="T248" i="32"/>
  <c r="S249" i="32"/>
  <c r="T249" i="32"/>
  <c r="S250" i="32"/>
  <c r="T250" i="32"/>
  <c r="S251" i="32"/>
  <c r="T251" i="32"/>
  <c r="S252" i="32"/>
  <c r="T252" i="32"/>
  <c r="S253" i="32"/>
  <c r="T253" i="32"/>
  <c r="S254" i="32"/>
  <c r="T254" i="32"/>
  <c r="S255" i="32"/>
  <c r="T255" i="32"/>
  <c r="S256" i="32"/>
  <c r="T256" i="32"/>
  <c r="S257" i="32"/>
  <c r="T257" i="32"/>
  <c r="S258" i="32"/>
  <c r="T258" i="32"/>
  <c r="S259" i="32"/>
  <c r="T259" i="32"/>
  <c r="S260" i="32"/>
  <c r="T260" i="32"/>
  <c r="S261" i="32"/>
  <c r="T261" i="32"/>
  <c r="S262" i="32"/>
  <c r="T262" i="32"/>
  <c r="S263" i="32"/>
  <c r="T263" i="32"/>
  <c r="S264" i="32"/>
  <c r="T264" i="32"/>
  <c r="S265" i="32"/>
  <c r="T265" i="32"/>
  <c r="S266" i="32"/>
  <c r="T266" i="32"/>
  <c r="S267" i="32"/>
  <c r="T267" i="32"/>
  <c r="S268" i="32"/>
  <c r="T268" i="32"/>
  <c r="S269" i="32"/>
  <c r="T269" i="32"/>
  <c r="S270" i="32"/>
  <c r="T270" i="32"/>
  <c r="S271" i="32"/>
  <c r="T271" i="32"/>
  <c r="S272" i="32"/>
  <c r="T272" i="32"/>
  <c r="S273" i="32"/>
  <c r="T273" i="32"/>
  <c r="S274" i="32"/>
  <c r="T274" i="32"/>
  <c r="S275" i="32"/>
  <c r="T275" i="32"/>
  <c r="S276" i="32"/>
  <c r="T276" i="32"/>
  <c r="S277" i="32"/>
  <c r="T277" i="32"/>
  <c r="S278" i="32"/>
  <c r="T278" i="32"/>
  <c r="S279" i="32"/>
  <c r="T279" i="32"/>
  <c r="S280" i="32"/>
  <c r="T280" i="32"/>
  <c r="S281" i="32"/>
  <c r="T281" i="32"/>
  <c r="S282" i="32"/>
  <c r="T282" i="32"/>
  <c r="S283" i="32"/>
  <c r="T283" i="32"/>
  <c r="S284" i="32"/>
  <c r="T284" i="32"/>
  <c r="S285" i="32"/>
  <c r="T285" i="32"/>
  <c r="S286" i="32"/>
  <c r="T286" i="32"/>
  <c r="S287" i="32"/>
  <c r="T287" i="32"/>
  <c r="S288" i="32"/>
  <c r="T288" i="32"/>
  <c r="S289" i="32"/>
  <c r="T289" i="32"/>
  <c r="S290" i="32"/>
  <c r="T290" i="32"/>
  <c r="S291" i="32"/>
  <c r="T291" i="32"/>
  <c r="S292" i="32"/>
  <c r="T292" i="32"/>
  <c r="S293" i="32"/>
  <c r="T293" i="32"/>
  <c r="T6" i="32"/>
  <c r="S6" i="32"/>
  <c r="Z7" i="32"/>
  <c r="AA7" i="32"/>
  <c r="Z8" i="32"/>
  <c r="AA8" i="32"/>
  <c r="Z9" i="32"/>
  <c r="AA9" i="32"/>
  <c r="Z10" i="32"/>
  <c r="AA10" i="32"/>
  <c r="Z11" i="32"/>
  <c r="AA11" i="32"/>
  <c r="Z12" i="32"/>
  <c r="AA12" i="32"/>
  <c r="Z13" i="32"/>
  <c r="AA13" i="32"/>
  <c r="Z14" i="32"/>
  <c r="AA14" i="32"/>
  <c r="Z15" i="32"/>
  <c r="AA15" i="32"/>
  <c r="Z16" i="32"/>
  <c r="AA16" i="32"/>
  <c r="Z17" i="32"/>
  <c r="AA17" i="32"/>
  <c r="Z18" i="32"/>
  <c r="AA18" i="32"/>
  <c r="Z19" i="32"/>
  <c r="AA19" i="32"/>
  <c r="Z20" i="32"/>
  <c r="AA20" i="32"/>
  <c r="Z21" i="32"/>
  <c r="AA21" i="32"/>
  <c r="Z22" i="32"/>
  <c r="AA22" i="32"/>
  <c r="Z23" i="32"/>
  <c r="AA23" i="32"/>
  <c r="Z24" i="32"/>
  <c r="AA24" i="32"/>
  <c r="Z25" i="32"/>
  <c r="AA25" i="32"/>
  <c r="Z26" i="32"/>
  <c r="AA26" i="32"/>
  <c r="Z27" i="32"/>
  <c r="AA27" i="32"/>
  <c r="Z28" i="32"/>
  <c r="AA28" i="32"/>
  <c r="Z29" i="32"/>
  <c r="AA29" i="32"/>
  <c r="Z30" i="32"/>
  <c r="AA30" i="32"/>
  <c r="Z31" i="32"/>
  <c r="AA31" i="32"/>
  <c r="Z32" i="32"/>
  <c r="AA32" i="32"/>
  <c r="Z33" i="32"/>
  <c r="AA33" i="32"/>
  <c r="Z34" i="32"/>
  <c r="AA34" i="32"/>
  <c r="Z35" i="32"/>
  <c r="AA35" i="32"/>
  <c r="Z36" i="32"/>
  <c r="AA36" i="32"/>
  <c r="Z37" i="32"/>
  <c r="AA37" i="32"/>
  <c r="Z38" i="32"/>
  <c r="AA38" i="32"/>
  <c r="Z39" i="32"/>
  <c r="AA39" i="32"/>
  <c r="Z40" i="32"/>
  <c r="AA40" i="32"/>
  <c r="Z41" i="32"/>
  <c r="AA41" i="32"/>
  <c r="Z42" i="32"/>
  <c r="AA42" i="32"/>
  <c r="Z43" i="32"/>
  <c r="AA43" i="32"/>
  <c r="Z44" i="32"/>
  <c r="AA44" i="32"/>
  <c r="Z45" i="32"/>
  <c r="AA45" i="32"/>
  <c r="Z46" i="32"/>
  <c r="AA46" i="32"/>
  <c r="Z47" i="32"/>
  <c r="AA47" i="32"/>
  <c r="Z48" i="32"/>
  <c r="AA48" i="32"/>
  <c r="Z49" i="32"/>
  <c r="AA49" i="32"/>
  <c r="Z50" i="32"/>
  <c r="AA50" i="32"/>
  <c r="Z51" i="32"/>
  <c r="AA51" i="32"/>
  <c r="Z52" i="32"/>
  <c r="AA52" i="32"/>
  <c r="Z53" i="32"/>
  <c r="AA53" i="32"/>
  <c r="Z54" i="32"/>
  <c r="AA54" i="32"/>
  <c r="Z55" i="32"/>
  <c r="AA55" i="32"/>
  <c r="Z56" i="32"/>
  <c r="AA56" i="32"/>
  <c r="Z57" i="32"/>
  <c r="AA57" i="32"/>
  <c r="Z58" i="32"/>
  <c r="AA58" i="32"/>
  <c r="Z59" i="32"/>
  <c r="AA59" i="32"/>
  <c r="Z60" i="32"/>
  <c r="AA60" i="32"/>
  <c r="Z61" i="32"/>
  <c r="AA61" i="32"/>
  <c r="Z62" i="32"/>
  <c r="AA62" i="32"/>
  <c r="Z63" i="32"/>
  <c r="AA63" i="32"/>
  <c r="Z64" i="32"/>
  <c r="AA64" i="32"/>
  <c r="Z65" i="32"/>
  <c r="AA65" i="32"/>
  <c r="Z66" i="32"/>
  <c r="AA66" i="32"/>
  <c r="Z67" i="32"/>
  <c r="AA67" i="32"/>
  <c r="Z68" i="32"/>
  <c r="AA68" i="32"/>
  <c r="Z69" i="32"/>
  <c r="AA69" i="32"/>
  <c r="Z70" i="32"/>
  <c r="AA70" i="32"/>
  <c r="Z71" i="32"/>
  <c r="AA71" i="32"/>
  <c r="Z72" i="32"/>
  <c r="AA72" i="32"/>
  <c r="Z73" i="32"/>
  <c r="AA73" i="32"/>
  <c r="Z74" i="32"/>
  <c r="AA74" i="32"/>
  <c r="Z75" i="32"/>
  <c r="AA75" i="32"/>
  <c r="Z76" i="32"/>
  <c r="AA76" i="32"/>
  <c r="Z77" i="32"/>
  <c r="AA77" i="32"/>
  <c r="Z78" i="32"/>
  <c r="AA78" i="32"/>
  <c r="Z79" i="32"/>
  <c r="AA79" i="32"/>
  <c r="Z80" i="32"/>
  <c r="AA80" i="32"/>
  <c r="Z81" i="32"/>
  <c r="AA81" i="32"/>
  <c r="Z82" i="32"/>
  <c r="AA82" i="32"/>
  <c r="Z83" i="32"/>
  <c r="AA83" i="32"/>
  <c r="Z84" i="32"/>
  <c r="AA84" i="32"/>
  <c r="Z85" i="32"/>
  <c r="AA85" i="32"/>
  <c r="Z86" i="32"/>
  <c r="AA86" i="32"/>
  <c r="Z87" i="32"/>
  <c r="AA87" i="32"/>
  <c r="Z88" i="32"/>
  <c r="AA88" i="32"/>
  <c r="Z89" i="32"/>
  <c r="AA89" i="32"/>
  <c r="Z90" i="32"/>
  <c r="AA90" i="32"/>
  <c r="Z91" i="32"/>
  <c r="AA91" i="32"/>
  <c r="Z92" i="32"/>
  <c r="AA92" i="32"/>
  <c r="Z93" i="32"/>
  <c r="AA93" i="32"/>
  <c r="Z94" i="32"/>
  <c r="AA94" i="32"/>
  <c r="Z95" i="32"/>
  <c r="AA95" i="32"/>
  <c r="Z96" i="32"/>
  <c r="AA96" i="32"/>
  <c r="Z97" i="32"/>
  <c r="AA97" i="32"/>
  <c r="Z98" i="32"/>
  <c r="AA98" i="32"/>
  <c r="Z99" i="32"/>
  <c r="AA99" i="32"/>
  <c r="Z100" i="32"/>
  <c r="AA100" i="32"/>
  <c r="Z101" i="32"/>
  <c r="AA101" i="32"/>
  <c r="Z102" i="32"/>
  <c r="AA102" i="32"/>
  <c r="Z103" i="32"/>
  <c r="AA103" i="32"/>
  <c r="Z104" i="32"/>
  <c r="AA104" i="32"/>
  <c r="Z105" i="32"/>
  <c r="AA105" i="32"/>
  <c r="Z106" i="32"/>
  <c r="AA106" i="32"/>
  <c r="Z107" i="32"/>
  <c r="AA107" i="32"/>
  <c r="Z108" i="32"/>
  <c r="AA108" i="32"/>
  <c r="Z109" i="32"/>
  <c r="AA109" i="32"/>
  <c r="Z110" i="32"/>
  <c r="AA110" i="32"/>
  <c r="Z111" i="32"/>
  <c r="AA111" i="32"/>
  <c r="Z112" i="32"/>
  <c r="AA112" i="32"/>
  <c r="Z113" i="32"/>
  <c r="AA113" i="32"/>
  <c r="Z114" i="32"/>
  <c r="AA114" i="32"/>
  <c r="Z115" i="32"/>
  <c r="AA115" i="32"/>
  <c r="Z116" i="32"/>
  <c r="AA116" i="32"/>
  <c r="Z117" i="32"/>
  <c r="AA117" i="32"/>
  <c r="Z118" i="32"/>
  <c r="AA118" i="32"/>
  <c r="Z119" i="32"/>
  <c r="AA119" i="32"/>
  <c r="Z120" i="32"/>
  <c r="AA120" i="32"/>
  <c r="Z121" i="32"/>
  <c r="AA121" i="32"/>
  <c r="Z122" i="32"/>
  <c r="AA122" i="32"/>
  <c r="Z123" i="32"/>
  <c r="AA123" i="32"/>
  <c r="Z124" i="32"/>
  <c r="AA124" i="32"/>
  <c r="Z125" i="32"/>
  <c r="AA125" i="32"/>
  <c r="Z126" i="32"/>
  <c r="AA126" i="32"/>
  <c r="Z127" i="32"/>
  <c r="AA127" i="32"/>
  <c r="Z128" i="32"/>
  <c r="AA128" i="32"/>
  <c r="Z129" i="32"/>
  <c r="AA129" i="32"/>
  <c r="Z130" i="32"/>
  <c r="AA130" i="32"/>
  <c r="Z131" i="32"/>
  <c r="AA131" i="32"/>
  <c r="Z132" i="32"/>
  <c r="AA132" i="32"/>
  <c r="Z133" i="32"/>
  <c r="AA133" i="32"/>
  <c r="Z134" i="32"/>
  <c r="AA134" i="32"/>
  <c r="Z135" i="32"/>
  <c r="AA135" i="32"/>
  <c r="Z136" i="32"/>
  <c r="AA136" i="32"/>
  <c r="Z137" i="32"/>
  <c r="AA137" i="32"/>
  <c r="Z138" i="32"/>
  <c r="AA138" i="32"/>
  <c r="Z139" i="32"/>
  <c r="AA139" i="32"/>
  <c r="Z140" i="32"/>
  <c r="AA140" i="32"/>
  <c r="Z141" i="32"/>
  <c r="AA141" i="32"/>
  <c r="Z142" i="32"/>
  <c r="AA142" i="32"/>
  <c r="Z143" i="32"/>
  <c r="AA143" i="32"/>
  <c r="Z144" i="32"/>
  <c r="AA144" i="32"/>
  <c r="Z145" i="32"/>
  <c r="AA145" i="32"/>
  <c r="Z146" i="32"/>
  <c r="AA146" i="32"/>
  <c r="Z147" i="32"/>
  <c r="AA147" i="32"/>
  <c r="Z148" i="32"/>
  <c r="AA148" i="32"/>
  <c r="Z149" i="32"/>
  <c r="AA149" i="32"/>
  <c r="Z150" i="32"/>
  <c r="AA150" i="32"/>
  <c r="Z151" i="32"/>
  <c r="AA151" i="32"/>
  <c r="Z152" i="32"/>
  <c r="AA152" i="32"/>
  <c r="Z153" i="32"/>
  <c r="AA153" i="32"/>
  <c r="Z154" i="32"/>
  <c r="AA154" i="32"/>
  <c r="Z155" i="32"/>
  <c r="AA155" i="32"/>
  <c r="Z156" i="32"/>
  <c r="AA156" i="32"/>
  <c r="Z157" i="32"/>
  <c r="AA157" i="32"/>
  <c r="Z158" i="32"/>
  <c r="AA158" i="32"/>
  <c r="Z159" i="32"/>
  <c r="AA159" i="32"/>
  <c r="Z160" i="32"/>
  <c r="AA160" i="32"/>
  <c r="Z161" i="32"/>
  <c r="AA161" i="32"/>
  <c r="Z162" i="32"/>
  <c r="AA162" i="32"/>
  <c r="Z163" i="32"/>
  <c r="AA163" i="32"/>
  <c r="Z164" i="32"/>
  <c r="AA164" i="32"/>
  <c r="Z165" i="32"/>
  <c r="AA165" i="32"/>
  <c r="Z166" i="32"/>
  <c r="AA166" i="32"/>
  <c r="Z167" i="32"/>
  <c r="AA167" i="32"/>
  <c r="Z168" i="32"/>
  <c r="AA168" i="32"/>
  <c r="Z169" i="32"/>
  <c r="AA169" i="32"/>
  <c r="Z170" i="32"/>
  <c r="AA170" i="32"/>
  <c r="Z171" i="32"/>
  <c r="AA171" i="32"/>
  <c r="Z172" i="32"/>
  <c r="AA172" i="32"/>
  <c r="Z173" i="32"/>
  <c r="AA173" i="32"/>
  <c r="Z174" i="32"/>
  <c r="AA174" i="32"/>
  <c r="Z175" i="32"/>
  <c r="AA175" i="32"/>
  <c r="Z176" i="32"/>
  <c r="AA176" i="32"/>
  <c r="Z177" i="32"/>
  <c r="AA177" i="32"/>
  <c r="Z178" i="32"/>
  <c r="AA178" i="32"/>
  <c r="Z179" i="32"/>
  <c r="AA179" i="32"/>
  <c r="Z180" i="32"/>
  <c r="AA180" i="32"/>
  <c r="Z181" i="32"/>
  <c r="AA181" i="32"/>
  <c r="Z182" i="32"/>
  <c r="AA182" i="32"/>
  <c r="Z183" i="32"/>
  <c r="AA183" i="32"/>
  <c r="Z184" i="32"/>
  <c r="AA184" i="32"/>
  <c r="Z185" i="32"/>
  <c r="AA185" i="32"/>
  <c r="Z186" i="32"/>
  <c r="AA186" i="32"/>
  <c r="Z187" i="32"/>
  <c r="AA187" i="32"/>
  <c r="Z188" i="32"/>
  <c r="AA188" i="32"/>
  <c r="Z189" i="32"/>
  <c r="AA189" i="32"/>
  <c r="Z190" i="32"/>
  <c r="AA190" i="32"/>
  <c r="Z191" i="32"/>
  <c r="AA191" i="32"/>
  <c r="Z192" i="32"/>
  <c r="AA192" i="32"/>
  <c r="Z193" i="32"/>
  <c r="AA193" i="32"/>
  <c r="Z194" i="32"/>
  <c r="AA194" i="32"/>
  <c r="Z195" i="32"/>
  <c r="AA195" i="32"/>
  <c r="Z196" i="32"/>
  <c r="AA196" i="32"/>
  <c r="Z197" i="32"/>
  <c r="AA197" i="32"/>
  <c r="Z198" i="32"/>
  <c r="AA198" i="32"/>
  <c r="Z199" i="32"/>
  <c r="AA199" i="32"/>
  <c r="Z200" i="32"/>
  <c r="AA200" i="32"/>
  <c r="Z201" i="32"/>
  <c r="AA201" i="32"/>
  <c r="Z202" i="32"/>
  <c r="AA202" i="32"/>
  <c r="Z203" i="32"/>
  <c r="AA203" i="32"/>
  <c r="Z204" i="32"/>
  <c r="AA204" i="32"/>
  <c r="Z205" i="32"/>
  <c r="AA205" i="32"/>
  <c r="Z206" i="32"/>
  <c r="AA206" i="32"/>
  <c r="Z207" i="32"/>
  <c r="AA207" i="32"/>
  <c r="Z208" i="32"/>
  <c r="AA208" i="32"/>
  <c r="Z209" i="32"/>
  <c r="AA209" i="32"/>
  <c r="Z210" i="32"/>
  <c r="AA210" i="32"/>
  <c r="Z211" i="32"/>
  <c r="AA211" i="32"/>
  <c r="Z212" i="32"/>
  <c r="AA212" i="32"/>
  <c r="Z213" i="32"/>
  <c r="AA213" i="32"/>
  <c r="Z214" i="32"/>
  <c r="AA214" i="32"/>
  <c r="Z215" i="32"/>
  <c r="AA215" i="32"/>
  <c r="Z216" i="32"/>
  <c r="AA216" i="32"/>
  <c r="Z217" i="32"/>
  <c r="AA217" i="32"/>
  <c r="Z218" i="32"/>
  <c r="AA218" i="32"/>
  <c r="Z219" i="32"/>
  <c r="AA219" i="32"/>
  <c r="Z220" i="32"/>
  <c r="AA220" i="32"/>
  <c r="Z221" i="32"/>
  <c r="AA221" i="32"/>
  <c r="Z222" i="32"/>
  <c r="AA222" i="32"/>
  <c r="Z223" i="32"/>
  <c r="AA223" i="32"/>
  <c r="Z224" i="32"/>
  <c r="AA224" i="32"/>
  <c r="Z225" i="32"/>
  <c r="AA225" i="32"/>
  <c r="Z226" i="32"/>
  <c r="AA226" i="32"/>
  <c r="Z227" i="32"/>
  <c r="AA227" i="32"/>
  <c r="Z228" i="32"/>
  <c r="AA228" i="32"/>
  <c r="Z229" i="32"/>
  <c r="AA229" i="32"/>
  <c r="Z230" i="32"/>
  <c r="AA230" i="32"/>
  <c r="Z231" i="32"/>
  <c r="AA231" i="32"/>
  <c r="Z232" i="32"/>
  <c r="AA232" i="32"/>
  <c r="Z233" i="32"/>
  <c r="AA233" i="32"/>
  <c r="Z234" i="32"/>
  <c r="AA234" i="32"/>
  <c r="Z235" i="32"/>
  <c r="AA235" i="32"/>
  <c r="Z236" i="32"/>
  <c r="AA236" i="32"/>
  <c r="Z237" i="32"/>
  <c r="AA237" i="32"/>
  <c r="Z238" i="32"/>
  <c r="AA238" i="32"/>
  <c r="Z239" i="32"/>
  <c r="AA239" i="32"/>
  <c r="Z240" i="32"/>
  <c r="AA240" i="32"/>
  <c r="Z241" i="32"/>
  <c r="AA241" i="32"/>
  <c r="Z242" i="32"/>
  <c r="AA242" i="32"/>
  <c r="Z243" i="32"/>
  <c r="AA243" i="32"/>
  <c r="Z244" i="32"/>
  <c r="AA244" i="32"/>
  <c r="Z245" i="32"/>
  <c r="AA245" i="32"/>
  <c r="Z246" i="32"/>
  <c r="AA246" i="32"/>
  <c r="Z247" i="32"/>
  <c r="AA247" i="32"/>
  <c r="Z248" i="32"/>
  <c r="AA248" i="32"/>
  <c r="Z249" i="32"/>
  <c r="AA249" i="32"/>
  <c r="Z250" i="32"/>
  <c r="AA250" i="32"/>
  <c r="Z251" i="32"/>
  <c r="AA251" i="32"/>
  <c r="Z252" i="32"/>
  <c r="AA252" i="32"/>
  <c r="Z253" i="32"/>
  <c r="AA253" i="32"/>
  <c r="Z254" i="32"/>
  <c r="AA254" i="32"/>
  <c r="Z255" i="32"/>
  <c r="AA255" i="32"/>
  <c r="Z256" i="32"/>
  <c r="AA256" i="32"/>
  <c r="Z257" i="32"/>
  <c r="AA257" i="32"/>
  <c r="Z258" i="32"/>
  <c r="AA258" i="32"/>
  <c r="Z259" i="32"/>
  <c r="AA259" i="32"/>
  <c r="Z260" i="32"/>
  <c r="AA260" i="32"/>
  <c r="Z261" i="32"/>
  <c r="AA261" i="32"/>
  <c r="Z262" i="32"/>
  <c r="AA262" i="32"/>
  <c r="Z263" i="32"/>
  <c r="AA263" i="32"/>
  <c r="Z264" i="32"/>
  <c r="AA264" i="32"/>
  <c r="Z265" i="32"/>
  <c r="AA265" i="32"/>
  <c r="Z266" i="32"/>
  <c r="AA266" i="32"/>
  <c r="Z267" i="32"/>
  <c r="AA267" i="32"/>
  <c r="Z268" i="32"/>
  <c r="AA268" i="32"/>
  <c r="Z269" i="32"/>
  <c r="AA269" i="32"/>
  <c r="Z270" i="32"/>
  <c r="AA270" i="32"/>
  <c r="Z271" i="32"/>
  <c r="AA271" i="32"/>
  <c r="Z272" i="32"/>
  <c r="AA272" i="32"/>
  <c r="Z273" i="32"/>
  <c r="AA273" i="32"/>
  <c r="Z274" i="32"/>
  <c r="AA274" i="32"/>
  <c r="Z275" i="32"/>
  <c r="AA275" i="32"/>
  <c r="Z276" i="32"/>
  <c r="AA276" i="32"/>
  <c r="Z277" i="32"/>
  <c r="AA277" i="32"/>
  <c r="Z278" i="32"/>
  <c r="AA278" i="32"/>
  <c r="Z279" i="32"/>
  <c r="AA279" i="32"/>
  <c r="Z280" i="32"/>
  <c r="AA280" i="32"/>
  <c r="Z281" i="32"/>
  <c r="AA281" i="32"/>
  <c r="Z282" i="32"/>
  <c r="AA282" i="32"/>
  <c r="Z283" i="32"/>
  <c r="AA283" i="32"/>
  <c r="Z284" i="32"/>
  <c r="AA284" i="32"/>
  <c r="Z285" i="32"/>
  <c r="AA285" i="32"/>
  <c r="Z286" i="32"/>
  <c r="AA286" i="32"/>
  <c r="Z287" i="32"/>
  <c r="AA287" i="32"/>
  <c r="Z288" i="32"/>
  <c r="AA288" i="32"/>
  <c r="Z289" i="32"/>
  <c r="AA289" i="32"/>
  <c r="Z290" i="32"/>
  <c r="AA290" i="32"/>
  <c r="Z291" i="32"/>
  <c r="AA291" i="32"/>
  <c r="Z292" i="32"/>
  <c r="AA292" i="32"/>
  <c r="Z293" i="32"/>
  <c r="AA293" i="32"/>
  <c r="AA6" i="32"/>
  <c r="Z6" i="32"/>
  <c r="M7" i="32"/>
  <c r="M8" i="32"/>
  <c r="M9" i="32"/>
  <c r="M10" i="32"/>
  <c r="M11" i="32"/>
  <c r="M12" i="32"/>
  <c r="M13" i="32"/>
  <c r="M14" i="32"/>
  <c r="M15" i="32"/>
  <c r="M16" i="32"/>
  <c r="M17" i="32"/>
  <c r="M18" i="32"/>
  <c r="M19" i="32"/>
  <c r="M20" i="32"/>
  <c r="M21" i="32"/>
  <c r="M22" i="32"/>
  <c r="M23" i="32"/>
  <c r="M24" i="32"/>
  <c r="M25" i="32"/>
  <c r="M26" i="32"/>
  <c r="M27" i="32"/>
  <c r="M28" i="32"/>
  <c r="M29" i="32"/>
  <c r="M30" i="32"/>
  <c r="M31" i="32"/>
  <c r="M32" i="32"/>
  <c r="M33" i="32"/>
  <c r="M34" i="32"/>
  <c r="M35" i="32"/>
  <c r="M36" i="32"/>
  <c r="M37" i="32"/>
  <c r="M38" i="32"/>
  <c r="M39" i="32"/>
  <c r="M40" i="32"/>
  <c r="M41" i="32"/>
  <c r="M42" i="32"/>
  <c r="M43" i="32"/>
  <c r="M44" i="32"/>
  <c r="M45" i="32"/>
  <c r="M46" i="32"/>
  <c r="M47" i="32"/>
  <c r="M48" i="32"/>
  <c r="M49" i="32"/>
  <c r="M50" i="32"/>
  <c r="M51" i="32"/>
  <c r="M52" i="32"/>
  <c r="M53" i="32"/>
  <c r="M54" i="32"/>
  <c r="M55" i="32"/>
  <c r="M56" i="32"/>
  <c r="M57" i="32"/>
  <c r="M58" i="32"/>
  <c r="M59" i="32"/>
  <c r="M60" i="32"/>
  <c r="M61" i="32"/>
  <c r="M62" i="32"/>
  <c r="M63" i="32"/>
  <c r="M64" i="32"/>
  <c r="M65" i="32"/>
  <c r="M66" i="32"/>
  <c r="M67" i="32"/>
  <c r="M68" i="32"/>
  <c r="M69" i="32"/>
  <c r="M70" i="32"/>
  <c r="M71" i="32"/>
  <c r="M72" i="32"/>
  <c r="M73" i="32"/>
  <c r="M74" i="32"/>
  <c r="M75" i="32"/>
  <c r="M76" i="32"/>
  <c r="M77" i="32"/>
  <c r="M78" i="32"/>
  <c r="M79" i="32"/>
  <c r="M80" i="32"/>
  <c r="M81" i="32"/>
  <c r="M82" i="32"/>
  <c r="M83" i="32"/>
  <c r="M84" i="32"/>
  <c r="M85" i="32"/>
  <c r="M86" i="32"/>
  <c r="M87" i="32"/>
  <c r="M88" i="32"/>
  <c r="M89" i="32"/>
  <c r="M90" i="32"/>
  <c r="M91" i="32"/>
  <c r="M92" i="32"/>
  <c r="M93" i="32"/>
  <c r="M94" i="32"/>
  <c r="M95" i="32"/>
  <c r="M96" i="32"/>
  <c r="M97" i="32"/>
  <c r="M98" i="32"/>
  <c r="M99" i="32"/>
  <c r="M100" i="32"/>
  <c r="M101" i="32"/>
  <c r="M102" i="32"/>
  <c r="M103" i="32"/>
  <c r="M104" i="32"/>
  <c r="M105" i="32"/>
  <c r="M106" i="32"/>
  <c r="M107" i="32"/>
  <c r="M108" i="32"/>
  <c r="M109" i="32"/>
  <c r="M110" i="32"/>
  <c r="M111" i="32"/>
  <c r="M112" i="32"/>
  <c r="M113" i="32"/>
  <c r="M114" i="32"/>
  <c r="M115" i="32"/>
  <c r="M116" i="32"/>
  <c r="M117" i="32"/>
  <c r="M118" i="32"/>
  <c r="M119" i="32"/>
  <c r="M120" i="32"/>
  <c r="M121" i="32"/>
  <c r="M122" i="32"/>
  <c r="M123" i="32"/>
  <c r="M124" i="32"/>
  <c r="M125" i="32"/>
  <c r="M126" i="32"/>
  <c r="M127" i="32"/>
  <c r="M128" i="32"/>
  <c r="M129" i="32"/>
  <c r="M130" i="32"/>
  <c r="M131" i="32"/>
  <c r="M132" i="32"/>
  <c r="M133" i="32"/>
  <c r="M134" i="32"/>
  <c r="M135" i="32"/>
  <c r="M136" i="32"/>
  <c r="M137" i="32"/>
  <c r="M138" i="32"/>
  <c r="M139" i="32"/>
  <c r="M140" i="32"/>
  <c r="M141" i="32"/>
  <c r="M142" i="32"/>
  <c r="M143" i="32"/>
  <c r="M144" i="32"/>
  <c r="M145" i="32"/>
  <c r="M146" i="32"/>
  <c r="M147" i="32"/>
  <c r="M148" i="32"/>
  <c r="M149" i="32"/>
  <c r="M150" i="32"/>
  <c r="M151" i="32"/>
  <c r="M152" i="32"/>
  <c r="M153" i="32"/>
  <c r="M154" i="32"/>
  <c r="M155" i="32"/>
  <c r="M156" i="32"/>
  <c r="M157" i="32"/>
  <c r="M158" i="32"/>
  <c r="M159" i="32"/>
  <c r="M160" i="32"/>
  <c r="M161" i="32"/>
  <c r="M162" i="32"/>
  <c r="M163" i="32"/>
  <c r="M164" i="32"/>
  <c r="M165" i="32"/>
  <c r="M166" i="32"/>
  <c r="M167" i="32"/>
  <c r="M168" i="32"/>
  <c r="M169" i="32"/>
  <c r="M170" i="32"/>
  <c r="M171" i="32"/>
  <c r="M172" i="32"/>
  <c r="M173" i="32"/>
  <c r="M174" i="32"/>
  <c r="M175" i="32"/>
  <c r="M176" i="32"/>
  <c r="M177" i="32"/>
  <c r="M178" i="32"/>
  <c r="M179" i="32"/>
  <c r="M180" i="32"/>
  <c r="M181" i="32"/>
  <c r="M182" i="32"/>
  <c r="M183" i="32"/>
  <c r="M184" i="32"/>
  <c r="M185" i="32"/>
  <c r="M186" i="32"/>
  <c r="M187" i="32"/>
  <c r="M188" i="32"/>
  <c r="M189" i="32"/>
  <c r="M190" i="32"/>
  <c r="M191" i="32"/>
  <c r="M192" i="32"/>
  <c r="M193" i="32"/>
  <c r="M194" i="32"/>
  <c r="M195" i="32"/>
  <c r="M196" i="32"/>
  <c r="M197" i="32"/>
  <c r="M198" i="32"/>
  <c r="M199" i="32"/>
  <c r="M200" i="32"/>
  <c r="M201" i="32"/>
  <c r="M202" i="32"/>
  <c r="M203" i="32"/>
  <c r="M204" i="32"/>
  <c r="M205" i="32"/>
  <c r="M206" i="32"/>
  <c r="M207" i="32"/>
  <c r="M208" i="32"/>
  <c r="M209" i="32"/>
  <c r="M210" i="32"/>
  <c r="M211" i="32"/>
  <c r="M212" i="32"/>
  <c r="M213" i="32"/>
  <c r="M214" i="32"/>
  <c r="M215" i="32"/>
  <c r="M216" i="32"/>
  <c r="M217" i="32"/>
  <c r="M218" i="32"/>
  <c r="M219" i="32"/>
  <c r="M220" i="32"/>
  <c r="M221" i="32"/>
  <c r="M222" i="32"/>
  <c r="M223" i="32"/>
  <c r="M224" i="32"/>
  <c r="M225" i="32"/>
  <c r="M226" i="32"/>
  <c r="M227" i="32"/>
  <c r="M228" i="32"/>
  <c r="M229" i="32"/>
  <c r="M230" i="32"/>
  <c r="M231" i="32"/>
  <c r="M232" i="32"/>
  <c r="M233" i="32"/>
  <c r="M234" i="32"/>
  <c r="M235" i="32"/>
  <c r="M236" i="32"/>
  <c r="M237" i="32"/>
  <c r="M238" i="32"/>
  <c r="M239" i="32"/>
  <c r="M240" i="32"/>
  <c r="M241" i="32"/>
  <c r="M242" i="32"/>
  <c r="M243" i="32"/>
  <c r="M244" i="32"/>
  <c r="M245" i="32"/>
  <c r="M246" i="32"/>
  <c r="M247" i="32"/>
  <c r="M248" i="32"/>
  <c r="M249" i="32"/>
  <c r="M250" i="32"/>
  <c r="M251" i="32"/>
  <c r="M252" i="32"/>
  <c r="M253" i="32"/>
  <c r="M254" i="32"/>
  <c r="M255" i="32"/>
  <c r="M256" i="32"/>
  <c r="M257" i="32"/>
  <c r="M258" i="32"/>
  <c r="M259" i="32"/>
  <c r="M260" i="32"/>
  <c r="M261" i="32"/>
  <c r="M262" i="32"/>
  <c r="M263" i="32"/>
  <c r="M264" i="32"/>
  <c r="M265" i="32"/>
  <c r="M266" i="32"/>
  <c r="M267" i="32"/>
  <c r="M268" i="32"/>
  <c r="M269" i="32"/>
  <c r="M270" i="32"/>
  <c r="M271" i="32"/>
  <c r="M272" i="32"/>
  <c r="M273" i="32"/>
  <c r="M274" i="32"/>
  <c r="M275" i="32"/>
  <c r="M276" i="32"/>
  <c r="M277" i="32"/>
  <c r="M278" i="32"/>
  <c r="M279" i="32"/>
  <c r="M280" i="32"/>
  <c r="M281" i="32"/>
  <c r="M282" i="32"/>
  <c r="M283" i="32"/>
  <c r="M284" i="32"/>
  <c r="M285" i="32"/>
  <c r="M286" i="32"/>
  <c r="M287" i="32"/>
  <c r="M288" i="32"/>
  <c r="M289" i="32"/>
  <c r="M290" i="32"/>
  <c r="M291" i="32"/>
  <c r="M292" i="32"/>
  <c r="M293" i="32"/>
  <c r="M6" i="32"/>
  <c r="E7" i="32"/>
  <c r="F7" i="32"/>
  <c r="E8" i="32"/>
  <c r="F8" i="32"/>
  <c r="E9" i="32"/>
  <c r="F9" i="32"/>
  <c r="E10" i="32"/>
  <c r="F10" i="32"/>
  <c r="E11" i="32"/>
  <c r="F11" i="32"/>
  <c r="E12" i="32"/>
  <c r="F12" i="32"/>
  <c r="E13" i="32"/>
  <c r="F13" i="32"/>
  <c r="E14" i="32"/>
  <c r="F14" i="32"/>
  <c r="E15" i="32"/>
  <c r="F15" i="32"/>
  <c r="E16" i="32"/>
  <c r="F16" i="32"/>
  <c r="E17" i="32"/>
  <c r="F17" i="32"/>
  <c r="E18" i="32"/>
  <c r="F18" i="32"/>
  <c r="E19" i="32"/>
  <c r="F19" i="32"/>
  <c r="E20" i="32"/>
  <c r="F20" i="32"/>
  <c r="E21" i="32"/>
  <c r="F21" i="32"/>
  <c r="E22" i="32"/>
  <c r="F22" i="32"/>
  <c r="E23" i="32"/>
  <c r="F23" i="32"/>
  <c r="E24" i="32"/>
  <c r="F24" i="32"/>
  <c r="E25" i="32"/>
  <c r="F25" i="32"/>
  <c r="E26" i="32"/>
  <c r="F26" i="32"/>
  <c r="E27" i="32"/>
  <c r="F27" i="32"/>
  <c r="E28" i="32"/>
  <c r="F28" i="32"/>
  <c r="E29" i="32"/>
  <c r="F29" i="32"/>
  <c r="E30" i="32"/>
  <c r="F30" i="32"/>
  <c r="E31" i="32"/>
  <c r="F31" i="32"/>
  <c r="E32" i="32"/>
  <c r="F32" i="32"/>
  <c r="E33" i="32"/>
  <c r="F33" i="32"/>
  <c r="E34" i="32"/>
  <c r="F34" i="32"/>
  <c r="E35" i="32"/>
  <c r="F35" i="32"/>
  <c r="E36" i="32"/>
  <c r="F36" i="32"/>
  <c r="E37" i="32"/>
  <c r="F37" i="32"/>
  <c r="E38" i="32"/>
  <c r="F38" i="32"/>
  <c r="E39" i="32"/>
  <c r="F39" i="32"/>
  <c r="E40" i="32"/>
  <c r="F40" i="32"/>
  <c r="E41" i="32"/>
  <c r="F41" i="32"/>
  <c r="E42" i="32"/>
  <c r="F42" i="32"/>
  <c r="E43" i="32"/>
  <c r="F43" i="32"/>
  <c r="E44" i="32"/>
  <c r="F44" i="32"/>
  <c r="E45" i="32"/>
  <c r="F45" i="32"/>
  <c r="E46" i="32"/>
  <c r="F46" i="32"/>
  <c r="E47" i="32"/>
  <c r="F47" i="32"/>
  <c r="E48" i="32"/>
  <c r="F48" i="32"/>
  <c r="E49" i="32"/>
  <c r="F49" i="32"/>
  <c r="E50" i="32"/>
  <c r="F50" i="32"/>
  <c r="E51" i="32"/>
  <c r="F51" i="32"/>
  <c r="E52" i="32"/>
  <c r="F52" i="32"/>
  <c r="E53" i="32"/>
  <c r="F53" i="32"/>
  <c r="E54" i="32"/>
  <c r="F54" i="32"/>
  <c r="E55" i="32"/>
  <c r="F55" i="32"/>
  <c r="E56" i="32"/>
  <c r="F56" i="32"/>
  <c r="E57" i="32"/>
  <c r="F57" i="32"/>
  <c r="E58" i="32"/>
  <c r="F58" i="32"/>
  <c r="E59" i="32"/>
  <c r="F59" i="32"/>
  <c r="E60" i="32"/>
  <c r="F60" i="32"/>
  <c r="E61" i="32"/>
  <c r="F61" i="32"/>
  <c r="E62" i="32"/>
  <c r="F62" i="32"/>
  <c r="E63" i="32"/>
  <c r="F63" i="32"/>
  <c r="E64" i="32"/>
  <c r="F64" i="32"/>
  <c r="E65" i="32"/>
  <c r="F65" i="32"/>
  <c r="E66" i="32"/>
  <c r="F66" i="32"/>
  <c r="E67" i="32"/>
  <c r="F67" i="32"/>
  <c r="E68" i="32"/>
  <c r="F68" i="32"/>
  <c r="E69" i="32"/>
  <c r="F69" i="32"/>
  <c r="E70" i="32"/>
  <c r="F70" i="32"/>
  <c r="E71" i="32"/>
  <c r="F71" i="32"/>
  <c r="E72" i="32"/>
  <c r="F72" i="32"/>
  <c r="E73" i="32"/>
  <c r="F73" i="32"/>
  <c r="E74" i="32"/>
  <c r="F74" i="32"/>
  <c r="E75" i="32"/>
  <c r="F75" i="32"/>
  <c r="E76" i="32"/>
  <c r="F76" i="32"/>
  <c r="E77" i="32"/>
  <c r="F77" i="32"/>
  <c r="E78" i="32"/>
  <c r="F78" i="32"/>
  <c r="E79" i="32"/>
  <c r="F79" i="32"/>
  <c r="E80" i="32"/>
  <c r="F80" i="32"/>
  <c r="E81" i="32"/>
  <c r="F81" i="32"/>
  <c r="E82" i="32"/>
  <c r="F82" i="32"/>
  <c r="E83" i="32"/>
  <c r="F83" i="32"/>
  <c r="E84" i="32"/>
  <c r="F84" i="32"/>
  <c r="E85" i="32"/>
  <c r="F85" i="32"/>
  <c r="E86" i="32"/>
  <c r="F86" i="32"/>
  <c r="E87" i="32"/>
  <c r="F87" i="32"/>
  <c r="E88" i="32"/>
  <c r="F88" i="32"/>
  <c r="E89" i="32"/>
  <c r="F89" i="32"/>
  <c r="E90" i="32"/>
  <c r="F90" i="32"/>
  <c r="E91" i="32"/>
  <c r="F91" i="32"/>
  <c r="E92" i="32"/>
  <c r="F92" i="32"/>
  <c r="E93" i="32"/>
  <c r="F93" i="32"/>
  <c r="E94" i="32"/>
  <c r="F94" i="32"/>
  <c r="E95" i="32"/>
  <c r="F95" i="32"/>
  <c r="E96" i="32"/>
  <c r="F96" i="32"/>
  <c r="E97" i="32"/>
  <c r="F97" i="32"/>
  <c r="E98" i="32"/>
  <c r="F98" i="32"/>
  <c r="E99" i="32"/>
  <c r="F99" i="32"/>
  <c r="E100" i="32"/>
  <c r="F100" i="32"/>
  <c r="E101" i="32"/>
  <c r="F101" i="32"/>
  <c r="E102" i="32"/>
  <c r="F102" i="32"/>
  <c r="E103" i="32"/>
  <c r="F103" i="32"/>
  <c r="E104" i="32"/>
  <c r="F104" i="32"/>
  <c r="E105" i="32"/>
  <c r="F105" i="32"/>
  <c r="E106" i="32"/>
  <c r="F106" i="32"/>
  <c r="E107" i="32"/>
  <c r="F107" i="32"/>
  <c r="E108" i="32"/>
  <c r="F108" i="32"/>
  <c r="E109" i="32"/>
  <c r="F109" i="32"/>
  <c r="E110" i="32"/>
  <c r="F110" i="32"/>
  <c r="E111" i="32"/>
  <c r="F111" i="32"/>
  <c r="E112" i="32"/>
  <c r="F112" i="32"/>
  <c r="E113" i="32"/>
  <c r="F113" i="32"/>
  <c r="E114" i="32"/>
  <c r="F114" i="32"/>
  <c r="E115" i="32"/>
  <c r="F115" i="32"/>
  <c r="E116" i="32"/>
  <c r="F116" i="32"/>
  <c r="E117" i="32"/>
  <c r="F117" i="32"/>
  <c r="E118" i="32"/>
  <c r="F118" i="32"/>
  <c r="E119" i="32"/>
  <c r="F119" i="32"/>
  <c r="E120" i="32"/>
  <c r="F120" i="32"/>
  <c r="E121" i="32"/>
  <c r="F121" i="32"/>
  <c r="E122" i="32"/>
  <c r="F122" i="32"/>
  <c r="E123" i="32"/>
  <c r="F123" i="32"/>
  <c r="E124" i="32"/>
  <c r="F124" i="32"/>
  <c r="E125" i="32"/>
  <c r="F125" i="32"/>
  <c r="E126" i="32"/>
  <c r="F126" i="32"/>
  <c r="E127" i="32"/>
  <c r="F127" i="32"/>
  <c r="E128" i="32"/>
  <c r="F128" i="32"/>
  <c r="E129" i="32"/>
  <c r="F129" i="32"/>
  <c r="E130" i="32"/>
  <c r="F130" i="32"/>
  <c r="E131" i="32"/>
  <c r="F131" i="32"/>
  <c r="E132" i="32"/>
  <c r="F132" i="32"/>
  <c r="E133" i="32"/>
  <c r="F133" i="32"/>
  <c r="E134" i="32"/>
  <c r="F134" i="32"/>
  <c r="E135" i="32"/>
  <c r="F135" i="32"/>
  <c r="E136" i="32"/>
  <c r="F136" i="32"/>
  <c r="E137" i="32"/>
  <c r="F137" i="32"/>
  <c r="E138" i="32"/>
  <c r="F138" i="32"/>
  <c r="E139" i="32"/>
  <c r="F139" i="32"/>
  <c r="E140" i="32"/>
  <c r="F140" i="32"/>
  <c r="E141" i="32"/>
  <c r="F141" i="32"/>
  <c r="E142" i="32"/>
  <c r="F142" i="32"/>
  <c r="E143" i="32"/>
  <c r="F143" i="32"/>
  <c r="E144" i="32"/>
  <c r="F144" i="32"/>
  <c r="E145" i="32"/>
  <c r="F145" i="32"/>
  <c r="E146" i="32"/>
  <c r="F146" i="32"/>
  <c r="E147" i="32"/>
  <c r="F147" i="32"/>
  <c r="E148" i="32"/>
  <c r="F148" i="32"/>
  <c r="E149" i="32"/>
  <c r="F149" i="32"/>
  <c r="E150" i="32"/>
  <c r="F150" i="32"/>
  <c r="E151" i="32"/>
  <c r="F151" i="32"/>
  <c r="E152" i="32"/>
  <c r="F152" i="32"/>
  <c r="E153" i="32"/>
  <c r="F153" i="32"/>
  <c r="E154" i="32"/>
  <c r="F154" i="32"/>
  <c r="E155" i="32"/>
  <c r="F155" i="32"/>
  <c r="E156" i="32"/>
  <c r="F156" i="32"/>
  <c r="E157" i="32"/>
  <c r="F157" i="32"/>
  <c r="E158" i="32"/>
  <c r="F158" i="32"/>
  <c r="E159" i="32"/>
  <c r="F159" i="32"/>
  <c r="E160" i="32"/>
  <c r="F160" i="32"/>
  <c r="E161" i="32"/>
  <c r="F161" i="32"/>
  <c r="E162" i="32"/>
  <c r="F162" i="32"/>
  <c r="E163" i="32"/>
  <c r="F163" i="32"/>
  <c r="E164" i="32"/>
  <c r="F164" i="32"/>
  <c r="E165" i="32"/>
  <c r="F165" i="32"/>
  <c r="E166" i="32"/>
  <c r="F166" i="32"/>
  <c r="E167" i="32"/>
  <c r="F167" i="32"/>
  <c r="E168" i="32"/>
  <c r="F168" i="32"/>
  <c r="E169" i="32"/>
  <c r="F169" i="32"/>
  <c r="E170" i="32"/>
  <c r="F170" i="32"/>
  <c r="E171" i="32"/>
  <c r="F171" i="32"/>
  <c r="E172" i="32"/>
  <c r="F172" i="32"/>
  <c r="E173" i="32"/>
  <c r="F173" i="32"/>
  <c r="E174" i="32"/>
  <c r="F174" i="32"/>
  <c r="E175" i="32"/>
  <c r="F175" i="32"/>
  <c r="E176" i="32"/>
  <c r="F176" i="32"/>
  <c r="E177" i="32"/>
  <c r="F177" i="32"/>
  <c r="E178" i="32"/>
  <c r="F178" i="32"/>
  <c r="E179" i="32"/>
  <c r="F179" i="32"/>
  <c r="E180" i="32"/>
  <c r="F180" i="32"/>
  <c r="E181" i="32"/>
  <c r="F181" i="32"/>
  <c r="E182" i="32"/>
  <c r="F182" i="32"/>
  <c r="E183" i="32"/>
  <c r="F183" i="32"/>
  <c r="E184" i="32"/>
  <c r="F184" i="32"/>
  <c r="E185" i="32"/>
  <c r="F185" i="32"/>
  <c r="E186" i="32"/>
  <c r="F186" i="32"/>
  <c r="E187" i="32"/>
  <c r="F187" i="32"/>
  <c r="E188" i="32"/>
  <c r="F188" i="32"/>
  <c r="E189" i="32"/>
  <c r="F189" i="32"/>
  <c r="E190" i="32"/>
  <c r="F190" i="32"/>
  <c r="E191" i="32"/>
  <c r="F191" i="32"/>
  <c r="E192" i="32"/>
  <c r="F192" i="32"/>
  <c r="E193" i="32"/>
  <c r="F193" i="32"/>
  <c r="E194" i="32"/>
  <c r="F194" i="32"/>
  <c r="E195" i="32"/>
  <c r="F195" i="32"/>
  <c r="E196" i="32"/>
  <c r="F196" i="32"/>
  <c r="E197" i="32"/>
  <c r="F197" i="32"/>
  <c r="E198" i="32"/>
  <c r="F198" i="32"/>
  <c r="E199" i="32"/>
  <c r="F199" i="32"/>
  <c r="E200" i="32"/>
  <c r="F200" i="32"/>
  <c r="E201" i="32"/>
  <c r="F201" i="32"/>
  <c r="E202" i="32"/>
  <c r="F202" i="32"/>
  <c r="E203" i="32"/>
  <c r="F203" i="32"/>
  <c r="E204" i="32"/>
  <c r="F204" i="32"/>
  <c r="E205" i="32"/>
  <c r="F205" i="32"/>
  <c r="E206" i="32"/>
  <c r="F206" i="32"/>
  <c r="E207" i="32"/>
  <c r="F207" i="32"/>
  <c r="E208" i="32"/>
  <c r="F208" i="32"/>
  <c r="E209" i="32"/>
  <c r="F209" i="32"/>
  <c r="E210" i="32"/>
  <c r="F210" i="32"/>
  <c r="E211" i="32"/>
  <c r="F211" i="32"/>
  <c r="E212" i="32"/>
  <c r="F212" i="32"/>
  <c r="E213" i="32"/>
  <c r="F213" i="32"/>
  <c r="E214" i="32"/>
  <c r="F214" i="32"/>
  <c r="E215" i="32"/>
  <c r="F215" i="32"/>
  <c r="E216" i="32"/>
  <c r="F216" i="32"/>
  <c r="E217" i="32"/>
  <c r="F217" i="32"/>
  <c r="E218" i="32"/>
  <c r="F218" i="32"/>
  <c r="E219" i="32"/>
  <c r="F219" i="32"/>
  <c r="E220" i="32"/>
  <c r="F220" i="32"/>
  <c r="E221" i="32"/>
  <c r="F221" i="32"/>
  <c r="E222" i="32"/>
  <c r="F222" i="32"/>
  <c r="E223" i="32"/>
  <c r="F223" i="32"/>
  <c r="E224" i="32"/>
  <c r="F224" i="32"/>
  <c r="E225" i="32"/>
  <c r="F225" i="32"/>
  <c r="E226" i="32"/>
  <c r="F226" i="32"/>
  <c r="E227" i="32"/>
  <c r="F227" i="32"/>
  <c r="E228" i="32"/>
  <c r="F228" i="32"/>
  <c r="E229" i="32"/>
  <c r="F229" i="32"/>
  <c r="E230" i="32"/>
  <c r="F230" i="32"/>
  <c r="E231" i="32"/>
  <c r="F231" i="32"/>
  <c r="E232" i="32"/>
  <c r="F232" i="32"/>
  <c r="E233" i="32"/>
  <c r="F233" i="32"/>
  <c r="E234" i="32"/>
  <c r="F234" i="32"/>
  <c r="E235" i="32"/>
  <c r="F235" i="32"/>
  <c r="E236" i="32"/>
  <c r="F236" i="32"/>
  <c r="E237" i="32"/>
  <c r="F237" i="32"/>
  <c r="E238" i="32"/>
  <c r="F238" i="32"/>
  <c r="E239" i="32"/>
  <c r="F239" i="32"/>
  <c r="E240" i="32"/>
  <c r="F240" i="32"/>
  <c r="E241" i="32"/>
  <c r="F241" i="32"/>
  <c r="E242" i="32"/>
  <c r="F242" i="32"/>
  <c r="E243" i="32"/>
  <c r="F243" i="32"/>
  <c r="E244" i="32"/>
  <c r="F244" i="32"/>
  <c r="E245" i="32"/>
  <c r="F245" i="32"/>
  <c r="E246" i="32"/>
  <c r="F246" i="32"/>
  <c r="E247" i="32"/>
  <c r="F247" i="32"/>
  <c r="E248" i="32"/>
  <c r="F248" i="32"/>
  <c r="E249" i="32"/>
  <c r="F249" i="32"/>
  <c r="E250" i="32"/>
  <c r="F250" i="32"/>
  <c r="E251" i="32"/>
  <c r="F251" i="32"/>
  <c r="E252" i="32"/>
  <c r="F252" i="32"/>
  <c r="E253" i="32"/>
  <c r="F253" i="32"/>
  <c r="E254" i="32"/>
  <c r="F254" i="32"/>
  <c r="E255" i="32"/>
  <c r="F255" i="32"/>
  <c r="E256" i="32"/>
  <c r="F256" i="32"/>
  <c r="E257" i="32"/>
  <c r="F257" i="32"/>
  <c r="E258" i="32"/>
  <c r="F258" i="32"/>
  <c r="E259" i="32"/>
  <c r="F259" i="32"/>
  <c r="E260" i="32"/>
  <c r="F260" i="32"/>
  <c r="E261" i="32"/>
  <c r="F261" i="32"/>
  <c r="E262" i="32"/>
  <c r="F262" i="32"/>
  <c r="E263" i="32"/>
  <c r="F263" i="32"/>
  <c r="E264" i="32"/>
  <c r="F264" i="32"/>
  <c r="E265" i="32"/>
  <c r="F265" i="32"/>
  <c r="E266" i="32"/>
  <c r="F266" i="32"/>
  <c r="E267" i="32"/>
  <c r="F267" i="32"/>
  <c r="E268" i="32"/>
  <c r="F268" i="32"/>
  <c r="E269" i="32"/>
  <c r="F269" i="32"/>
  <c r="E270" i="32"/>
  <c r="F270" i="32"/>
  <c r="E271" i="32"/>
  <c r="F271" i="32"/>
  <c r="E272" i="32"/>
  <c r="F272" i="32"/>
  <c r="E273" i="32"/>
  <c r="F273" i="32"/>
  <c r="E274" i="32"/>
  <c r="F274" i="32"/>
  <c r="E275" i="32"/>
  <c r="F275" i="32"/>
  <c r="E276" i="32"/>
  <c r="F276" i="32"/>
  <c r="E277" i="32"/>
  <c r="F277" i="32"/>
  <c r="E278" i="32"/>
  <c r="F278" i="32"/>
  <c r="E279" i="32"/>
  <c r="F279" i="32"/>
  <c r="E280" i="32"/>
  <c r="F280" i="32"/>
  <c r="E281" i="32"/>
  <c r="F281" i="32"/>
  <c r="E282" i="32"/>
  <c r="F282" i="32"/>
  <c r="E283" i="32"/>
  <c r="F283" i="32"/>
  <c r="E284" i="32"/>
  <c r="F284" i="32"/>
  <c r="E285" i="32"/>
  <c r="F285" i="32"/>
  <c r="E286" i="32"/>
  <c r="F286" i="32"/>
  <c r="E287" i="32"/>
  <c r="F287" i="32"/>
  <c r="E288" i="32"/>
  <c r="F288" i="32"/>
  <c r="E289" i="32"/>
  <c r="F289" i="32"/>
  <c r="E290" i="32"/>
  <c r="F290" i="32"/>
  <c r="E291" i="32"/>
  <c r="F291" i="32"/>
  <c r="E292" i="32"/>
  <c r="F292" i="32"/>
  <c r="E293" i="32"/>
  <c r="F293" i="32"/>
  <c r="E6" i="32"/>
  <c r="F6" i="32"/>
  <c r="AB290" i="32" l="1"/>
  <c r="AB289" i="32"/>
  <c r="N12" i="32"/>
  <c r="U87" i="32"/>
  <c r="AB293" i="32"/>
  <c r="AB284" i="23"/>
  <c r="AB280" i="23"/>
  <c r="AB28" i="23"/>
  <c r="AB24" i="23"/>
  <c r="U13" i="32"/>
  <c r="AB246" i="32"/>
  <c r="AB178" i="32"/>
  <c r="AB174" i="32"/>
  <c r="AB146" i="32"/>
  <c r="AB54" i="32"/>
  <c r="U226" i="32"/>
  <c r="U206" i="32"/>
  <c r="U174" i="32"/>
  <c r="U142" i="32"/>
  <c r="AB241" i="32"/>
  <c r="AB177" i="32"/>
  <c r="AB165" i="32"/>
  <c r="AB97" i="32"/>
  <c r="AB85" i="32"/>
  <c r="AB33" i="32"/>
  <c r="AB21" i="32"/>
  <c r="U177" i="32"/>
  <c r="U129" i="32"/>
  <c r="U117" i="32"/>
  <c r="AB286" i="32"/>
  <c r="AB274" i="32"/>
  <c r="AB254" i="32"/>
  <c r="AB190" i="32"/>
  <c r="AB182" i="32"/>
  <c r="AB86" i="32"/>
  <c r="AB34" i="32"/>
  <c r="AB30" i="32"/>
  <c r="AB18" i="32"/>
  <c r="U238" i="32"/>
  <c r="U194" i="32"/>
  <c r="U190" i="32"/>
  <c r="U162" i="32"/>
  <c r="U130" i="32"/>
  <c r="U126" i="32"/>
  <c r="U114" i="32"/>
  <c r="N268" i="32"/>
  <c r="N237" i="23"/>
  <c r="N225" i="23"/>
  <c r="AB53" i="23"/>
  <c r="N289" i="32"/>
  <c r="N257" i="32"/>
  <c r="N233" i="32"/>
  <c r="N209" i="32"/>
  <c r="N41" i="32"/>
  <c r="U110" i="32"/>
  <c r="U62" i="32"/>
  <c r="G282" i="23"/>
  <c r="G270" i="23"/>
  <c r="G266" i="23"/>
  <c r="G254" i="23"/>
  <c r="AB285" i="32"/>
  <c r="AB283" i="32"/>
  <c r="AB281" i="32"/>
  <c r="AB279" i="32"/>
  <c r="AB269" i="32"/>
  <c r="AB267" i="32"/>
  <c r="AB265" i="32"/>
  <c r="AB263" i="32"/>
  <c r="AB257" i="32"/>
  <c r="AB253" i="32"/>
  <c r="AB251" i="32"/>
  <c r="AB249" i="32"/>
  <c r="AB225" i="32"/>
  <c r="N281" i="32"/>
  <c r="N269" i="32"/>
  <c r="N265" i="32"/>
  <c r="N253" i="32"/>
  <c r="N137" i="32"/>
  <c r="N129" i="32"/>
  <c r="N125" i="32"/>
  <c r="N65" i="32"/>
  <c r="N33" i="32"/>
  <c r="U50" i="32"/>
  <c r="AB268" i="32"/>
  <c r="AB204" i="32"/>
  <c r="AB140" i="32"/>
  <c r="AB76" i="32"/>
  <c r="AB60" i="32"/>
  <c r="U284" i="32"/>
  <c r="U268" i="32"/>
  <c r="N285" i="23"/>
  <c r="N283" i="23"/>
  <c r="N281" i="23"/>
  <c r="N279" i="23"/>
  <c r="N277" i="23"/>
  <c r="N275" i="23"/>
  <c r="N269" i="23"/>
  <c r="N267" i="23"/>
  <c r="N265" i="23"/>
  <c r="N263" i="23"/>
  <c r="N261" i="23"/>
  <c r="N259" i="23"/>
  <c r="N253" i="23"/>
  <c r="N251" i="23"/>
  <c r="N221" i="23"/>
  <c r="N219" i="23"/>
  <c r="N217" i="23"/>
  <c r="N215" i="23"/>
  <c r="N213" i="23"/>
  <c r="N211" i="23"/>
  <c r="N205" i="23"/>
  <c r="N203" i="23"/>
  <c r="N197" i="23"/>
  <c r="N195" i="23"/>
  <c r="N189" i="23"/>
  <c r="N187" i="23"/>
  <c r="N185" i="23"/>
  <c r="N183" i="23"/>
  <c r="N181" i="23"/>
  <c r="N179" i="23"/>
  <c r="N157" i="23"/>
  <c r="N155" i="23"/>
  <c r="N153" i="23"/>
  <c r="N151" i="23"/>
  <c r="N149" i="23"/>
  <c r="N147" i="23"/>
  <c r="N141" i="23"/>
  <c r="N139" i="23"/>
  <c r="N137" i="23"/>
  <c r="N135" i="23"/>
  <c r="N133" i="23"/>
  <c r="N131" i="23"/>
  <c r="G90" i="23"/>
  <c r="G78" i="23"/>
  <c r="G74" i="23"/>
  <c r="G58" i="23"/>
  <c r="G46" i="23"/>
  <c r="G26" i="23"/>
  <c r="N290" i="23"/>
  <c r="N286" i="23"/>
  <c r="N125" i="23"/>
  <c r="N121" i="23"/>
  <c r="N119" i="23"/>
  <c r="N117" i="23"/>
  <c r="N115" i="23"/>
  <c r="N29" i="23"/>
  <c r="N27" i="23"/>
  <c r="N25" i="23"/>
  <c r="N23" i="23"/>
  <c r="N21" i="23"/>
  <c r="N19" i="23"/>
  <c r="N13" i="23"/>
  <c r="N11" i="23"/>
  <c r="AB289" i="23"/>
  <c r="AB285" i="23"/>
  <c r="AB283" i="23"/>
  <c r="AB281" i="23"/>
  <c r="AB279" i="23"/>
  <c r="AB273" i="23"/>
  <c r="AB269" i="23"/>
  <c r="AB267" i="23"/>
  <c r="AB265" i="23"/>
  <c r="AB263" i="23"/>
  <c r="AB241" i="23"/>
  <c r="AB237" i="23"/>
  <c r="AB235" i="23"/>
  <c r="AB233" i="23"/>
  <c r="AB225" i="23"/>
  <c r="AB221" i="23"/>
  <c r="AB219" i="23"/>
  <c r="AB217" i="23"/>
  <c r="AB215" i="23"/>
  <c r="AB209" i="23"/>
  <c r="AB205" i="23"/>
  <c r="AB203" i="23"/>
  <c r="AB201" i="23"/>
  <c r="AB199" i="23"/>
  <c r="AB113" i="23"/>
  <c r="AB109" i="23"/>
  <c r="AB107" i="23"/>
  <c r="AB103" i="23"/>
  <c r="AB93" i="23"/>
  <c r="AB89" i="23"/>
  <c r="AB81" i="23"/>
  <c r="AB77" i="23"/>
  <c r="AB75" i="23"/>
  <c r="AB73" i="23"/>
  <c r="AB71" i="23"/>
  <c r="AB49" i="23"/>
  <c r="AB29" i="23"/>
  <c r="AB27" i="23"/>
  <c r="AB25" i="23"/>
  <c r="AB23" i="23"/>
  <c r="AB13" i="23"/>
  <c r="AB11" i="23"/>
  <c r="U225" i="23"/>
  <c r="U209" i="23"/>
  <c r="U205" i="23"/>
  <c r="U203" i="23"/>
  <c r="U201" i="23"/>
  <c r="U199" i="23"/>
  <c r="U161" i="23"/>
  <c r="U141" i="23"/>
  <c r="U139" i="23"/>
  <c r="U137" i="23"/>
  <c r="U135" i="23"/>
  <c r="U129" i="23"/>
  <c r="U125" i="23"/>
  <c r="U123" i="23"/>
  <c r="U121" i="23"/>
  <c r="U119" i="23"/>
  <c r="U97" i="23"/>
  <c r="U81" i="23"/>
  <c r="U77" i="23"/>
  <c r="U75" i="23"/>
  <c r="U73" i="23"/>
  <c r="U71" i="23"/>
  <c r="U33" i="23"/>
  <c r="U29" i="23"/>
  <c r="U27" i="23"/>
  <c r="U25" i="23"/>
  <c r="U23" i="23"/>
  <c r="U17" i="23"/>
  <c r="U13" i="23"/>
  <c r="U11" i="23"/>
  <c r="AB221" i="32"/>
  <c r="AB219" i="32"/>
  <c r="AB217" i="32"/>
  <c r="AB215" i="32"/>
  <c r="AB209" i="32"/>
  <c r="AB205" i="32"/>
  <c r="AB203" i="32"/>
  <c r="AB201" i="32"/>
  <c r="AB199" i="32"/>
  <c r="AB193" i="32"/>
  <c r="AB191" i="32"/>
  <c r="AB189" i="32"/>
  <c r="AB187" i="32"/>
  <c r="AB185" i="32"/>
  <c r="AB183" i="32"/>
  <c r="AB161" i="32"/>
  <c r="AB157" i="32"/>
  <c r="AB155" i="32"/>
  <c r="AB153" i="32"/>
  <c r="AB151" i="32"/>
  <c r="AB143" i="32"/>
  <c r="AB141" i="32"/>
  <c r="AB139" i="32"/>
  <c r="AB137" i="32"/>
  <c r="AB135" i="32"/>
  <c r="AB129" i="32"/>
  <c r="AB127" i="32"/>
  <c r="AB125" i="32"/>
  <c r="AB119" i="32"/>
  <c r="AB95" i="32"/>
  <c r="AB93" i="32"/>
  <c r="AB91" i="32"/>
  <c r="AB81" i="32"/>
  <c r="AB79" i="32"/>
  <c r="AB77" i="32"/>
  <c r="AB75" i="32"/>
  <c r="AB73" i="32"/>
  <c r="AB71" i="32"/>
  <c r="AB65" i="32"/>
  <c r="AB61" i="32"/>
  <c r="AB59" i="32"/>
  <c r="AB57" i="32"/>
  <c r="AB55" i="32"/>
  <c r="U289" i="32"/>
  <c r="U285" i="32"/>
  <c r="U283" i="32"/>
  <c r="U281" i="32"/>
  <c r="U269" i="32"/>
  <c r="U267" i="32"/>
  <c r="U265" i="32"/>
  <c r="U263" i="32"/>
  <c r="U233" i="32"/>
  <c r="U221" i="32"/>
  <c r="U215" i="32"/>
  <c r="U209" i="32"/>
  <c r="U203" i="32"/>
  <c r="U101" i="32"/>
  <c r="U65" i="32"/>
  <c r="U53" i="32"/>
  <c r="G269" i="23"/>
  <c r="G257" i="23"/>
  <c r="G125" i="23"/>
  <c r="G77" i="23"/>
  <c r="G65" i="23"/>
  <c r="N289" i="23"/>
  <c r="N282" i="23"/>
  <c r="N274" i="23"/>
  <c r="N270" i="23"/>
  <c r="N238" i="23"/>
  <c r="N234" i="23"/>
  <c r="N226" i="23"/>
  <c r="N222" i="23"/>
  <c r="N142" i="23"/>
  <c r="N58" i="23"/>
  <c r="N46" i="23"/>
  <c r="AB238" i="23"/>
  <c r="AB226" i="23"/>
  <c r="AB142" i="23"/>
  <c r="AB110" i="23"/>
  <c r="AB98" i="23"/>
  <c r="U222" i="23"/>
  <c r="U210" i="23"/>
  <c r="U162" i="23"/>
  <c r="AB17" i="23"/>
  <c r="AB41" i="23"/>
  <c r="AB87" i="23"/>
  <c r="U241" i="32"/>
  <c r="AB97" i="23"/>
  <c r="N242" i="23"/>
  <c r="AB33" i="23"/>
  <c r="N34" i="23"/>
  <c r="N33" i="23"/>
  <c r="N30" i="23"/>
  <c r="U145" i="23"/>
  <c r="N146" i="23"/>
  <c r="AB91" i="23"/>
  <c r="N93" i="23"/>
  <c r="N90" i="23"/>
  <c r="N154" i="23"/>
  <c r="AB129" i="23"/>
  <c r="AB126" i="23"/>
  <c r="AB105" i="23"/>
  <c r="N106" i="23"/>
  <c r="N82" i="23"/>
  <c r="N78" i="23"/>
  <c r="AB117" i="23"/>
  <c r="AB114" i="23"/>
  <c r="N122" i="23"/>
  <c r="G122" i="23"/>
  <c r="AB45" i="23"/>
  <c r="AB43" i="23"/>
  <c r="N45" i="23"/>
  <c r="N42" i="23"/>
  <c r="AB50" i="23"/>
  <c r="U49" i="23"/>
  <c r="N50" i="23"/>
  <c r="G49" i="23"/>
  <c r="AB165" i="23"/>
  <c r="AB162" i="23"/>
  <c r="N110" i="23"/>
  <c r="G110" i="23"/>
  <c r="AB62" i="23"/>
  <c r="G62" i="23"/>
  <c r="AB177" i="23"/>
  <c r="AB174" i="23"/>
  <c r="U174" i="23"/>
  <c r="AB9" i="23"/>
  <c r="AB7" i="23"/>
  <c r="U9" i="23"/>
  <c r="U8" i="23"/>
  <c r="U7" i="23"/>
  <c r="N9" i="23"/>
  <c r="N7" i="23"/>
  <c r="G9" i="23"/>
  <c r="N201" i="23"/>
  <c r="N199" i="23"/>
  <c r="N250" i="23"/>
  <c r="AB124" i="32"/>
  <c r="AB123" i="32"/>
  <c r="AB121" i="32"/>
  <c r="AB9" i="32"/>
  <c r="AB7" i="32"/>
  <c r="U9" i="32"/>
  <c r="U8" i="32"/>
  <c r="U7" i="32"/>
  <c r="AB145" i="32"/>
  <c r="U33" i="32"/>
  <c r="AB166" i="32"/>
  <c r="AB162" i="32"/>
  <c r="AB94" i="32"/>
  <c r="U93" i="32"/>
  <c r="U91" i="32"/>
  <c r="AB150" i="32"/>
  <c r="AB118" i="32"/>
  <c r="AB126" i="32"/>
  <c r="AB38" i="32"/>
  <c r="AB37" i="32"/>
  <c r="AB158" i="32"/>
  <c r="AB82" i="32"/>
  <c r="U81" i="32"/>
  <c r="AB102" i="32"/>
  <c r="AB46" i="32"/>
  <c r="U45" i="32"/>
  <c r="U43" i="32"/>
  <c r="AB98" i="32"/>
  <c r="U98" i="32"/>
  <c r="U97" i="32"/>
  <c r="N97" i="32"/>
  <c r="AB49" i="32"/>
  <c r="U49" i="32"/>
  <c r="AB214" i="32"/>
  <c r="AB210" i="32"/>
  <c r="U201" i="32"/>
  <c r="U199" i="32"/>
  <c r="U220" i="32"/>
  <c r="U219" i="32"/>
  <c r="U217" i="32"/>
  <c r="U216" i="32"/>
  <c r="N220" i="32"/>
  <c r="N217" i="32"/>
  <c r="AB238" i="32"/>
  <c r="U237" i="32"/>
  <c r="U235" i="32"/>
  <c r="U280" i="32"/>
  <c r="U279" i="32"/>
  <c r="U205" i="32"/>
  <c r="N208" i="32"/>
  <c r="N205" i="32"/>
  <c r="AB230" i="32"/>
  <c r="AB229" i="32"/>
  <c r="N64" i="32"/>
  <c r="N61" i="32"/>
  <c r="AB27" i="32"/>
  <c r="AB25" i="32"/>
  <c r="U28" i="32"/>
  <c r="U27" i="32"/>
  <c r="U25" i="32"/>
  <c r="U24" i="32"/>
  <c r="N28" i="32"/>
  <c r="N25" i="32"/>
  <c r="AB110" i="32"/>
  <c r="U109" i="32"/>
  <c r="AB11" i="32"/>
  <c r="AB17" i="32"/>
  <c r="AB29" i="32"/>
  <c r="AB149" i="32"/>
  <c r="AB113" i="32"/>
  <c r="AB101" i="32"/>
  <c r="U75" i="32"/>
  <c r="U73" i="32"/>
  <c r="N76" i="32"/>
  <c r="N73" i="32"/>
  <c r="AB247" i="32"/>
  <c r="AB13" i="32"/>
  <c r="AB12" i="32"/>
  <c r="U12" i="32"/>
  <c r="AB273" i="32"/>
  <c r="U273" i="32"/>
  <c r="N273" i="32"/>
  <c r="AB226" i="32"/>
  <c r="AB222" i="32"/>
  <c r="U225" i="32"/>
  <c r="N225" i="32"/>
  <c r="N200" i="23"/>
  <c r="N136" i="23"/>
  <c r="AB229" i="23"/>
  <c r="AB193" i="23"/>
  <c r="AB181" i="23"/>
  <c r="AB92" i="23"/>
  <c r="AB88" i="23"/>
  <c r="AB76" i="23"/>
  <c r="U213" i="23"/>
  <c r="U177" i="23"/>
  <c r="U165" i="23"/>
  <c r="G232" i="23"/>
  <c r="G228" i="23"/>
  <c r="G168" i="23"/>
  <c r="G164" i="23"/>
  <c r="AB293" i="23"/>
  <c r="AB257" i="23"/>
  <c r="AB245" i="23"/>
  <c r="AB206" i="23"/>
  <c r="AB194" i="23"/>
  <c r="AB190" i="23"/>
  <c r="AB178" i="23"/>
  <c r="AB156" i="23"/>
  <c r="AB152" i="23"/>
  <c r="AB136" i="23"/>
  <c r="AB37" i="23"/>
  <c r="U289" i="23"/>
  <c r="U277" i="23"/>
  <c r="U241" i="23"/>
  <c r="U229" i="23"/>
  <c r="G253" i="23"/>
  <c r="G249" i="23"/>
  <c r="G247" i="23"/>
  <c r="G245" i="23"/>
  <c r="G243" i="23"/>
  <c r="G237" i="23"/>
  <c r="G233" i="23"/>
  <c r="G231" i="23"/>
  <c r="G229" i="23"/>
  <c r="G227" i="23"/>
  <c r="G221" i="23"/>
  <c r="G217" i="23"/>
  <c r="G215" i="23"/>
  <c r="G213" i="23"/>
  <c r="G211" i="23"/>
  <c r="G189" i="23"/>
  <c r="G185" i="23"/>
  <c r="G183" i="23"/>
  <c r="G181" i="23"/>
  <c r="G179" i="23"/>
  <c r="G173" i="23"/>
  <c r="G169" i="23"/>
  <c r="G167" i="23"/>
  <c r="G165" i="23"/>
  <c r="G163" i="23"/>
  <c r="G157" i="23"/>
  <c r="G153" i="23"/>
  <c r="G151" i="23"/>
  <c r="G149" i="23"/>
  <c r="G147" i="23"/>
  <c r="N26" i="23"/>
  <c r="N18" i="23"/>
  <c r="N14" i="23"/>
  <c r="AB290" i="23"/>
  <c r="AB270" i="23"/>
  <c r="AB258" i="23"/>
  <c r="AB254" i="23"/>
  <c r="AB242" i="23"/>
  <c r="AB220" i="23"/>
  <c r="AB216" i="23"/>
  <c r="AB173" i="23"/>
  <c r="AB171" i="23"/>
  <c r="AB169" i="23"/>
  <c r="AB167" i="23"/>
  <c r="AB161" i="23"/>
  <c r="AB157" i="23"/>
  <c r="AB155" i="23"/>
  <c r="AB153" i="23"/>
  <c r="AB151" i="23"/>
  <c r="AB145" i="23"/>
  <c r="AB141" i="23"/>
  <c r="AB139" i="23"/>
  <c r="AB137" i="23"/>
  <c r="AB135" i="23"/>
  <c r="AB101" i="23"/>
  <c r="AB65" i="23"/>
  <c r="AB46" i="23"/>
  <c r="AB34" i="23"/>
  <c r="AB14" i="23"/>
  <c r="U286" i="23"/>
  <c r="U274" i="23"/>
  <c r="U238" i="23"/>
  <c r="U226" i="23"/>
  <c r="G292" i="23"/>
  <c r="N8" i="23"/>
  <c r="AB261" i="23"/>
  <c r="AB236" i="23"/>
  <c r="AB232" i="23"/>
  <c r="AB197" i="23"/>
  <c r="AB172" i="23"/>
  <c r="AB168" i="23"/>
  <c r="AB108" i="23"/>
  <c r="AB69" i="23"/>
  <c r="AB40" i="23"/>
  <c r="U293" i="23"/>
  <c r="U204" i="23"/>
  <c r="U184" i="23"/>
  <c r="G293" i="23"/>
  <c r="G291" i="23"/>
  <c r="G285" i="23"/>
  <c r="G281" i="23"/>
  <c r="G279" i="23"/>
  <c r="G277" i="23"/>
  <c r="G275" i="23"/>
  <c r="G205" i="23"/>
  <c r="G193" i="23"/>
  <c r="G186" i="23"/>
  <c r="G174" i="23"/>
  <c r="G154" i="23"/>
  <c r="G142" i="23"/>
  <c r="G138" i="23"/>
  <c r="G126" i="23"/>
  <c r="G104" i="23"/>
  <c r="G100" i="23"/>
  <c r="G40" i="23"/>
  <c r="G36" i="23"/>
  <c r="G24" i="23"/>
  <c r="G20" i="23"/>
  <c r="N249" i="23"/>
  <c r="N247" i="23"/>
  <c r="N245" i="23"/>
  <c r="N243" i="23"/>
  <c r="N173" i="23"/>
  <c r="N161" i="23"/>
  <c r="N98" i="23"/>
  <c r="N94" i="23"/>
  <c r="N72" i="23"/>
  <c r="AB277" i="23"/>
  <c r="AB252" i="23"/>
  <c r="AB248" i="23"/>
  <c r="AB231" i="23"/>
  <c r="AB213" i="23"/>
  <c r="AB188" i="23"/>
  <c r="AB184" i="23"/>
  <c r="AB149" i="23"/>
  <c r="AB130" i="23"/>
  <c r="AB124" i="23"/>
  <c r="AB120" i="23"/>
  <c r="AB85" i="23"/>
  <c r="AB78" i="23"/>
  <c r="AB66" i="23"/>
  <c r="AB60" i="23"/>
  <c r="AB56" i="23"/>
  <c r="AB39" i="23"/>
  <c r="AB21" i="23"/>
  <c r="U290" i="23"/>
  <c r="U268" i="23"/>
  <c r="U264" i="23"/>
  <c r="U252" i="23"/>
  <c r="U248" i="23"/>
  <c r="U193" i="23"/>
  <c r="U189" i="23"/>
  <c r="U187" i="23"/>
  <c r="U185" i="23"/>
  <c r="U183" i="23"/>
  <c r="U149" i="23"/>
  <c r="U113" i="23"/>
  <c r="U101" i="23"/>
  <c r="U94" i="23"/>
  <c r="U82" i="23"/>
  <c r="G141" i="23"/>
  <c r="G129" i="23"/>
  <c r="N264" i="23"/>
  <c r="N109" i="23"/>
  <c r="N97" i="23"/>
  <c r="AB133" i="23"/>
  <c r="AB104" i="23"/>
  <c r="AB44" i="23"/>
  <c r="U200" i="23"/>
  <c r="U188" i="23"/>
  <c r="U85" i="23"/>
  <c r="G250" i="23"/>
  <c r="G238" i="23"/>
  <c r="G218" i="23"/>
  <c r="G206" i="23"/>
  <c r="G202" i="23"/>
  <c r="G190" i="23"/>
  <c r="G121" i="23"/>
  <c r="G119" i="23"/>
  <c r="G117" i="23"/>
  <c r="G115" i="23"/>
  <c r="G109" i="23"/>
  <c r="G105" i="23"/>
  <c r="G103" i="23"/>
  <c r="G101" i="23"/>
  <c r="G99" i="23"/>
  <c r="G93" i="23"/>
  <c r="G89" i="23"/>
  <c r="G87" i="23"/>
  <c r="G85" i="23"/>
  <c r="G83" i="23"/>
  <c r="G61" i="23"/>
  <c r="G45" i="23"/>
  <c r="G41" i="23"/>
  <c r="G39" i="23"/>
  <c r="G37" i="23"/>
  <c r="G35" i="23"/>
  <c r="G29" i="23"/>
  <c r="G25" i="23"/>
  <c r="G23" i="23"/>
  <c r="G21" i="23"/>
  <c r="G19" i="23"/>
  <c r="G14" i="23"/>
  <c r="N218" i="23"/>
  <c r="N210" i="23"/>
  <c r="N206" i="23"/>
  <c r="N186" i="23"/>
  <c r="N178" i="23"/>
  <c r="N174" i="23"/>
  <c r="N170" i="23"/>
  <c r="N162" i="23"/>
  <c r="N158" i="23"/>
  <c r="N91" i="23"/>
  <c r="N89" i="23"/>
  <c r="N87" i="23"/>
  <c r="N85" i="23"/>
  <c r="N83" i="23"/>
  <c r="N77" i="23"/>
  <c r="N75" i="23"/>
  <c r="N73" i="23"/>
  <c r="N71" i="23"/>
  <c r="N69" i="23"/>
  <c r="N67" i="23"/>
  <c r="N61" i="23"/>
  <c r="N59" i="23"/>
  <c r="N57" i="23"/>
  <c r="N55" i="23"/>
  <c r="N53" i="23"/>
  <c r="N51" i="23"/>
  <c r="AB286" i="23"/>
  <c r="AB274" i="23"/>
  <c r="AB268" i="23"/>
  <c r="AB264" i="23"/>
  <c r="AB253" i="23"/>
  <c r="AB251" i="23"/>
  <c r="AB249" i="23"/>
  <c r="AB247" i="23"/>
  <c r="AB222" i="23"/>
  <c r="AB210" i="23"/>
  <c r="AB204" i="23"/>
  <c r="AB200" i="23"/>
  <c r="AB189" i="23"/>
  <c r="AB187" i="23"/>
  <c r="AB185" i="23"/>
  <c r="AB183" i="23"/>
  <c r="AB158" i="23"/>
  <c r="AB146" i="23"/>
  <c r="AB140" i="23"/>
  <c r="AB125" i="23"/>
  <c r="AB123" i="23"/>
  <c r="AB121" i="23"/>
  <c r="AB119" i="23"/>
  <c r="AB94" i="23"/>
  <c r="AB82" i="23"/>
  <c r="AB72" i="23"/>
  <c r="AB61" i="23"/>
  <c r="AB59" i="23"/>
  <c r="AB57" i="23"/>
  <c r="AB55" i="23"/>
  <c r="AB30" i="23"/>
  <c r="AB18" i="23"/>
  <c r="AB12" i="23"/>
  <c r="AB8" i="23"/>
  <c r="U273" i="23"/>
  <c r="U269" i="23"/>
  <c r="U267" i="23"/>
  <c r="U265" i="23"/>
  <c r="U263" i="23"/>
  <c r="U257" i="23"/>
  <c r="U253" i="23"/>
  <c r="U251" i="23"/>
  <c r="U249" i="23"/>
  <c r="U247" i="23"/>
  <c r="U158" i="23"/>
  <c r="U146" i="23"/>
  <c r="U110" i="23"/>
  <c r="U98" i="23"/>
  <c r="U245" i="23"/>
  <c r="U220" i="23"/>
  <c r="U216" i="23"/>
  <c r="U156" i="23"/>
  <c r="U88" i="23"/>
  <c r="U285" i="23"/>
  <c r="U283" i="23"/>
  <c r="U281" i="23"/>
  <c r="U279" i="23"/>
  <c r="U261" i="23"/>
  <c r="U254" i="23"/>
  <c r="U242" i="23"/>
  <c r="U236" i="23"/>
  <c r="U232" i="23"/>
  <c r="U221" i="23"/>
  <c r="U219" i="23"/>
  <c r="U217" i="23"/>
  <c r="U215" i="23"/>
  <c r="U197" i="23"/>
  <c r="U190" i="23"/>
  <c r="U178" i="23"/>
  <c r="U172" i="23"/>
  <c r="U168" i="23"/>
  <c r="U157" i="23"/>
  <c r="U155" i="23"/>
  <c r="U153" i="23"/>
  <c r="U151" i="23"/>
  <c r="U133" i="23"/>
  <c r="U126" i="23"/>
  <c r="U114" i="23"/>
  <c r="U108" i="23"/>
  <c r="U104" i="23"/>
  <c r="U93" i="23"/>
  <c r="U91" i="23"/>
  <c r="U89" i="23"/>
  <c r="U87" i="23"/>
  <c r="U69" i="23"/>
  <c r="U65" i="23"/>
  <c r="U53" i="23"/>
  <c r="U46" i="23"/>
  <c r="U34" i="23"/>
  <c r="U284" i="23"/>
  <c r="U280" i="23"/>
  <c r="U181" i="23"/>
  <c r="U152" i="23"/>
  <c r="U117" i="23"/>
  <c r="U92" i="23"/>
  <c r="U270" i="23"/>
  <c r="U258" i="23"/>
  <c r="U237" i="23"/>
  <c r="U235" i="23"/>
  <c r="U233" i="23"/>
  <c r="U231" i="23"/>
  <c r="U206" i="23"/>
  <c r="U194" i="23"/>
  <c r="U173" i="23"/>
  <c r="U171" i="23"/>
  <c r="U169" i="23"/>
  <c r="U167" i="23"/>
  <c r="U142" i="23"/>
  <c r="U130" i="23"/>
  <c r="U109" i="23"/>
  <c r="U107" i="23"/>
  <c r="U105" i="23"/>
  <c r="U103" i="23"/>
  <c r="U78" i="23"/>
  <c r="U66" i="23"/>
  <c r="U62" i="23"/>
  <c r="U50" i="23"/>
  <c r="N280" i="23"/>
  <c r="N177" i="23"/>
  <c r="N152" i="23"/>
  <c r="N49" i="23"/>
  <c r="N24" i="23"/>
  <c r="N257" i="23"/>
  <c r="N232" i="23"/>
  <c r="N193" i="23"/>
  <c r="N168" i="23"/>
  <c r="N129" i="23"/>
  <c r="N104" i="23"/>
  <c r="N65" i="23"/>
  <c r="N40" i="23"/>
  <c r="N241" i="23"/>
  <c r="N216" i="23"/>
  <c r="N113" i="23"/>
  <c r="N88" i="23"/>
  <c r="N293" i="23"/>
  <c r="N291" i="23"/>
  <c r="N273" i="23"/>
  <c r="N266" i="23"/>
  <c r="N258" i="23"/>
  <c r="N254" i="23"/>
  <c r="N248" i="23"/>
  <c r="N235" i="23"/>
  <c r="N233" i="23"/>
  <c r="N231" i="23"/>
  <c r="N229" i="23"/>
  <c r="N227" i="23"/>
  <c r="N209" i="23"/>
  <c r="N202" i="23"/>
  <c r="N194" i="23"/>
  <c r="N190" i="23"/>
  <c r="N184" i="23"/>
  <c r="N171" i="23"/>
  <c r="N169" i="23"/>
  <c r="N167" i="23"/>
  <c r="N165" i="23"/>
  <c r="N163" i="23"/>
  <c r="N145" i="23"/>
  <c r="N138" i="23"/>
  <c r="N130" i="23"/>
  <c r="N120" i="23"/>
  <c r="N116" i="23"/>
  <c r="N107" i="23"/>
  <c r="N105" i="23"/>
  <c r="N103" i="23"/>
  <c r="N101" i="23"/>
  <c r="N99" i="23"/>
  <c r="N81" i="23"/>
  <c r="N74" i="23"/>
  <c r="N66" i="23"/>
  <c r="N62" i="23"/>
  <c r="N56" i="23"/>
  <c r="N43" i="23"/>
  <c r="N41" i="23"/>
  <c r="N39" i="23"/>
  <c r="N37" i="23"/>
  <c r="N35" i="23"/>
  <c r="N17" i="23"/>
  <c r="N10" i="23"/>
  <c r="G57" i="23"/>
  <c r="G55" i="23"/>
  <c r="G53" i="23"/>
  <c r="G51" i="23"/>
  <c r="G33" i="23"/>
  <c r="G13" i="23"/>
  <c r="G10" i="23"/>
  <c r="G273" i="23"/>
  <c r="G248" i="23"/>
  <c r="G244" i="23"/>
  <c r="G209" i="23"/>
  <c r="G184" i="23"/>
  <c r="G180" i="23"/>
  <c r="G145" i="23"/>
  <c r="G120" i="23"/>
  <c r="G116" i="23"/>
  <c r="G81" i="23"/>
  <c r="G56" i="23"/>
  <c r="G52" i="23"/>
  <c r="G12" i="23"/>
  <c r="G289" i="23"/>
  <c r="G264" i="23"/>
  <c r="G260" i="23"/>
  <c r="G225" i="23"/>
  <c r="G200" i="23"/>
  <c r="G196" i="23"/>
  <c r="G161" i="23"/>
  <c r="G136" i="23"/>
  <c r="G132" i="23"/>
  <c r="G97" i="23"/>
  <c r="G72" i="23"/>
  <c r="G68" i="23"/>
  <c r="G286" i="23"/>
  <c r="G280" i="23"/>
  <c r="G276" i="23"/>
  <c r="G265" i="23"/>
  <c r="G263" i="23"/>
  <c r="G261" i="23"/>
  <c r="G259" i="23"/>
  <c r="G241" i="23"/>
  <c r="G234" i="23"/>
  <c r="G222" i="23"/>
  <c r="G216" i="23"/>
  <c r="G212" i="23"/>
  <c r="G201" i="23"/>
  <c r="G199" i="23"/>
  <c r="G197" i="23"/>
  <c r="G195" i="23"/>
  <c r="G177" i="23"/>
  <c r="G170" i="23"/>
  <c r="G158" i="23"/>
  <c r="G152" i="23"/>
  <c r="G148" i="23"/>
  <c r="G137" i="23"/>
  <c r="G135" i="23"/>
  <c r="G133" i="23"/>
  <c r="G131" i="23"/>
  <c r="G113" i="23"/>
  <c r="G106" i="23"/>
  <c r="G94" i="23"/>
  <c r="G88" i="23"/>
  <c r="G84" i="23"/>
  <c r="G73" i="23"/>
  <c r="G71" i="23"/>
  <c r="G69" i="23"/>
  <c r="G67" i="23"/>
  <c r="G42" i="23"/>
  <c r="G30" i="23"/>
  <c r="U44" i="23"/>
  <c r="U40" i="23"/>
  <c r="U60" i="23"/>
  <c r="U56" i="23"/>
  <c r="U45" i="23"/>
  <c r="U43" i="23"/>
  <c r="U41" i="23"/>
  <c r="U39" i="23"/>
  <c r="U21" i="23"/>
  <c r="U14" i="23"/>
  <c r="U61" i="23"/>
  <c r="U59" i="23"/>
  <c r="U57" i="23"/>
  <c r="U55" i="23"/>
  <c r="U37" i="23"/>
  <c r="U30" i="23"/>
  <c r="U18" i="23"/>
  <c r="U272" i="23"/>
  <c r="U256" i="23"/>
  <c r="U240" i="23"/>
  <c r="U224" i="23"/>
  <c r="U208" i="23"/>
  <c r="U176" i="23"/>
  <c r="U160" i="23"/>
  <c r="U112" i="23"/>
  <c r="U64" i="23"/>
  <c r="U48" i="23"/>
  <c r="U16" i="23"/>
  <c r="U292" i="23"/>
  <c r="U287" i="23"/>
  <c r="U278" i="23"/>
  <c r="U276" i="23"/>
  <c r="U271" i="23"/>
  <c r="U262" i="23"/>
  <c r="U260" i="23"/>
  <c r="U255" i="23"/>
  <c r="U246" i="23"/>
  <c r="U244" i="23"/>
  <c r="U239" i="23"/>
  <c r="U230" i="23"/>
  <c r="U228" i="23"/>
  <c r="U223" i="23"/>
  <c r="U214" i="23"/>
  <c r="U212" i="23"/>
  <c r="U207" i="23"/>
  <c r="U198" i="23"/>
  <c r="U196" i="23"/>
  <c r="U191" i="23"/>
  <c r="U182" i="23"/>
  <c r="U180" i="23"/>
  <c r="U175" i="23"/>
  <c r="U166" i="23"/>
  <c r="U164" i="23"/>
  <c r="U159" i="23"/>
  <c r="U150" i="23"/>
  <c r="U148" i="23"/>
  <c r="U143" i="23"/>
  <c r="U134" i="23"/>
  <c r="U132" i="23"/>
  <c r="U127" i="23"/>
  <c r="U118" i="23"/>
  <c r="U116" i="23"/>
  <c r="U111" i="23"/>
  <c r="U102" i="23"/>
  <c r="U100" i="23"/>
  <c r="U95" i="23"/>
  <c r="U86" i="23"/>
  <c r="U84" i="23"/>
  <c r="U79" i="23"/>
  <c r="U70" i="23"/>
  <c r="U68" i="23"/>
  <c r="U63" i="23"/>
  <c r="U54" i="23"/>
  <c r="U52" i="23"/>
  <c r="U47" i="23"/>
  <c r="U38" i="23"/>
  <c r="U36" i="23"/>
  <c r="U31" i="23"/>
  <c r="U22" i="23"/>
  <c r="U20" i="23"/>
  <c r="U15" i="23"/>
  <c r="U288" i="23"/>
  <c r="U192" i="23"/>
  <c r="U144" i="23"/>
  <c r="U128" i="23"/>
  <c r="U96" i="23"/>
  <c r="U80" i="23"/>
  <c r="U32" i="23"/>
  <c r="U291" i="23"/>
  <c r="U282" i="23"/>
  <c r="U275" i="23"/>
  <c r="U266" i="23"/>
  <c r="U259" i="23"/>
  <c r="U250" i="23"/>
  <c r="U243" i="23"/>
  <c r="U234" i="23"/>
  <c r="U227" i="23"/>
  <c r="U218" i="23"/>
  <c r="U211" i="23"/>
  <c r="U202" i="23"/>
  <c r="U195" i="23"/>
  <c r="U186" i="23"/>
  <c r="U179" i="23"/>
  <c r="U170" i="23"/>
  <c r="U163" i="23"/>
  <c r="U154" i="23"/>
  <c r="U147" i="23"/>
  <c r="U138" i="23"/>
  <c r="U131" i="23"/>
  <c r="U122" i="23"/>
  <c r="U115" i="23"/>
  <c r="U106" i="23"/>
  <c r="U99" i="23"/>
  <c r="U90" i="23"/>
  <c r="U83" i="23"/>
  <c r="U74" i="23"/>
  <c r="U67" i="23"/>
  <c r="U58" i="23"/>
  <c r="U51" i="23"/>
  <c r="U42" i="23"/>
  <c r="U35" i="23"/>
  <c r="U26" i="23"/>
  <c r="U19" i="23"/>
  <c r="U10" i="23"/>
  <c r="N284" i="23"/>
  <c r="N268" i="23"/>
  <c r="N252" i="23"/>
  <c r="N236" i="23"/>
  <c r="N220" i="23"/>
  <c r="N204" i="23"/>
  <c r="N188" i="23"/>
  <c r="N172" i="23"/>
  <c r="N156" i="23"/>
  <c r="N140" i="23"/>
  <c r="N126" i="23"/>
  <c r="N124" i="23"/>
  <c r="N108" i="23"/>
  <c r="N92" i="23"/>
  <c r="N76" i="23"/>
  <c r="N60" i="23"/>
  <c r="N44" i="23"/>
  <c r="N28" i="23"/>
  <c r="N12" i="23"/>
  <c r="N288" i="23"/>
  <c r="N272" i="23"/>
  <c r="N256" i="23"/>
  <c r="N240" i="23"/>
  <c r="N224" i="23"/>
  <c r="N208" i="23"/>
  <c r="N192" i="23"/>
  <c r="N176" i="23"/>
  <c r="N160" i="23"/>
  <c r="N144" i="23"/>
  <c r="N128" i="23"/>
  <c r="N292" i="23"/>
  <c r="N287" i="23"/>
  <c r="N278" i="23"/>
  <c r="N276" i="23"/>
  <c r="N271" i="23"/>
  <c r="N262" i="23"/>
  <c r="N260" i="23"/>
  <c r="N255" i="23"/>
  <c r="N246" i="23"/>
  <c r="N244" i="23"/>
  <c r="N239" i="23"/>
  <c r="N230" i="23"/>
  <c r="N228" i="23"/>
  <c r="N223" i="23"/>
  <c r="N214" i="23"/>
  <c r="N212" i="23"/>
  <c r="N207" i="23"/>
  <c r="N198" i="23"/>
  <c r="N196" i="23"/>
  <c r="N191" i="23"/>
  <c r="N182" i="23"/>
  <c r="N180" i="23"/>
  <c r="N175" i="23"/>
  <c r="N166" i="23"/>
  <c r="N164" i="23"/>
  <c r="N159" i="23"/>
  <c r="N150" i="23"/>
  <c r="N148" i="23"/>
  <c r="N143" i="23"/>
  <c r="N134" i="23"/>
  <c r="N132" i="23"/>
  <c r="N127" i="23"/>
  <c r="N118" i="23"/>
  <c r="N111" i="23"/>
  <c r="N102" i="23"/>
  <c r="N100" i="23"/>
  <c r="N95" i="23"/>
  <c r="N86" i="23"/>
  <c r="N84" i="23"/>
  <c r="N79" i="23"/>
  <c r="N70" i="23"/>
  <c r="N68" i="23"/>
  <c r="N63" i="23"/>
  <c r="N54" i="23"/>
  <c r="N52" i="23"/>
  <c r="N47" i="23"/>
  <c r="N38" i="23"/>
  <c r="N36" i="23"/>
  <c r="N31" i="23"/>
  <c r="N22" i="23"/>
  <c r="N20" i="23"/>
  <c r="N15" i="23"/>
  <c r="N123" i="23"/>
  <c r="N114" i="23"/>
  <c r="N112" i="23"/>
  <c r="N96" i="23"/>
  <c r="N80" i="23"/>
  <c r="N64" i="23"/>
  <c r="N48" i="23"/>
  <c r="N32" i="23"/>
  <c r="N16" i="23"/>
  <c r="G236" i="23"/>
  <c r="G188" i="23"/>
  <c r="G172" i="23"/>
  <c r="G140" i="23"/>
  <c r="G92" i="23"/>
  <c r="G60" i="23"/>
  <c r="G44" i="23"/>
  <c r="G28" i="23"/>
  <c r="G16" i="23"/>
  <c r="G290" i="23"/>
  <c r="G288" i="23"/>
  <c r="G283" i="23"/>
  <c r="G274" i="23"/>
  <c r="G272" i="23"/>
  <c r="G267" i="23"/>
  <c r="G258" i="23"/>
  <c r="G256" i="23"/>
  <c r="G251" i="23"/>
  <c r="G242" i="23"/>
  <c r="G240" i="23"/>
  <c r="G235" i="23"/>
  <c r="G226" i="23"/>
  <c r="G224" i="23"/>
  <c r="G219" i="23"/>
  <c r="G210" i="23"/>
  <c r="G208" i="23"/>
  <c r="G203" i="23"/>
  <c r="G194" i="23"/>
  <c r="G192" i="23"/>
  <c r="G187" i="23"/>
  <c r="G178" i="23"/>
  <c r="G176" i="23"/>
  <c r="G171" i="23"/>
  <c r="G162" i="23"/>
  <c r="G160" i="23"/>
  <c r="G155" i="23"/>
  <c r="G146" i="23"/>
  <c r="G144" i="23"/>
  <c r="G139" i="23"/>
  <c r="G130" i="23"/>
  <c r="G128" i="23"/>
  <c r="G123" i="23"/>
  <c r="G114" i="23"/>
  <c r="G112" i="23"/>
  <c r="G107" i="23"/>
  <c r="G98" i="23"/>
  <c r="G96" i="23"/>
  <c r="G91" i="23"/>
  <c r="G82" i="23"/>
  <c r="G80" i="23"/>
  <c r="G75" i="23"/>
  <c r="G66" i="23"/>
  <c r="G64" i="23"/>
  <c r="G59" i="23"/>
  <c r="G50" i="23"/>
  <c r="G48" i="23"/>
  <c r="G43" i="23"/>
  <c r="G34" i="23"/>
  <c r="G32" i="23"/>
  <c r="G27" i="23"/>
  <c r="G18" i="23"/>
  <c r="G15" i="23"/>
  <c r="G7" i="23"/>
  <c r="G284" i="23"/>
  <c r="G268" i="23"/>
  <c r="G252" i="23"/>
  <c r="G220" i="23"/>
  <c r="G204" i="23"/>
  <c r="G156" i="23"/>
  <c r="G124" i="23"/>
  <c r="G108" i="23"/>
  <c r="G76" i="23"/>
  <c r="G8" i="23"/>
  <c r="G287" i="23"/>
  <c r="G278" i="23"/>
  <c r="G271" i="23"/>
  <c r="G262" i="23"/>
  <c r="G255" i="23"/>
  <c r="G246" i="23"/>
  <c r="G239" i="23"/>
  <c r="G230" i="23"/>
  <c r="G223" i="23"/>
  <c r="G214" i="23"/>
  <c r="G207" i="23"/>
  <c r="G198" i="23"/>
  <c r="G191" i="23"/>
  <c r="G182" i="23"/>
  <c r="G175" i="23"/>
  <c r="G166" i="23"/>
  <c r="G159" i="23"/>
  <c r="G150" i="23"/>
  <c r="G143" i="23"/>
  <c r="G134" i="23"/>
  <c r="G127" i="23"/>
  <c r="G118" i="23"/>
  <c r="G111" i="23"/>
  <c r="G102" i="23"/>
  <c r="G95" i="23"/>
  <c r="G86" i="23"/>
  <c r="G79" i="23"/>
  <c r="G70" i="23"/>
  <c r="G63" i="23"/>
  <c r="G54" i="23"/>
  <c r="G47" i="23"/>
  <c r="G38" i="23"/>
  <c r="G31" i="23"/>
  <c r="G22" i="23"/>
  <c r="AB261" i="32"/>
  <c r="AB242" i="32"/>
  <c r="AB236" i="32"/>
  <c r="AB197" i="32"/>
  <c r="AB172" i="32"/>
  <c r="AB133" i="32"/>
  <c r="AB114" i="32"/>
  <c r="AB108" i="32"/>
  <c r="AB89" i="32"/>
  <c r="AB87" i="32"/>
  <c r="AB69" i="32"/>
  <c r="AB62" i="32"/>
  <c r="AB50" i="32"/>
  <c r="AB44" i="32"/>
  <c r="AB23" i="32"/>
  <c r="U293" i="32"/>
  <c r="U257" i="32"/>
  <c r="U245" i="32"/>
  <c r="U178" i="32"/>
  <c r="U156" i="32"/>
  <c r="U152" i="32"/>
  <c r="U105" i="32"/>
  <c r="U37" i="32"/>
  <c r="AB284" i="32"/>
  <c r="AB245" i="32"/>
  <c r="AB220" i="32"/>
  <c r="AB181" i="32"/>
  <c r="AB156" i="32"/>
  <c r="AB117" i="32"/>
  <c r="AB92" i="32"/>
  <c r="AB53" i="32"/>
  <c r="AB28" i="32"/>
  <c r="U229" i="32"/>
  <c r="U193" i="32"/>
  <c r="U181" i="32"/>
  <c r="U92" i="32"/>
  <c r="U88" i="32"/>
  <c r="U76" i="32"/>
  <c r="N16" i="32"/>
  <c r="N9" i="32"/>
  <c r="AB277" i="32"/>
  <c r="AB270" i="32"/>
  <c r="AB262" i="32"/>
  <c r="AB258" i="32"/>
  <c r="AB252" i="32"/>
  <c r="AB237" i="32"/>
  <c r="AB235" i="32"/>
  <c r="AB233" i="32"/>
  <c r="AB231" i="32"/>
  <c r="AB213" i="32"/>
  <c r="AB206" i="32"/>
  <c r="AB198" i="32"/>
  <c r="AB194" i="32"/>
  <c r="AB188" i="32"/>
  <c r="AB173" i="32"/>
  <c r="AB171" i="32"/>
  <c r="AB169" i="32"/>
  <c r="AB167" i="32"/>
  <c r="AB142" i="32"/>
  <c r="AB134" i="32"/>
  <c r="AB130" i="32"/>
  <c r="AB111" i="32"/>
  <c r="AB109" i="32"/>
  <c r="AB107" i="32"/>
  <c r="AB105" i="32"/>
  <c r="AB103" i="32"/>
  <c r="AB78" i="32"/>
  <c r="AB70" i="32"/>
  <c r="AB66" i="32"/>
  <c r="AB47" i="32"/>
  <c r="AB45" i="32"/>
  <c r="AB43" i="32"/>
  <c r="AB41" i="32"/>
  <c r="AB39" i="32"/>
  <c r="AB14" i="32"/>
  <c r="U290" i="32"/>
  <c r="U254" i="32"/>
  <c r="U242" i="32"/>
  <c r="U173" i="32"/>
  <c r="U171" i="32"/>
  <c r="U169" i="32"/>
  <c r="U167" i="32"/>
  <c r="U161" i="32"/>
  <c r="U157" i="32"/>
  <c r="U155" i="32"/>
  <c r="U153" i="32"/>
  <c r="U151" i="32"/>
  <c r="U145" i="32"/>
  <c r="U141" i="32"/>
  <c r="U139" i="32"/>
  <c r="U137" i="32"/>
  <c r="U135" i="32"/>
  <c r="U46" i="32"/>
  <c r="U34" i="32"/>
  <c r="U261" i="32"/>
  <c r="U168" i="32"/>
  <c r="U108" i="32"/>
  <c r="U104" i="32"/>
  <c r="U69" i="32"/>
  <c r="U44" i="32"/>
  <c r="U286" i="32"/>
  <c r="U274" i="32"/>
  <c r="U264" i="32"/>
  <c r="U253" i="32"/>
  <c r="U251" i="32"/>
  <c r="U249" i="32"/>
  <c r="U247" i="32"/>
  <c r="U222" i="32"/>
  <c r="U210" i="32"/>
  <c r="U204" i="32"/>
  <c r="U200" i="32"/>
  <c r="U189" i="32"/>
  <c r="U187" i="32"/>
  <c r="U185" i="32"/>
  <c r="U183" i="32"/>
  <c r="U165" i="32"/>
  <c r="U158" i="32"/>
  <c r="U146" i="32"/>
  <c r="U140" i="32"/>
  <c r="U136" i="32"/>
  <c r="U125" i="32"/>
  <c r="U123" i="32"/>
  <c r="U121" i="32"/>
  <c r="U119" i="32"/>
  <c r="U94" i="32"/>
  <c r="U82" i="32"/>
  <c r="U72" i="32"/>
  <c r="U61" i="32"/>
  <c r="U59" i="32"/>
  <c r="U57" i="32"/>
  <c r="U55" i="32"/>
  <c r="U30" i="32"/>
  <c r="U18" i="32"/>
  <c r="U6" i="32"/>
  <c r="U236" i="32"/>
  <c r="U232" i="32"/>
  <c r="U197" i="32"/>
  <c r="U172" i="32"/>
  <c r="U133" i="32"/>
  <c r="U40" i="32"/>
  <c r="U277" i="32"/>
  <c r="U270" i="32"/>
  <c r="U258" i="32"/>
  <c r="U252" i="32"/>
  <c r="U248" i="32"/>
  <c r="U231" i="32"/>
  <c r="U213" i="32"/>
  <c r="U188" i="32"/>
  <c r="U184" i="32"/>
  <c r="U149" i="32"/>
  <c r="U124" i="32"/>
  <c r="U120" i="32"/>
  <c r="U103" i="32"/>
  <c r="U85" i="32"/>
  <c r="U78" i="32"/>
  <c r="U66" i="32"/>
  <c r="U60" i="32"/>
  <c r="U56" i="32"/>
  <c r="U41" i="32"/>
  <c r="U39" i="32"/>
  <c r="U21" i="32"/>
  <c r="U14" i="32"/>
  <c r="U256" i="32"/>
  <c r="U176" i="32"/>
  <c r="U160" i="32"/>
  <c r="U128" i="32"/>
  <c r="U96" i="32"/>
  <c r="U80" i="32"/>
  <c r="U16" i="32"/>
  <c r="U292" i="32"/>
  <c r="U287" i="32"/>
  <c r="U278" i="32"/>
  <c r="U276" i="32"/>
  <c r="U271" i="32"/>
  <c r="U262" i="32"/>
  <c r="U260" i="32"/>
  <c r="U255" i="32"/>
  <c r="U246" i="32"/>
  <c r="U244" i="32"/>
  <c r="U239" i="32"/>
  <c r="U230" i="32"/>
  <c r="U228" i="32"/>
  <c r="U223" i="32"/>
  <c r="U214" i="32"/>
  <c r="U212" i="32"/>
  <c r="U207" i="32"/>
  <c r="U198" i="32"/>
  <c r="U196" i="32"/>
  <c r="U191" i="32"/>
  <c r="U182" i="32"/>
  <c r="U180" i="32"/>
  <c r="U175" i="32"/>
  <c r="U166" i="32"/>
  <c r="U164" i="32"/>
  <c r="U159" i="32"/>
  <c r="U150" i="32"/>
  <c r="U148" i="32"/>
  <c r="U143" i="32"/>
  <c r="U134" i="32"/>
  <c r="U132" i="32"/>
  <c r="U127" i="32"/>
  <c r="U118" i="32"/>
  <c r="U116" i="32"/>
  <c r="U111" i="32"/>
  <c r="U102" i="32"/>
  <c r="U100" i="32"/>
  <c r="U95" i="32"/>
  <c r="U86" i="32"/>
  <c r="U84" i="32"/>
  <c r="U79" i="32"/>
  <c r="U70" i="32"/>
  <c r="U68" i="32"/>
  <c r="U63" i="32"/>
  <c r="U54" i="32"/>
  <c r="U52" i="32"/>
  <c r="U47" i="32"/>
  <c r="U38" i="32"/>
  <c r="U36" i="32"/>
  <c r="U31" i="32"/>
  <c r="U22" i="32"/>
  <c r="U20" i="32"/>
  <c r="U15" i="32"/>
  <c r="U288" i="32"/>
  <c r="U272" i="32"/>
  <c r="U240" i="32"/>
  <c r="U224" i="32"/>
  <c r="U208" i="32"/>
  <c r="U192" i="32"/>
  <c r="U144" i="32"/>
  <c r="U112" i="32"/>
  <c r="U64" i="32"/>
  <c r="U48" i="32"/>
  <c r="U32" i="32"/>
  <c r="U291" i="32"/>
  <c r="U282" i="32"/>
  <c r="U275" i="32"/>
  <c r="U266" i="32"/>
  <c r="U259" i="32"/>
  <c r="U250" i="32"/>
  <c r="U243" i="32"/>
  <c r="U234" i="32"/>
  <c r="U227" i="32"/>
  <c r="U218" i="32"/>
  <c r="U211" i="32"/>
  <c r="U202" i="32"/>
  <c r="U195" i="32"/>
  <c r="U186" i="32"/>
  <c r="U179" i="32"/>
  <c r="U170" i="32"/>
  <c r="U163" i="32"/>
  <c r="U154" i="32"/>
  <c r="U147" i="32"/>
  <c r="U138" i="32"/>
  <c r="U131" i="32"/>
  <c r="U122" i="32"/>
  <c r="U115" i="32"/>
  <c r="U106" i="32"/>
  <c r="U99" i="32"/>
  <c r="U90" i="32"/>
  <c r="U83" i="32"/>
  <c r="U74" i="32"/>
  <c r="U67" i="32"/>
  <c r="U58" i="32"/>
  <c r="U51" i="32"/>
  <c r="U42" i="32"/>
  <c r="U35" i="32"/>
  <c r="U26" i="32"/>
  <c r="U19" i="32"/>
  <c r="U10" i="32"/>
  <c r="G237" i="32"/>
  <c r="G235" i="32"/>
  <c r="G233" i="32"/>
  <c r="G231" i="32"/>
  <c r="G229" i="32"/>
  <c r="G221" i="32"/>
  <c r="G219" i="32"/>
  <c r="G217" i="32"/>
  <c r="G215" i="32"/>
  <c r="G213" i="32"/>
  <c r="G211" i="32"/>
  <c r="G173" i="32"/>
  <c r="G171" i="32"/>
  <c r="G169" i="32"/>
  <c r="G167" i="32"/>
  <c r="G157" i="32"/>
  <c r="G155" i="32"/>
  <c r="G153" i="32"/>
  <c r="G151" i="32"/>
  <c r="G149" i="32"/>
  <c r="G147" i="32"/>
  <c r="G141" i="32"/>
  <c r="G139" i="32"/>
  <c r="G137" i="32"/>
  <c r="G135" i="32"/>
  <c r="G133" i="32"/>
  <c r="G131" i="32"/>
  <c r="G109" i="32"/>
  <c r="G107" i="32"/>
  <c r="G105" i="32"/>
  <c r="G103" i="32"/>
  <c r="G93" i="32"/>
  <c r="G91" i="32"/>
  <c r="G89" i="32"/>
  <c r="G87" i="32"/>
  <c r="G85" i="32"/>
  <c r="G83" i="32"/>
  <c r="G77" i="32"/>
  <c r="G75" i="32"/>
  <c r="G73" i="32"/>
  <c r="G71" i="32"/>
  <c r="G69" i="32"/>
  <c r="G67" i="32"/>
  <c r="N183" i="32"/>
  <c r="N167" i="32"/>
  <c r="N8" i="32"/>
  <c r="N119" i="32"/>
  <c r="N103" i="32"/>
  <c r="G241" i="32"/>
  <c r="G253" i="32"/>
  <c r="G234" i="32"/>
  <c r="G226" i="32"/>
  <c r="G222" i="32"/>
  <c r="G202" i="32"/>
  <c r="G186" i="32"/>
  <c r="G178" i="32"/>
  <c r="G174" i="32"/>
  <c r="G106" i="32"/>
  <c r="G98" i="32"/>
  <c r="G94" i="32"/>
  <c r="G42" i="32"/>
  <c r="G34" i="32"/>
  <c r="G30" i="32"/>
  <c r="G10" i="32"/>
  <c r="AB288" i="23"/>
  <c r="AB272" i="23"/>
  <c r="AB256" i="23"/>
  <c r="AB240" i="23"/>
  <c r="AB224" i="23"/>
  <c r="AB144" i="23"/>
  <c r="AB128" i="23"/>
  <c r="AB96" i="23"/>
  <c r="AB32" i="23"/>
  <c r="AB292" i="23"/>
  <c r="AB287" i="23"/>
  <c r="AB278" i="23"/>
  <c r="AB276" i="23"/>
  <c r="AB271" i="23"/>
  <c r="AB262" i="23"/>
  <c r="AB260" i="23"/>
  <c r="AB255" i="23"/>
  <c r="AB246" i="23"/>
  <c r="AB244" i="23"/>
  <c r="AB239" i="23"/>
  <c r="AB230" i="23"/>
  <c r="AB228" i="23"/>
  <c r="AB223" i="23"/>
  <c r="AB214" i="23"/>
  <c r="AB212" i="23"/>
  <c r="AB207" i="23"/>
  <c r="AB198" i="23"/>
  <c r="AB196" i="23"/>
  <c r="AB191" i="23"/>
  <c r="AB182" i="23"/>
  <c r="AB180" i="23"/>
  <c r="AB175" i="23"/>
  <c r="AB166" i="23"/>
  <c r="AB164" i="23"/>
  <c r="AB159" i="23"/>
  <c r="AB150" i="23"/>
  <c r="AB148" i="23"/>
  <c r="AB143" i="23"/>
  <c r="AB134" i="23"/>
  <c r="AB132" i="23"/>
  <c r="AB127" i="23"/>
  <c r="AB118" i="23"/>
  <c r="AB116" i="23"/>
  <c r="AB111" i="23"/>
  <c r="AB102" i="23"/>
  <c r="AB100" i="23"/>
  <c r="AB95" i="23"/>
  <c r="AB86" i="23"/>
  <c r="AB84" i="23"/>
  <c r="AB79" i="23"/>
  <c r="AB70" i="23"/>
  <c r="AB68" i="23"/>
  <c r="AB63" i="23"/>
  <c r="AB54" i="23"/>
  <c r="AB52" i="23"/>
  <c r="AB47" i="23"/>
  <c r="AB38" i="23"/>
  <c r="AB36" i="23"/>
  <c r="AB31" i="23"/>
  <c r="AB22" i="23"/>
  <c r="AB20" i="23"/>
  <c r="AB15" i="23"/>
  <c r="AB208" i="23"/>
  <c r="AB192" i="23"/>
  <c r="AB176" i="23"/>
  <c r="AB160" i="23"/>
  <c r="AB112" i="23"/>
  <c r="AB80" i="23"/>
  <c r="AB64" i="23"/>
  <c r="AB48" i="23"/>
  <c r="AB16" i="23"/>
  <c r="AB291" i="23"/>
  <c r="AB282" i="23"/>
  <c r="AB275" i="23"/>
  <c r="AB266" i="23"/>
  <c r="AB259" i="23"/>
  <c r="AB250" i="23"/>
  <c r="AB243" i="23"/>
  <c r="AB234" i="23"/>
  <c r="AB227" i="23"/>
  <c r="AB218" i="23"/>
  <c r="AB211" i="23"/>
  <c r="AB202" i="23"/>
  <c r="AB195" i="23"/>
  <c r="AB186" i="23"/>
  <c r="AB179" i="23"/>
  <c r="AB170" i="23"/>
  <c r="AB163" i="23"/>
  <c r="AB154" i="23"/>
  <c r="AB147" i="23"/>
  <c r="AB138" i="23"/>
  <c r="AB131" i="23"/>
  <c r="AB122" i="23"/>
  <c r="AB115" i="23"/>
  <c r="AB106" i="23"/>
  <c r="AB99" i="23"/>
  <c r="AB90" i="23"/>
  <c r="AB83" i="23"/>
  <c r="AB74" i="23"/>
  <c r="AB67" i="23"/>
  <c r="AB58" i="23"/>
  <c r="AB51" i="23"/>
  <c r="AB42" i="23"/>
  <c r="AB35" i="23"/>
  <c r="AB26" i="23"/>
  <c r="AB19" i="23"/>
  <c r="AB10" i="23"/>
  <c r="AB240" i="32"/>
  <c r="AB208" i="32"/>
  <c r="AB192" i="32"/>
  <c r="AB176" i="32"/>
  <c r="AB160" i="32"/>
  <c r="AB144" i="32"/>
  <c r="AB128" i="32"/>
  <c r="AB112" i="32"/>
  <c r="AB48" i="32"/>
  <c r="AB292" i="32"/>
  <c r="AB287" i="32"/>
  <c r="AB278" i="32"/>
  <c r="AB276" i="32"/>
  <c r="AB271" i="32"/>
  <c r="AB260" i="32"/>
  <c r="AB255" i="32"/>
  <c r="AB244" i="32"/>
  <c r="AB239" i="32"/>
  <c r="AB228" i="32"/>
  <c r="AB223" i="32"/>
  <c r="AB212" i="32"/>
  <c r="AB207" i="32"/>
  <c r="AB196" i="32"/>
  <c r="AB180" i="32"/>
  <c r="AB175" i="32"/>
  <c r="AB164" i="32"/>
  <c r="AB159" i="32"/>
  <c r="AB148" i="32"/>
  <c r="AB132" i="32"/>
  <c r="AB116" i="32"/>
  <c r="AB100" i="32"/>
  <c r="AB84" i="32"/>
  <c r="AB68" i="32"/>
  <c r="AB63" i="32"/>
  <c r="AB52" i="32"/>
  <c r="AB36" i="32"/>
  <c r="AB31" i="32"/>
  <c r="AB22" i="32"/>
  <c r="AB20" i="32"/>
  <c r="AB15" i="32"/>
  <c r="AB288" i="32"/>
  <c r="AB272" i="32"/>
  <c r="AB256" i="32"/>
  <c r="AB224" i="32"/>
  <c r="AB96" i="32"/>
  <c r="AB80" i="32"/>
  <c r="AB64" i="32"/>
  <c r="AB32" i="32"/>
  <c r="AB16" i="32"/>
  <c r="AB291" i="32"/>
  <c r="AB282" i="32"/>
  <c r="AB280" i="32"/>
  <c r="AB275" i="32"/>
  <c r="AB266" i="32"/>
  <c r="AB264" i="32"/>
  <c r="AB259" i="32"/>
  <c r="AB250" i="32"/>
  <c r="AB248" i="32"/>
  <c r="AB243" i="32"/>
  <c r="AB234" i="32"/>
  <c r="AB232" i="32"/>
  <c r="AB227" i="32"/>
  <c r="AB218" i="32"/>
  <c r="AB216" i="32"/>
  <c r="AB211" i="32"/>
  <c r="AB202" i="32"/>
  <c r="AB200" i="32"/>
  <c r="AB195" i="32"/>
  <c r="AB186" i="32"/>
  <c r="AB184" i="32"/>
  <c r="AB179" i="32"/>
  <c r="AB170" i="32"/>
  <c r="AB168" i="32"/>
  <c r="AB163" i="32"/>
  <c r="AB154" i="32"/>
  <c r="AB152" i="32"/>
  <c r="AB147" i="32"/>
  <c r="AB138" i="32"/>
  <c r="AB136" i="32"/>
  <c r="AB131" i="32"/>
  <c r="AB122" i="32"/>
  <c r="AB120" i="32"/>
  <c r="AB115" i="32"/>
  <c r="AB106" i="32"/>
  <c r="AB104" i="32"/>
  <c r="AB99" i="32"/>
  <c r="AB90" i="32"/>
  <c r="AB88" i="32"/>
  <c r="AB83" i="32"/>
  <c r="AB74" i="32"/>
  <c r="AB72" i="32"/>
  <c r="AB67" i="32"/>
  <c r="AB58" i="32"/>
  <c r="AB56" i="32"/>
  <c r="AB51" i="32"/>
  <c r="AB42" i="32"/>
  <c r="AB40" i="32"/>
  <c r="AB35" i="32"/>
  <c r="AB26" i="32"/>
  <c r="AB24" i="32"/>
  <c r="AB19" i="32"/>
  <c r="AB10" i="32"/>
  <c r="AB8" i="32"/>
  <c r="G189" i="32"/>
  <c r="G177" i="32"/>
  <c r="G45" i="32"/>
  <c r="G33" i="32"/>
  <c r="N284" i="32"/>
  <c r="N272" i="32"/>
  <c r="N13" i="32"/>
  <c r="G289" i="32"/>
  <c r="G290" i="32"/>
  <c r="G286" i="32"/>
  <c r="G266" i="32"/>
  <c r="G250" i="32"/>
  <c r="G242" i="32"/>
  <c r="G238" i="32"/>
  <c r="G152" i="32"/>
  <c r="N264" i="32"/>
  <c r="N262" i="32"/>
  <c r="N260" i="32"/>
  <c r="N252" i="32"/>
  <c r="N250" i="32"/>
  <c r="N248" i="32"/>
  <c r="N246" i="32"/>
  <c r="N244" i="32"/>
  <c r="N242" i="32"/>
  <c r="N236" i="32"/>
  <c r="N234" i="32"/>
  <c r="N232" i="32"/>
  <c r="N230" i="32"/>
  <c r="N228" i="32"/>
  <c r="N226" i="32"/>
  <c r="N204" i="32"/>
  <c r="N200" i="32"/>
  <c r="N198" i="32"/>
  <c r="N196" i="32"/>
  <c r="N194" i="32"/>
  <c r="N188" i="32"/>
  <c r="N186" i="32"/>
  <c r="N184" i="32"/>
  <c r="N182" i="32"/>
  <c r="N180" i="32"/>
  <c r="N178" i="32"/>
  <c r="N172" i="32"/>
  <c r="N168" i="32"/>
  <c r="N166" i="32"/>
  <c r="N164" i="32"/>
  <c r="N162" i="32"/>
  <c r="N140" i="32"/>
  <c r="N136" i="32"/>
  <c r="N134" i="32"/>
  <c r="N132" i="32"/>
  <c r="N130" i="32"/>
  <c r="N124" i="32"/>
  <c r="N120" i="32"/>
  <c r="N118" i="32"/>
  <c r="N116" i="32"/>
  <c r="N114" i="32"/>
  <c r="N108" i="32"/>
  <c r="N104" i="32"/>
  <c r="N102" i="32"/>
  <c r="N100" i="32"/>
  <c r="N98" i="32"/>
  <c r="G97" i="32"/>
  <c r="G61" i="32"/>
  <c r="G49" i="32"/>
  <c r="N231" i="32"/>
  <c r="N128" i="32"/>
  <c r="G280" i="32"/>
  <c r="G205" i="32"/>
  <c r="G203" i="32"/>
  <c r="G201" i="32"/>
  <c r="G199" i="32"/>
  <c r="G197" i="32"/>
  <c r="G195" i="32"/>
  <c r="G161" i="32"/>
  <c r="G125" i="32"/>
  <c r="G113" i="32"/>
  <c r="G74" i="32"/>
  <c r="G58" i="32"/>
  <c r="G50" i="32"/>
  <c r="G46" i="32"/>
  <c r="G24" i="32"/>
  <c r="N291" i="32"/>
  <c r="N192" i="32"/>
  <c r="N156" i="32"/>
  <c r="N144" i="32"/>
  <c r="N105" i="32"/>
  <c r="N89" i="32"/>
  <c r="N81" i="32"/>
  <c r="N77" i="32"/>
  <c r="N55" i="32"/>
  <c r="N39" i="32"/>
  <c r="G216" i="32"/>
  <c r="N247" i="32"/>
  <c r="N92" i="32"/>
  <c r="N80" i="32"/>
  <c r="G293" i="32"/>
  <c r="G285" i="32"/>
  <c r="G283" i="32"/>
  <c r="G281" i="32"/>
  <c r="G279" i="32"/>
  <c r="G277" i="32"/>
  <c r="G275" i="32"/>
  <c r="G269" i="32"/>
  <c r="G267" i="32"/>
  <c r="G265" i="32"/>
  <c r="G263" i="32"/>
  <c r="G261" i="32"/>
  <c r="G259" i="32"/>
  <c r="G225" i="32"/>
  <c r="G170" i="32"/>
  <c r="G162" i="32"/>
  <c r="G158" i="32"/>
  <c r="G138" i="32"/>
  <c r="G122" i="32"/>
  <c r="G114" i="32"/>
  <c r="G110" i="32"/>
  <c r="G88" i="32"/>
  <c r="G43" i="32"/>
  <c r="G41" i="32"/>
  <c r="G29" i="32"/>
  <c r="G27" i="32"/>
  <c r="G25" i="32"/>
  <c r="G23" i="32"/>
  <c r="G21" i="32"/>
  <c r="G19" i="32"/>
  <c r="G13" i="32"/>
  <c r="G11" i="32"/>
  <c r="G9" i="32"/>
  <c r="G7" i="32"/>
  <c r="N292" i="32"/>
  <c r="N290" i="32"/>
  <c r="N256" i="32"/>
  <c r="N201" i="32"/>
  <c r="N193" i="32"/>
  <c r="N189" i="32"/>
  <c r="N169" i="32"/>
  <c r="N161" i="32"/>
  <c r="N153" i="32"/>
  <c r="N145" i="32"/>
  <c r="N141" i="32"/>
  <c r="N72" i="32"/>
  <c r="N70" i="32"/>
  <c r="N68" i="32"/>
  <c r="N66" i="32"/>
  <c r="N60" i="32"/>
  <c r="N58" i="32"/>
  <c r="N56" i="32"/>
  <c r="N54" i="32"/>
  <c r="N52" i="32"/>
  <c r="N50" i="32"/>
  <c r="N44" i="32"/>
  <c r="N40" i="32"/>
  <c r="N38" i="32"/>
  <c r="N36" i="32"/>
  <c r="N34" i="32"/>
  <c r="G257" i="32"/>
  <c r="G168" i="32"/>
  <c r="G129" i="32"/>
  <c r="N288" i="32"/>
  <c r="N263" i="32"/>
  <c r="N199" i="32"/>
  <c r="N160" i="32"/>
  <c r="N67" i="32"/>
  <c r="N7" i="32"/>
  <c r="G291" i="32"/>
  <c r="G273" i="32"/>
  <c r="G258" i="32"/>
  <c r="G254" i="32"/>
  <c r="G248" i="32"/>
  <c r="G227" i="32"/>
  <c r="G209" i="32"/>
  <c r="G194" i="32"/>
  <c r="G190" i="32"/>
  <c r="G184" i="32"/>
  <c r="G165" i="32"/>
  <c r="G163" i="32"/>
  <c r="G145" i="32"/>
  <c r="G130" i="32"/>
  <c r="G126" i="32"/>
  <c r="G120" i="32"/>
  <c r="G101" i="32"/>
  <c r="G99" i="32"/>
  <c r="G81" i="32"/>
  <c r="G66" i="32"/>
  <c r="G62" i="32"/>
  <c r="G56" i="32"/>
  <c r="G39" i="32"/>
  <c r="G37" i="32"/>
  <c r="G35" i="32"/>
  <c r="G17" i="32"/>
  <c r="N285" i="32"/>
  <c r="N279" i="32"/>
  <c r="N258" i="32"/>
  <c r="N240" i="32"/>
  <c r="N221" i="32"/>
  <c r="N215" i="32"/>
  <c r="N176" i="32"/>
  <c r="N157" i="32"/>
  <c r="N151" i="32"/>
  <c r="N112" i="32"/>
  <c r="N93" i="32"/>
  <c r="N87" i="32"/>
  <c r="N48" i="32"/>
  <c r="N29" i="32"/>
  <c r="N23" i="32"/>
  <c r="N19" i="32"/>
  <c r="G232" i="32"/>
  <c r="G193" i="32"/>
  <c r="G104" i="32"/>
  <c r="G65" i="32"/>
  <c r="G40" i="32"/>
  <c r="N224" i="32"/>
  <c r="N135" i="32"/>
  <c r="N96" i="32"/>
  <c r="N71" i="32"/>
  <c r="N32" i="32"/>
  <c r="G282" i="32"/>
  <c r="G274" i="32"/>
  <c r="G270" i="32"/>
  <c r="G264" i="32"/>
  <c r="G251" i="32"/>
  <c r="G249" i="32"/>
  <c r="G247" i="32"/>
  <c r="G245" i="32"/>
  <c r="G243" i="32"/>
  <c r="G218" i="32"/>
  <c r="G210" i="32"/>
  <c r="G206" i="32"/>
  <c r="G200" i="32"/>
  <c r="G187" i="32"/>
  <c r="G185" i="32"/>
  <c r="G183" i="32"/>
  <c r="G181" i="32"/>
  <c r="G179" i="32"/>
  <c r="G154" i="32"/>
  <c r="G146" i="32"/>
  <c r="G142" i="32"/>
  <c r="G136" i="32"/>
  <c r="G123" i="32"/>
  <c r="G121" i="32"/>
  <c r="G119" i="32"/>
  <c r="G117" i="32"/>
  <c r="G115" i="32"/>
  <c r="G90" i="32"/>
  <c r="G82" i="32"/>
  <c r="G78" i="32"/>
  <c r="G72" i="32"/>
  <c r="G59" i="32"/>
  <c r="G57" i="32"/>
  <c r="G55" i="32"/>
  <c r="G53" i="32"/>
  <c r="G51" i="32"/>
  <c r="G26" i="32"/>
  <c r="G18" i="32"/>
  <c r="G14" i="32"/>
  <c r="G8" i="32"/>
  <c r="N280" i="32"/>
  <c r="N278" i="32"/>
  <c r="N276" i="32"/>
  <c r="N274" i="32"/>
  <c r="N249" i="32"/>
  <c r="N241" i="32"/>
  <c r="N237" i="32"/>
  <c r="N218" i="32"/>
  <c r="N216" i="32"/>
  <c r="N214" i="32"/>
  <c r="N212" i="32"/>
  <c r="N210" i="32"/>
  <c r="N185" i="32"/>
  <c r="N177" i="32"/>
  <c r="N173" i="32"/>
  <c r="N152" i="32"/>
  <c r="N150" i="32"/>
  <c r="N148" i="32"/>
  <c r="N146" i="32"/>
  <c r="N121" i="32"/>
  <c r="N113" i="32"/>
  <c r="N109" i="32"/>
  <c r="N88" i="32"/>
  <c r="N86" i="32"/>
  <c r="N84" i="32"/>
  <c r="N82" i="32"/>
  <c r="N57" i="32"/>
  <c r="N49" i="32"/>
  <c r="N45" i="32"/>
  <c r="N24" i="32"/>
  <c r="N22" i="32"/>
  <c r="N20" i="32"/>
  <c r="N18" i="32"/>
  <c r="G284" i="32"/>
  <c r="G252" i="32"/>
  <c r="G188" i="32"/>
  <c r="G172" i="32"/>
  <c r="G76" i="32"/>
  <c r="G60" i="32"/>
  <c r="G28" i="32"/>
  <c r="G12" i="32"/>
  <c r="N267" i="32"/>
  <c r="N171" i="32"/>
  <c r="N107" i="32"/>
  <c r="N59" i="32"/>
  <c r="N43" i="32"/>
  <c r="N11" i="32"/>
  <c r="G6" i="32"/>
  <c r="G292" i="32"/>
  <c r="G287" i="32"/>
  <c r="G278" i="32"/>
  <c r="G276" i="32"/>
  <c r="G271" i="32"/>
  <c r="G262" i="32"/>
  <c r="G260" i="32"/>
  <c r="G255" i="32"/>
  <c r="G246" i="32"/>
  <c r="G244" i="32"/>
  <c r="G239" i="32"/>
  <c r="G230" i="32"/>
  <c r="G228" i="32"/>
  <c r="G223" i="32"/>
  <c r="G214" i="32"/>
  <c r="G212" i="32"/>
  <c r="G207" i="32"/>
  <c r="G198" i="32"/>
  <c r="G196" i="32"/>
  <c r="G191" i="32"/>
  <c r="G182" i="32"/>
  <c r="G180" i="32"/>
  <c r="G175" i="32"/>
  <c r="G166" i="32"/>
  <c r="G164" i="32"/>
  <c r="G159" i="32"/>
  <c r="G150" i="32"/>
  <c r="G148" i="32"/>
  <c r="G143" i="32"/>
  <c r="G134" i="32"/>
  <c r="G132" i="32"/>
  <c r="G127" i="32"/>
  <c r="G118" i="32"/>
  <c r="G116" i="32"/>
  <c r="G111" i="32"/>
  <c r="G102" i="32"/>
  <c r="G100" i="32"/>
  <c r="G95" i="32"/>
  <c r="G86" i="32"/>
  <c r="G84" i="32"/>
  <c r="G79" i="32"/>
  <c r="G70" i="32"/>
  <c r="G68" i="32"/>
  <c r="G63" i="32"/>
  <c r="G54" i="32"/>
  <c r="G52" i="32"/>
  <c r="G47" i="32"/>
  <c r="G38" i="32"/>
  <c r="G36" i="32"/>
  <c r="G31" i="32"/>
  <c r="G22" i="32"/>
  <c r="G20" i="32"/>
  <c r="G15" i="32"/>
  <c r="N293" i="32"/>
  <c r="N286" i="32"/>
  <c r="N277" i="32"/>
  <c r="N275" i="32"/>
  <c r="N270" i="32"/>
  <c r="N261" i="32"/>
  <c r="N259" i="32"/>
  <c r="N254" i="32"/>
  <c r="N245" i="32"/>
  <c r="N243" i="32"/>
  <c r="N238" i="32"/>
  <c r="N229" i="32"/>
  <c r="N227" i="32"/>
  <c r="N222" i="32"/>
  <c r="N213" i="32"/>
  <c r="N211" i="32"/>
  <c r="N206" i="32"/>
  <c r="N197" i="32"/>
  <c r="N195" i="32"/>
  <c r="N190" i="32"/>
  <c r="N181" i="32"/>
  <c r="N179" i="32"/>
  <c r="N174" i="32"/>
  <c r="N165" i="32"/>
  <c r="N163" i="32"/>
  <c r="N158" i="32"/>
  <c r="N149" i="32"/>
  <c r="N147" i="32"/>
  <c r="N142" i="32"/>
  <c r="N133" i="32"/>
  <c r="N131" i="32"/>
  <c r="N126" i="32"/>
  <c r="N117" i="32"/>
  <c r="N115" i="32"/>
  <c r="N110" i="32"/>
  <c r="N101" i="32"/>
  <c r="N99" i="32"/>
  <c r="N94" i="32"/>
  <c r="N85" i="32"/>
  <c r="N83" i="32"/>
  <c r="N78" i="32"/>
  <c r="N69" i="32"/>
  <c r="N62" i="32"/>
  <c r="N53" i="32"/>
  <c r="N51" i="32"/>
  <c r="N46" i="32"/>
  <c r="N37" i="32"/>
  <c r="N35" i="32"/>
  <c r="N30" i="32"/>
  <c r="N21" i="32"/>
  <c r="N14" i="32"/>
  <c r="G268" i="32"/>
  <c r="G236" i="32"/>
  <c r="G220" i="32"/>
  <c r="G204" i="32"/>
  <c r="G156" i="32"/>
  <c r="G140" i="32"/>
  <c r="G124" i="32"/>
  <c r="G108" i="32"/>
  <c r="G92" i="32"/>
  <c r="G44" i="32"/>
  <c r="N283" i="32"/>
  <c r="N251" i="32"/>
  <c r="N235" i="32"/>
  <c r="N219" i="32"/>
  <c r="N203" i="32"/>
  <c r="N187" i="32"/>
  <c r="N155" i="32"/>
  <c r="N139" i="32"/>
  <c r="N123" i="32"/>
  <c r="N91" i="32"/>
  <c r="N75" i="32"/>
  <c r="N27" i="32"/>
  <c r="G288" i="32"/>
  <c r="G272" i="32"/>
  <c r="G256" i="32"/>
  <c r="G240" i="32"/>
  <c r="G224" i="32"/>
  <c r="G208" i="32"/>
  <c r="G192" i="32"/>
  <c r="G176" i="32"/>
  <c r="G160" i="32"/>
  <c r="G144" i="32"/>
  <c r="G128" i="32"/>
  <c r="G112" i="32"/>
  <c r="G96" i="32"/>
  <c r="G80" i="32"/>
  <c r="G64" i="32"/>
  <c r="G48" i="32"/>
  <c r="G32" i="32"/>
  <c r="G16" i="32"/>
  <c r="N287" i="32"/>
  <c r="N282" i="32"/>
  <c r="N271" i="32"/>
  <c r="N266" i="32"/>
  <c r="N255" i="32"/>
  <c r="N239" i="32"/>
  <c r="N223" i="32"/>
  <c r="N207" i="32"/>
  <c r="N202" i="32"/>
  <c r="N191" i="32"/>
  <c r="N175" i="32"/>
  <c r="N170" i="32"/>
  <c r="N159" i="32"/>
  <c r="N154" i="32"/>
  <c r="N143" i="32"/>
  <c r="N138" i="32"/>
  <c r="N127" i="32"/>
  <c r="N122" i="32"/>
  <c r="N111" i="32"/>
  <c r="N106" i="32"/>
  <c r="N95" i="32"/>
  <c r="N90" i="32"/>
  <c r="N79" i="32"/>
  <c r="N74" i="32"/>
  <c r="N63" i="32"/>
  <c r="N47" i="32"/>
  <c r="N42" i="32"/>
  <c r="N31" i="32"/>
  <c r="N26" i="32"/>
  <c r="N17" i="32"/>
  <c r="N15" i="32"/>
  <c r="N10" i="32"/>
  <c r="H103" i="32" l="1"/>
  <c r="H91" i="32"/>
  <c r="H75" i="32"/>
  <c r="H284" i="32"/>
  <c r="H268" i="32"/>
  <c r="H249" i="32"/>
  <c r="H217" i="32"/>
  <c r="H201" i="32"/>
  <c r="H148" i="32"/>
  <c r="H145" i="32"/>
  <c r="H133" i="32"/>
  <c r="H274" i="32"/>
  <c r="H250" i="32"/>
  <c r="H234" i="32"/>
  <c r="H226" i="32"/>
  <c r="H222" i="32"/>
  <c r="H202" i="32"/>
  <c r="H198" i="32"/>
  <c r="H186" i="32"/>
  <c r="H166" i="32"/>
  <c r="H138" i="32"/>
  <c r="H122" i="32"/>
  <c r="H118" i="32"/>
  <c r="H90" i="32"/>
  <c r="H58" i="32"/>
  <c r="H54" i="32"/>
  <c r="H42" i="32"/>
  <c r="H38" i="32"/>
  <c r="H26" i="32"/>
  <c r="H285" i="32"/>
  <c r="H248" i="32"/>
  <c r="H240" i="32"/>
  <c r="H229" i="32"/>
  <c r="H213" i="32"/>
  <c r="H208" i="32"/>
  <c r="H205" i="32"/>
  <c r="H200" i="32"/>
  <c r="H181" i="32"/>
  <c r="H176" i="32"/>
  <c r="H160" i="32"/>
  <c r="H129" i="32"/>
  <c r="H290" i="32"/>
  <c r="H262" i="32"/>
  <c r="H235" i="32"/>
  <c r="H219" i="32"/>
  <c r="H183" i="32"/>
  <c r="H159" i="32"/>
  <c r="H80" i="32"/>
  <c r="H60" i="32"/>
  <c r="H8" i="32"/>
  <c r="H81" i="32"/>
  <c r="H49" i="32"/>
  <c r="H33" i="32"/>
  <c r="H21" i="32"/>
  <c r="H291" i="32"/>
  <c r="H267" i="32"/>
  <c r="H231" i="32"/>
  <c r="H207" i="32"/>
  <c r="H199" i="32"/>
  <c r="H123" i="32"/>
  <c r="H96" i="32"/>
  <c r="H92" i="32"/>
  <c r="H88" i="32"/>
  <c r="H72" i="32"/>
  <c r="H56" i="32"/>
  <c r="H20" i="32"/>
  <c r="H6" i="32"/>
  <c r="H280" i="32"/>
  <c r="AH293" i="32"/>
  <c r="AC292" i="32"/>
  <c r="O292" i="32"/>
  <c r="H292" i="32"/>
  <c r="AC291" i="32"/>
  <c r="V291" i="32"/>
  <c r="O291" i="32"/>
  <c r="AC289" i="32"/>
  <c r="V289" i="32"/>
  <c r="O289" i="32"/>
  <c r="H289" i="32"/>
  <c r="V288" i="32"/>
  <c r="O288" i="32"/>
  <c r="AH287" i="32"/>
  <c r="AC286" i="32"/>
  <c r="V286" i="32"/>
  <c r="O286" i="32"/>
  <c r="H286" i="32"/>
  <c r="V285" i="32"/>
  <c r="O285" i="32"/>
  <c r="V284" i="32"/>
  <c r="O284" i="32"/>
  <c r="AC283" i="32"/>
  <c r="V283" i="32"/>
  <c r="O283" i="32"/>
  <c r="V282" i="32"/>
  <c r="H282" i="32"/>
  <c r="AH281" i="32"/>
  <c r="V280" i="32"/>
  <c r="AC279" i="32"/>
  <c r="O279" i="32"/>
  <c r="AC278" i="32"/>
  <c r="O278" i="32"/>
  <c r="AC277" i="32"/>
  <c r="V277" i="32"/>
  <c r="O277" i="32"/>
  <c r="AC276" i="32"/>
  <c r="V276" i="32"/>
  <c r="O276" i="32"/>
  <c r="AH275" i="32"/>
  <c r="AC274" i="32"/>
  <c r="AC273" i="32"/>
  <c r="V273" i="32"/>
  <c r="O273" i="32"/>
  <c r="H273" i="32"/>
  <c r="V272" i="32"/>
  <c r="H272" i="32"/>
  <c r="AC271" i="32"/>
  <c r="V271" i="32"/>
  <c r="H270" i="32"/>
  <c r="AH269" i="32"/>
  <c r="AC268" i="32"/>
  <c r="V267" i="32"/>
  <c r="O267" i="32"/>
  <c r="AC265" i="32"/>
  <c r="O265" i="32"/>
  <c r="V264" i="32"/>
  <c r="H264" i="32"/>
  <c r="AH263" i="32"/>
  <c r="AC262" i="32"/>
  <c r="V262" i="32"/>
  <c r="O262" i="32"/>
  <c r="AC261" i="32"/>
  <c r="V261" i="32"/>
  <c r="AC260" i="32"/>
  <c r="O260" i="32"/>
  <c r="H260" i="32"/>
  <c r="AC259" i="32"/>
  <c r="V259" i="32"/>
  <c r="AC258" i="32"/>
  <c r="V258" i="32"/>
  <c r="O258" i="32"/>
  <c r="H258" i="32"/>
  <c r="AH257" i="32"/>
  <c r="O256" i="32"/>
  <c r="V255" i="32"/>
  <c r="O255" i="32"/>
  <c r="V253" i="32"/>
  <c r="H253" i="32"/>
  <c r="AC252" i="32"/>
  <c r="O252" i="32"/>
  <c r="AH251" i="32"/>
  <c r="AC250" i="32"/>
  <c r="V250" i="32"/>
  <c r="O250" i="32"/>
  <c r="AC249" i="32"/>
  <c r="V249" i="32"/>
  <c r="O249" i="32"/>
  <c r="V248" i="32"/>
  <c r="O247" i="32"/>
  <c r="H247" i="32"/>
  <c r="AC246" i="32"/>
  <c r="V246" i="32"/>
  <c r="O246" i="32"/>
  <c r="H246" i="32"/>
  <c r="AH245" i="32"/>
  <c r="V244" i="32"/>
  <c r="O244" i="32"/>
  <c r="V243" i="32"/>
  <c r="H243" i="32"/>
  <c r="AC241" i="32"/>
  <c r="O241" i="32"/>
  <c r="H241" i="32"/>
  <c r="O240" i="32"/>
  <c r="AH239" i="32"/>
  <c r="V238" i="32"/>
  <c r="O238" i="32"/>
  <c r="V236" i="32"/>
  <c r="H236" i="32"/>
  <c r="V235" i="32"/>
  <c r="AC234" i="32"/>
  <c r="O234" i="32"/>
  <c r="AH233" i="32"/>
  <c r="AC232" i="32"/>
  <c r="O232" i="32"/>
  <c r="H232" i="32"/>
  <c r="AC231" i="32"/>
  <c r="V231" i="32"/>
  <c r="O231" i="32"/>
  <c r="H230" i="32"/>
  <c r="AC229" i="32"/>
  <c r="V229" i="32"/>
  <c r="O229" i="32"/>
  <c r="V228" i="32"/>
  <c r="O228" i="32"/>
  <c r="H228" i="32"/>
  <c r="AH227" i="32"/>
  <c r="AC226" i="32"/>
  <c r="V225" i="32"/>
  <c r="O225" i="32"/>
  <c r="H225" i="32"/>
  <c r="AC224" i="32"/>
  <c r="V224" i="32"/>
  <c r="O224" i="32"/>
  <c r="H224" i="32"/>
  <c r="AC223" i="32"/>
  <c r="V223" i="32"/>
  <c r="O223" i="32"/>
  <c r="V222" i="32"/>
  <c r="AH221" i="32"/>
  <c r="V220" i="32"/>
  <c r="H220" i="32"/>
  <c r="V219" i="32"/>
  <c r="AC218" i="32"/>
  <c r="O218" i="32"/>
  <c r="AC217" i="32"/>
  <c r="V217" i="32"/>
  <c r="O217" i="32"/>
  <c r="AC216" i="32"/>
  <c r="V216" i="32"/>
  <c r="AH215" i="32"/>
  <c r="AC214" i="32"/>
  <c r="V214" i="32"/>
  <c r="AC213" i="32"/>
  <c r="O213" i="32"/>
  <c r="AC212" i="32"/>
  <c r="O212" i="32"/>
  <c r="AC211" i="32"/>
  <c r="V211" i="32"/>
  <c r="AC210" i="32"/>
  <c r="V210" i="32"/>
  <c r="AH209" i="32"/>
  <c r="AC207" i="32"/>
  <c r="V206" i="32"/>
  <c r="V205" i="32"/>
  <c r="O205" i="32"/>
  <c r="AC204" i="32"/>
  <c r="H204" i="32"/>
  <c r="AH203" i="32"/>
  <c r="AC202" i="32"/>
  <c r="V202" i="32"/>
  <c r="O201" i="32"/>
  <c r="AC200" i="32"/>
  <c r="V200" i="32"/>
  <c r="O200" i="32"/>
  <c r="AC199" i="32"/>
  <c r="V199" i="32"/>
  <c r="O199" i="32"/>
  <c r="V198" i="32"/>
  <c r="AH197" i="32"/>
  <c r="V196" i="32"/>
  <c r="AC195" i="32"/>
  <c r="V195" i="32"/>
  <c r="H195" i="32"/>
  <c r="AC194" i="32"/>
  <c r="AC192" i="32"/>
  <c r="V192" i="32"/>
  <c r="O192" i="32"/>
  <c r="H192" i="32"/>
  <c r="AH191" i="32"/>
  <c r="AC190" i="32"/>
  <c r="H190" i="32"/>
  <c r="V189" i="32"/>
  <c r="O189" i="32"/>
  <c r="H189" i="32"/>
  <c r="AC188" i="32"/>
  <c r="O188" i="32"/>
  <c r="H188" i="32"/>
  <c r="AC187" i="32"/>
  <c r="O187" i="32"/>
  <c r="O186" i="32"/>
  <c r="AH185" i="32"/>
  <c r="AC184" i="32"/>
  <c r="V184" i="32"/>
  <c r="O184" i="32"/>
  <c r="H184" i="32"/>
  <c r="O183" i="32"/>
  <c r="AC182" i="32"/>
  <c r="O182" i="32"/>
  <c r="AC181" i="32"/>
  <c r="V181" i="32"/>
  <c r="AC180" i="32"/>
  <c r="V180" i="32"/>
  <c r="O180" i="32"/>
  <c r="AH179" i="32"/>
  <c r="AC178" i="32"/>
  <c r="V178" i="32"/>
  <c r="AC177" i="32"/>
  <c r="O177" i="32"/>
  <c r="V176" i="32"/>
  <c r="H174" i="32"/>
  <c r="AH173" i="32"/>
  <c r="V172" i="32"/>
  <c r="O172" i="32"/>
  <c r="V171" i="32"/>
  <c r="O171" i="32"/>
  <c r="H171" i="32"/>
  <c r="AC169" i="32"/>
  <c r="V169" i="32"/>
  <c r="O169" i="32"/>
  <c r="V168" i="32"/>
  <c r="H168" i="32"/>
  <c r="AH167" i="32"/>
  <c r="O166" i="32"/>
  <c r="V165" i="32"/>
  <c r="H165" i="32"/>
  <c r="V164" i="32"/>
  <c r="O164" i="32"/>
  <c r="AC163" i="32"/>
  <c r="AC162" i="32"/>
  <c r="V162" i="32"/>
  <c r="O162" i="32"/>
  <c r="H162" i="32"/>
  <c r="AH161" i="32"/>
  <c r="O160" i="32"/>
  <c r="O159" i="32"/>
  <c r="AC157" i="32"/>
  <c r="V157" i="32"/>
  <c r="H157" i="32"/>
  <c r="AC156" i="32"/>
  <c r="O156" i="32"/>
  <c r="AH155" i="32"/>
  <c r="AC154" i="32"/>
  <c r="O154" i="32"/>
  <c r="AC153" i="32"/>
  <c r="O153" i="32"/>
  <c r="H153" i="32"/>
  <c r="V152" i="32"/>
  <c r="O152" i="32"/>
  <c r="AC151" i="32"/>
  <c r="V151" i="32"/>
  <c r="O151" i="32"/>
  <c r="H151" i="32"/>
  <c r="AC150" i="32"/>
  <c r="V150" i="32"/>
  <c r="O150" i="32"/>
  <c r="H150" i="32"/>
  <c r="AH149" i="32"/>
  <c r="AC148" i="32"/>
  <c r="V148" i="32"/>
  <c r="O148" i="32"/>
  <c r="V147" i="32"/>
  <c r="H147" i="32"/>
  <c r="AC146" i="32"/>
  <c r="O146" i="32"/>
  <c r="H146" i="32"/>
  <c r="AC145" i="32"/>
  <c r="V145" i="32"/>
  <c r="O145" i="32"/>
  <c r="V144" i="32"/>
  <c r="H144" i="32"/>
  <c r="AH143" i="32"/>
  <c r="AC142" i="32"/>
  <c r="V142" i="32"/>
  <c r="O142" i="32"/>
  <c r="H142" i="32"/>
  <c r="AC141" i="32"/>
  <c r="V141" i="32"/>
  <c r="O141" i="32"/>
  <c r="AC140" i="32"/>
  <c r="V140" i="32"/>
  <c r="AC139" i="32"/>
  <c r="O139" i="32"/>
  <c r="H139" i="32"/>
  <c r="AH137" i="32"/>
  <c r="V136" i="32"/>
  <c r="O136" i="32"/>
  <c r="AC135" i="32"/>
  <c r="O135" i="32"/>
  <c r="H135" i="32"/>
  <c r="H134" i="32"/>
  <c r="AC133" i="32"/>
  <c r="V133" i="32"/>
  <c r="O133" i="32"/>
  <c r="AH131" i="32"/>
  <c r="AC130" i="32"/>
  <c r="O130" i="32"/>
  <c r="V129" i="32"/>
  <c r="AC128" i="32"/>
  <c r="V128" i="32"/>
  <c r="AC127" i="32"/>
  <c r="O127" i="32"/>
  <c r="AC126" i="32"/>
  <c r="V126" i="32"/>
  <c r="AH125" i="32"/>
  <c r="AC124" i="32"/>
  <c r="V124" i="32"/>
  <c r="H124" i="32"/>
  <c r="AC123" i="32"/>
  <c r="V123" i="32"/>
  <c r="O123" i="32"/>
  <c r="AC122" i="32"/>
  <c r="V122" i="32"/>
  <c r="O122" i="32"/>
  <c r="AC121" i="32"/>
  <c r="V121" i="32"/>
  <c r="O121" i="32"/>
  <c r="AC120" i="32"/>
  <c r="V120" i="32"/>
  <c r="H120" i="32"/>
  <c r="AH119" i="32"/>
  <c r="AC118" i="32"/>
  <c r="V118" i="32"/>
  <c r="O118" i="32"/>
  <c r="AC117" i="32"/>
  <c r="O117" i="32"/>
  <c r="AC116" i="32"/>
  <c r="H116" i="32"/>
  <c r="V115" i="32"/>
  <c r="O115" i="32"/>
  <c r="H115" i="32"/>
  <c r="AC114" i="32"/>
  <c r="O114" i="32"/>
  <c r="H114" i="32"/>
  <c r="AH113" i="32"/>
  <c r="AC112" i="32"/>
  <c r="O112" i="32"/>
  <c r="H112" i="32"/>
  <c r="O111" i="32"/>
  <c r="AC110" i="32"/>
  <c r="O110" i="32"/>
  <c r="AC109" i="32"/>
  <c r="V109" i="32"/>
  <c r="O109" i="32"/>
  <c r="AC108" i="32"/>
  <c r="V108" i="32"/>
  <c r="AH107" i="32"/>
  <c r="AC106" i="32"/>
  <c r="V106" i="32"/>
  <c r="AC105" i="32"/>
  <c r="O105" i="32"/>
  <c r="H105" i="32"/>
  <c r="V104" i="32"/>
  <c r="O104" i="32"/>
  <c r="AC103" i="32"/>
  <c r="V103" i="32"/>
  <c r="AC102" i="32"/>
  <c r="H102" i="32"/>
  <c r="AH101" i="32"/>
  <c r="AC100" i="32"/>
  <c r="O100" i="32"/>
  <c r="H100" i="32"/>
  <c r="AC99" i="32"/>
  <c r="V99" i="32"/>
  <c r="O99" i="32"/>
  <c r="H99" i="32"/>
  <c r="V98" i="32"/>
  <c r="H98" i="32"/>
  <c r="AC97" i="32"/>
  <c r="O97" i="32"/>
  <c r="AC96" i="32"/>
  <c r="O96" i="32"/>
  <c r="AH95" i="32"/>
  <c r="AC94" i="32"/>
  <c r="O94" i="32"/>
  <c r="AC93" i="32"/>
  <c r="V93" i="32"/>
  <c r="H93" i="32"/>
  <c r="AC92" i="32"/>
  <c r="V92" i="32"/>
  <c r="AC91" i="32"/>
  <c r="O91" i="32"/>
  <c r="AH89" i="32"/>
  <c r="V88" i="32"/>
  <c r="AC87" i="32"/>
  <c r="H87" i="32"/>
  <c r="AC86" i="32"/>
  <c r="V86" i="32"/>
  <c r="AC85" i="32"/>
  <c r="O85" i="32"/>
  <c r="AC84" i="32"/>
  <c r="V84" i="32"/>
  <c r="H84" i="32"/>
  <c r="AH83" i="32"/>
  <c r="AC81" i="32"/>
  <c r="V81" i="32"/>
  <c r="V80" i="32"/>
  <c r="O80" i="32"/>
  <c r="AC79" i="32"/>
  <c r="O79" i="32"/>
  <c r="AC78" i="32"/>
  <c r="V78" i="32"/>
  <c r="H78" i="32"/>
  <c r="AH77" i="32"/>
  <c r="AC76" i="32"/>
  <c r="V76" i="32"/>
  <c r="H76" i="32"/>
  <c r="AC75" i="32"/>
  <c r="V75" i="32"/>
  <c r="O75" i="32"/>
  <c r="AC74" i="32"/>
  <c r="V74" i="32"/>
  <c r="O74" i="32"/>
  <c r="AC72" i="32"/>
  <c r="V72" i="32"/>
  <c r="O72" i="32"/>
  <c r="AH71" i="32"/>
  <c r="AC69" i="32"/>
  <c r="O69" i="32"/>
  <c r="AC68" i="32"/>
  <c r="V68" i="32"/>
  <c r="O68" i="32"/>
  <c r="H68" i="32"/>
  <c r="AC67" i="32"/>
  <c r="V67" i="32"/>
  <c r="O67" i="32"/>
  <c r="AC66" i="32"/>
  <c r="V66" i="32"/>
  <c r="O66" i="32"/>
  <c r="H66" i="32"/>
  <c r="AH65" i="32"/>
  <c r="AC64" i="32"/>
  <c r="O64" i="32"/>
  <c r="AC63" i="32"/>
  <c r="H63" i="32"/>
  <c r="V62" i="32"/>
  <c r="O62" i="32"/>
  <c r="H62" i="32"/>
  <c r="AC60" i="32"/>
  <c r="V60" i="32"/>
  <c r="O60" i="32"/>
  <c r="AH59" i="32"/>
  <c r="V58" i="32"/>
  <c r="V57" i="32"/>
  <c r="H57" i="32"/>
  <c r="O56" i="32"/>
  <c r="AC55" i="32"/>
  <c r="O55" i="32"/>
  <c r="AC54" i="32"/>
  <c r="V54" i="32"/>
  <c r="AH53" i="32"/>
  <c r="O52" i="32"/>
  <c r="AC51" i="32"/>
  <c r="H51" i="32"/>
  <c r="V50" i="32"/>
  <c r="O50" i="32"/>
  <c r="H50" i="32"/>
  <c r="AC49" i="32"/>
  <c r="V49" i="32"/>
  <c r="AC48" i="32"/>
  <c r="V48" i="32"/>
  <c r="O48" i="32"/>
  <c r="H48" i="32"/>
  <c r="AH47" i="32"/>
  <c r="V46" i="32"/>
  <c r="H46" i="32"/>
  <c r="V45" i="32"/>
  <c r="H45" i="32"/>
  <c r="AC44" i="32"/>
  <c r="O44" i="32"/>
  <c r="AC43" i="32"/>
  <c r="O43" i="32"/>
  <c r="AC42" i="32"/>
  <c r="V42" i="32"/>
  <c r="O42" i="32"/>
  <c r="AH41" i="32"/>
  <c r="V40" i="32"/>
  <c r="O40" i="32"/>
  <c r="H40" i="32"/>
  <c r="AC39" i="32"/>
  <c r="O39" i="32"/>
  <c r="H39" i="32"/>
  <c r="V38" i="32"/>
  <c r="V37" i="32"/>
  <c r="AC36" i="32"/>
  <c r="O36" i="32"/>
  <c r="AH35" i="32"/>
  <c r="AC34" i="32"/>
  <c r="O34" i="32"/>
  <c r="AC33" i="32"/>
  <c r="V33" i="32"/>
  <c r="AC32" i="32"/>
  <c r="V32" i="32"/>
  <c r="AC31" i="32"/>
  <c r="V31" i="32"/>
  <c r="O31" i="32"/>
  <c r="H31" i="32"/>
  <c r="V30" i="32"/>
  <c r="H30" i="32"/>
  <c r="AH29" i="32"/>
  <c r="AC28" i="32"/>
  <c r="O28" i="32"/>
  <c r="V27" i="32"/>
  <c r="O27" i="32"/>
  <c r="AC26" i="32"/>
  <c r="V26" i="32"/>
  <c r="AC25" i="32"/>
  <c r="V25" i="32"/>
  <c r="O25" i="32"/>
  <c r="H25" i="32"/>
  <c r="AH23" i="32"/>
  <c r="AC22" i="32"/>
  <c r="AC21" i="32"/>
  <c r="V21" i="32"/>
  <c r="AC19" i="32"/>
  <c r="H19" i="32"/>
  <c r="V18" i="32"/>
  <c r="H18" i="32"/>
  <c r="AH17" i="32"/>
  <c r="AC16" i="32"/>
  <c r="V16" i="32"/>
  <c r="O16" i="32"/>
  <c r="O15" i="32"/>
  <c r="AC14" i="32"/>
  <c r="O14" i="32"/>
  <c r="AC13" i="32"/>
  <c r="V13" i="32"/>
  <c r="H13" i="32"/>
  <c r="AC12" i="32"/>
  <c r="V12" i="32"/>
  <c r="AH11" i="32"/>
  <c r="AC10" i="32"/>
  <c r="V10" i="32"/>
  <c r="O10" i="32"/>
  <c r="AC9" i="32"/>
  <c r="O9" i="32"/>
  <c r="H9" i="32"/>
  <c r="V8" i="32"/>
  <c r="O8" i="32"/>
  <c r="H7" i="32"/>
  <c r="AB6" i="32"/>
  <c r="AC6" i="32" s="1"/>
  <c r="N6" i="32"/>
  <c r="O6" i="32" s="1"/>
  <c r="V70" i="23"/>
  <c r="AH11" i="23"/>
  <c r="AH17" i="23"/>
  <c r="AH23" i="23"/>
  <c r="AH29" i="23"/>
  <c r="AH35" i="23"/>
  <c r="AH41" i="23"/>
  <c r="AH47" i="23"/>
  <c r="AH53" i="23"/>
  <c r="AH59" i="23"/>
  <c r="AH65" i="23"/>
  <c r="AH71" i="23"/>
  <c r="AH77" i="23"/>
  <c r="AH83" i="23"/>
  <c r="AH89" i="23"/>
  <c r="AH95" i="23"/>
  <c r="AH101" i="23"/>
  <c r="AH107" i="23"/>
  <c r="AH113" i="23"/>
  <c r="AH119" i="23"/>
  <c r="AH125" i="23"/>
  <c r="AH131" i="23"/>
  <c r="AH137" i="23"/>
  <c r="AH143" i="23"/>
  <c r="AH149" i="23"/>
  <c r="AH155" i="23"/>
  <c r="AH161" i="23"/>
  <c r="AH167" i="23"/>
  <c r="AH173" i="23"/>
  <c r="AH179" i="23"/>
  <c r="AH185" i="23"/>
  <c r="AH191" i="23"/>
  <c r="AH197" i="23"/>
  <c r="AH203" i="23"/>
  <c r="AH209" i="23"/>
  <c r="AH215" i="23"/>
  <c r="AH221" i="23"/>
  <c r="AH227" i="23"/>
  <c r="AH233" i="23"/>
  <c r="AH239" i="23"/>
  <c r="AH245" i="23"/>
  <c r="AH251" i="23"/>
  <c r="AH257" i="23"/>
  <c r="AH263" i="23"/>
  <c r="AH269" i="23"/>
  <c r="AH275" i="23"/>
  <c r="AH281" i="23"/>
  <c r="AH287" i="23"/>
  <c r="AH293" i="23"/>
  <c r="V60" i="23" l="1"/>
  <c r="V172" i="23"/>
  <c r="V184" i="23"/>
  <c r="V204" i="23"/>
  <c r="V148" i="23"/>
  <c r="V45" i="23"/>
  <c r="U6" i="23"/>
  <c r="V6" i="23" s="1"/>
  <c r="V188" i="23"/>
  <c r="V62" i="23"/>
  <c r="V163" i="23"/>
  <c r="AD124" i="32"/>
  <c r="AE124" i="32" s="1"/>
  <c r="AD259" i="32"/>
  <c r="AE259" i="32" s="1"/>
  <c r="W282" i="32"/>
  <c r="X282" i="32" s="1"/>
  <c r="V7" i="32"/>
  <c r="AF68" i="32"/>
  <c r="AG68" i="32" s="1"/>
  <c r="AD261" i="32"/>
  <c r="AE261" i="32" s="1"/>
  <c r="P153" i="32"/>
  <c r="Q153" i="32" s="1"/>
  <c r="AC15" i="32"/>
  <c r="AD15" i="32" s="1"/>
  <c r="AE15" i="32" s="1"/>
  <c r="O21" i="32"/>
  <c r="AF21" i="32" s="1"/>
  <c r="AG21" i="32" s="1"/>
  <c r="H32" i="32"/>
  <c r="O33" i="32"/>
  <c r="AF33" i="32" s="1"/>
  <c r="AG33" i="32" s="1"/>
  <c r="H34" i="32"/>
  <c r="O51" i="32"/>
  <c r="O54" i="32"/>
  <c r="AF54" i="32" s="1"/>
  <c r="AG54" i="32" s="1"/>
  <c r="H109" i="32"/>
  <c r="AF109" i="32" s="1"/>
  <c r="AG109" i="32" s="1"/>
  <c r="O178" i="32"/>
  <c r="O181" i="32"/>
  <c r="P181" i="32" s="1"/>
  <c r="Q181" i="32" s="1"/>
  <c r="V182" i="32"/>
  <c r="O193" i="32"/>
  <c r="O194" i="32"/>
  <c r="O204" i="32"/>
  <c r="H214" i="32"/>
  <c r="AC235" i="32"/>
  <c r="H238" i="32"/>
  <c r="O243" i="32"/>
  <c r="H255" i="32"/>
  <c r="AC255" i="32"/>
  <c r="V6" i="32"/>
  <c r="AF6" i="32" s="1"/>
  <c r="AG6" i="32" s="1"/>
  <c r="O7" i="32"/>
  <c r="P7" i="32" s="1"/>
  <c r="Q7" i="32" s="1"/>
  <c r="V9" i="32"/>
  <c r="O12" i="32"/>
  <c r="V14" i="32"/>
  <c r="H16" i="32"/>
  <c r="AF16" i="32" s="1"/>
  <c r="AG16" i="32" s="1"/>
  <c r="AC18" i="32"/>
  <c r="O19" i="32"/>
  <c r="V22" i="32"/>
  <c r="H37" i="32"/>
  <c r="V39" i="32"/>
  <c r="AF39" i="32" s="1"/>
  <c r="AG39" i="32" s="1"/>
  <c r="AC52" i="32"/>
  <c r="V56" i="32"/>
  <c r="O63" i="32"/>
  <c r="H67" i="32"/>
  <c r="AF67" i="32" s="1"/>
  <c r="AG67" i="32" s="1"/>
  <c r="O70" i="32"/>
  <c r="P69" i="32" s="1"/>
  <c r="Q69" i="32" s="1"/>
  <c r="AC70" i="32"/>
  <c r="AD67" i="32" s="1"/>
  <c r="AE67" i="32" s="1"/>
  <c r="O78" i="32"/>
  <c r="AF78" i="32" s="1"/>
  <c r="AG78" i="32" s="1"/>
  <c r="V90" i="32"/>
  <c r="O92" i="32"/>
  <c r="AF92" i="32" s="1"/>
  <c r="AG92" i="32" s="1"/>
  <c r="O93" i="32"/>
  <c r="AF93" i="32" s="1"/>
  <c r="AG93" i="32" s="1"/>
  <c r="H94" i="32"/>
  <c r="I90" i="32" s="1"/>
  <c r="J90" i="32" s="1"/>
  <c r="V96" i="32"/>
  <c r="AF96" i="32" s="1"/>
  <c r="AG96" i="32" s="1"/>
  <c r="O102" i="32"/>
  <c r="O103" i="32"/>
  <c r="AF103" i="32" s="1"/>
  <c r="AG103" i="32" s="1"/>
  <c r="H104" i="32"/>
  <c r="H106" i="32"/>
  <c r="O116" i="32"/>
  <c r="P117" i="32" s="1"/>
  <c r="Q117" i="32" s="1"/>
  <c r="H121" i="32"/>
  <c r="I124" i="32" s="1"/>
  <c r="J124" i="32" s="1"/>
  <c r="W121" i="32"/>
  <c r="X121" i="32" s="1"/>
  <c r="H126" i="32"/>
  <c r="H128" i="32"/>
  <c r="V134" i="32"/>
  <c r="O147" i="32"/>
  <c r="H152" i="32"/>
  <c r="V160" i="32"/>
  <c r="H164" i="32"/>
  <c r="AC164" i="32"/>
  <c r="O165" i="32"/>
  <c r="V166" i="32"/>
  <c r="AC168" i="32"/>
  <c r="H175" i="32"/>
  <c r="V175" i="32"/>
  <c r="AC183" i="32"/>
  <c r="AD182" i="32" s="1"/>
  <c r="AE182" i="32" s="1"/>
  <c r="V187" i="32"/>
  <c r="V188" i="32"/>
  <c r="AF188" i="32" s="1"/>
  <c r="AG188" i="32" s="1"/>
  <c r="O190" i="32"/>
  <c r="P187" i="32" s="1"/>
  <c r="Q187" i="32" s="1"/>
  <c r="O202" i="32"/>
  <c r="AF202" i="32" s="1"/>
  <c r="AG202" i="32" s="1"/>
  <c r="AC206" i="32"/>
  <c r="O208" i="32"/>
  <c r="V212" i="32"/>
  <c r="O219" i="32"/>
  <c r="AC219" i="32"/>
  <c r="V230" i="32"/>
  <c r="H244" i="32"/>
  <c r="V247" i="32"/>
  <c r="W249" i="32" s="1"/>
  <c r="X249" i="32" s="1"/>
  <c r="H256" i="32"/>
  <c r="H261" i="32"/>
  <c r="V265" i="32"/>
  <c r="AC267" i="32"/>
  <c r="AF267" i="32" s="1"/>
  <c r="AG267" i="32" s="1"/>
  <c r="H271" i="32"/>
  <c r="I270" i="32" s="1"/>
  <c r="J270" i="32" s="1"/>
  <c r="AC272" i="32"/>
  <c r="O274" i="32"/>
  <c r="AC285" i="32"/>
  <c r="AF285" i="32" s="1"/>
  <c r="AG285" i="32" s="1"/>
  <c r="AF286" i="32"/>
  <c r="AG286" i="32" s="1"/>
  <c r="V290" i="32"/>
  <c r="AF217" i="32"/>
  <c r="AG217" i="32" s="1"/>
  <c r="AC7" i="32"/>
  <c r="AC8" i="32"/>
  <c r="AF8" i="32" s="1"/>
  <c r="AG8" i="32" s="1"/>
  <c r="H10" i="32"/>
  <c r="I10" i="32" s="1"/>
  <c r="J10" i="32" s="1"/>
  <c r="H15" i="32"/>
  <c r="AC27" i="32"/>
  <c r="O49" i="32"/>
  <c r="AF49" i="32" s="1"/>
  <c r="AG49" i="32" s="1"/>
  <c r="AC82" i="32"/>
  <c r="V138" i="32"/>
  <c r="AC159" i="32"/>
  <c r="AC193" i="32"/>
  <c r="H196" i="32"/>
  <c r="V201" i="32"/>
  <c r="W201" i="32" s="1"/>
  <c r="X201" i="32" s="1"/>
  <c r="O226" i="32"/>
  <c r="AC228" i="32"/>
  <c r="AF228" i="32" s="1"/>
  <c r="AG228" i="32" s="1"/>
  <c r="H237" i="32"/>
  <c r="V237" i="32"/>
  <c r="AC238" i="32"/>
  <c r="V240" i="32"/>
  <c r="H254" i="32"/>
  <c r="V254" i="32"/>
  <c r="O264" i="32"/>
  <c r="H277" i="32"/>
  <c r="AF277" i="32" s="1"/>
  <c r="AG277" i="32" s="1"/>
  <c r="AC288" i="32"/>
  <c r="AF31" i="32"/>
  <c r="AG31" i="32" s="1"/>
  <c r="O38" i="32"/>
  <c r="AC38" i="32"/>
  <c r="V87" i="32"/>
  <c r="AC104" i="32"/>
  <c r="AD104" i="32" s="1"/>
  <c r="AE104" i="32" s="1"/>
  <c r="O158" i="32"/>
  <c r="H170" i="32"/>
  <c r="V170" i="32"/>
  <c r="W170" i="32" s="1"/>
  <c r="X170" i="32" s="1"/>
  <c r="AF192" i="32"/>
  <c r="AG192" i="32" s="1"/>
  <c r="I249" i="32"/>
  <c r="J249" i="32" s="1"/>
  <c r="H12" i="32"/>
  <c r="O13" i="32"/>
  <c r="AF13" i="32" s="1"/>
  <c r="AG13" i="32" s="1"/>
  <c r="H14" i="32"/>
  <c r="V15" i="32"/>
  <c r="O18" i="32"/>
  <c r="V19" i="32"/>
  <c r="AC20" i="32"/>
  <c r="AD20" i="32" s="1"/>
  <c r="AE20" i="32" s="1"/>
  <c r="O22" i="32"/>
  <c r="H24" i="32"/>
  <c r="V24" i="32"/>
  <c r="O26" i="32"/>
  <c r="AF26" i="32" s="1"/>
  <c r="AG26" i="32" s="1"/>
  <c r="H27" i="32"/>
  <c r="O32" i="32"/>
  <c r="V34" i="32"/>
  <c r="W30" i="32" s="1"/>
  <c r="X30" i="32" s="1"/>
  <c r="AC40" i="32"/>
  <c r="AF40" i="32" s="1"/>
  <c r="AG40" i="32" s="1"/>
  <c r="H43" i="32"/>
  <c r="H44" i="32"/>
  <c r="V44" i="32"/>
  <c r="O46" i="32"/>
  <c r="AC46" i="32"/>
  <c r="AC50" i="32"/>
  <c r="AF50" i="32" s="1"/>
  <c r="AG50" i="32" s="1"/>
  <c r="V51" i="32"/>
  <c r="AC56" i="32"/>
  <c r="O58" i="32"/>
  <c r="AC58" i="32"/>
  <c r="O61" i="32"/>
  <c r="AC61" i="32"/>
  <c r="AC62" i="32"/>
  <c r="V63" i="32"/>
  <c r="H70" i="32"/>
  <c r="V70" i="32"/>
  <c r="H73" i="32"/>
  <c r="V73" i="32"/>
  <c r="W76" i="32" s="1"/>
  <c r="X76" i="32" s="1"/>
  <c r="H74" i="32"/>
  <c r="AF74" i="32" s="1"/>
  <c r="AG74" i="32" s="1"/>
  <c r="O76" i="32"/>
  <c r="AC80" i="32"/>
  <c r="O84" i="32"/>
  <c r="AF84" i="32" s="1"/>
  <c r="AG84" i="32" s="1"/>
  <c r="H85" i="32"/>
  <c r="O86" i="32"/>
  <c r="V91" i="32"/>
  <c r="V94" i="32"/>
  <c r="H97" i="32"/>
  <c r="I96" i="32" s="1"/>
  <c r="J96" i="32" s="1"/>
  <c r="V97" i="32"/>
  <c r="V100" i="32"/>
  <c r="AF100" i="32" s="1"/>
  <c r="AG100" i="32" s="1"/>
  <c r="V102" i="32"/>
  <c r="O106" i="32"/>
  <c r="O108" i="32"/>
  <c r="P111" i="32" s="1"/>
  <c r="Q111" i="32" s="1"/>
  <c r="H111" i="32"/>
  <c r="V111" i="32"/>
  <c r="V114" i="32"/>
  <c r="AF114" i="32" s="1"/>
  <c r="AG114" i="32" s="1"/>
  <c r="AC115" i="32"/>
  <c r="AD117" i="32" s="1"/>
  <c r="AE117" i="32" s="1"/>
  <c r="V116" i="32"/>
  <c r="O120" i="32"/>
  <c r="O124" i="32"/>
  <c r="AF124" i="32" s="1"/>
  <c r="AG124" i="32" s="1"/>
  <c r="O126" i="32"/>
  <c r="V127" i="32"/>
  <c r="O128" i="32"/>
  <c r="H132" i="32"/>
  <c r="V132" i="32"/>
  <c r="AC134" i="32"/>
  <c r="V135" i="32"/>
  <c r="AF135" i="32" s="1"/>
  <c r="AG135" i="32" s="1"/>
  <c r="AC136" i="32"/>
  <c r="V139" i="32"/>
  <c r="O140" i="32"/>
  <c r="H141" i="32"/>
  <c r="AF141" i="32" s="1"/>
  <c r="AG141" i="32" s="1"/>
  <c r="AC144" i="32"/>
  <c r="V146" i="32"/>
  <c r="AF146" i="32" s="1"/>
  <c r="AG146" i="32" s="1"/>
  <c r="H156" i="32"/>
  <c r="V163" i="32"/>
  <c r="O168" i="32"/>
  <c r="H180" i="32"/>
  <c r="AF180" i="32" s="1"/>
  <c r="AG180" i="32" s="1"/>
  <c r="H182" i="32"/>
  <c r="AC186" i="32"/>
  <c r="AC189" i="32"/>
  <c r="V190" i="32"/>
  <c r="H193" i="32"/>
  <c r="V193" i="32"/>
  <c r="O195" i="32"/>
  <c r="AF195" i="32" s="1"/>
  <c r="AG195" i="32" s="1"/>
  <c r="O196" i="32"/>
  <c r="AC198" i="32"/>
  <c r="AC201" i="32"/>
  <c r="V204" i="32"/>
  <c r="AC205" i="32"/>
  <c r="AF205" i="32" s="1"/>
  <c r="AG205" i="32" s="1"/>
  <c r="O206" i="32"/>
  <c r="V207" i="32"/>
  <c r="O210" i="32"/>
  <c r="H212" i="32"/>
  <c r="V213" i="32"/>
  <c r="AF213" i="32" s="1"/>
  <c r="AG213" i="32" s="1"/>
  <c r="O214" i="32"/>
  <c r="O216" i="32"/>
  <c r="H223" i="32"/>
  <c r="AF223" i="32" s="1"/>
  <c r="AG223" i="32" s="1"/>
  <c r="AC225" i="32"/>
  <c r="AF225" i="32" s="1"/>
  <c r="AG225" i="32" s="1"/>
  <c r="V226" i="32"/>
  <c r="W226" i="32" s="1"/>
  <c r="X226" i="32" s="1"/>
  <c r="V232" i="32"/>
  <c r="AF232" i="32" s="1"/>
  <c r="AG232" i="32" s="1"/>
  <c r="O237" i="32"/>
  <c r="AC237" i="32"/>
  <c r="AC240" i="32"/>
  <c r="V241" i="32"/>
  <c r="O242" i="32"/>
  <c r="AC242" i="32"/>
  <c r="AC247" i="32"/>
  <c r="O254" i="32"/>
  <c r="AC254" i="32"/>
  <c r="AC256" i="32"/>
  <c r="H259" i="32"/>
  <c r="O259" i="32"/>
  <c r="O261" i="32"/>
  <c r="H265" i="32"/>
  <c r="O266" i="32"/>
  <c r="AC266" i="32"/>
  <c r="V268" i="32"/>
  <c r="V270" i="32"/>
  <c r="AC270" i="32"/>
  <c r="O271" i="32"/>
  <c r="O272" i="32"/>
  <c r="V274" i="32"/>
  <c r="W274" i="32" s="1"/>
  <c r="X274" i="32" s="1"/>
  <c r="H279" i="32"/>
  <c r="V279" i="32"/>
  <c r="H283" i="32"/>
  <c r="AF283" i="32" s="1"/>
  <c r="AG283" i="32" s="1"/>
  <c r="AC284" i="32"/>
  <c r="AF284" i="32" s="1"/>
  <c r="AG284" i="32" s="1"/>
  <c r="H288" i="32"/>
  <c r="V292" i="32"/>
  <c r="V20" i="32"/>
  <c r="O24" i="32"/>
  <c r="AC24" i="32"/>
  <c r="H61" i="32"/>
  <c r="V61" i="32"/>
  <c r="O73" i="32"/>
  <c r="AC73" i="32"/>
  <c r="AD74" i="32" s="1"/>
  <c r="AE74" i="32" s="1"/>
  <c r="H82" i="32"/>
  <c r="V82" i="32"/>
  <c r="H86" i="32"/>
  <c r="H108" i="32"/>
  <c r="H130" i="32"/>
  <c r="V130" i="32"/>
  <c r="O132" i="32"/>
  <c r="AC132" i="32"/>
  <c r="O134" i="32"/>
  <c r="H140" i="32"/>
  <c r="O144" i="32"/>
  <c r="AC152" i="32"/>
  <c r="AD153" i="32" s="1"/>
  <c r="AE153" i="32" s="1"/>
  <c r="V153" i="32"/>
  <c r="H158" i="32"/>
  <c r="V158" i="32"/>
  <c r="AC158" i="32"/>
  <c r="V159" i="32"/>
  <c r="O163" i="32"/>
  <c r="AC166" i="32"/>
  <c r="H169" i="32"/>
  <c r="AF169" i="32" s="1"/>
  <c r="AG169" i="32" s="1"/>
  <c r="AC170" i="32"/>
  <c r="O174" i="32"/>
  <c r="AC174" i="32"/>
  <c r="AC175" i="32"/>
  <c r="H177" i="32"/>
  <c r="V177" i="32"/>
  <c r="H178" i="32"/>
  <c r="V186" i="32"/>
  <c r="AF186" i="32" s="1"/>
  <c r="AG186" i="32" s="1"/>
  <c r="H187" i="32"/>
  <c r="I188" i="32" s="1"/>
  <c r="J188" i="32" s="1"/>
  <c r="H206" i="32"/>
  <c r="I208" i="32" s="1"/>
  <c r="J208" i="32" s="1"/>
  <c r="AC208" i="32"/>
  <c r="H211" i="32"/>
  <c r="H216" i="32"/>
  <c r="H242" i="32"/>
  <c r="I240" i="32" s="1"/>
  <c r="J240" i="32" s="1"/>
  <c r="V242" i="32"/>
  <c r="AC243" i="32"/>
  <c r="AC244" i="32"/>
  <c r="V256" i="32"/>
  <c r="H266" i="32"/>
  <c r="V266" i="32"/>
  <c r="O268" i="32"/>
  <c r="O270" i="32"/>
  <c r="AF48" i="32"/>
  <c r="AG48" i="32" s="1"/>
  <c r="AF60" i="32"/>
  <c r="AG60" i="32" s="1"/>
  <c r="I201" i="32"/>
  <c r="J201" i="32" s="1"/>
  <c r="AF25" i="32"/>
  <c r="AG25" i="32" s="1"/>
  <c r="AF42" i="32"/>
  <c r="AG42" i="32" s="1"/>
  <c r="AF75" i="32"/>
  <c r="AG75" i="32" s="1"/>
  <c r="AD122" i="32"/>
  <c r="AE122" i="32" s="1"/>
  <c r="AD120" i="32"/>
  <c r="AE120" i="32" s="1"/>
  <c r="AF118" i="32"/>
  <c r="AG118" i="32" s="1"/>
  <c r="AF162" i="32"/>
  <c r="AG162" i="32" s="1"/>
  <c r="AF133" i="32"/>
  <c r="AG133" i="32" s="1"/>
  <c r="AF142" i="32"/>
  <c r="AG142" i="32" s="1"/>
  <c r="AC111" i="32"/>
  <c r="AD111" i="32" s="1"/>
  <c r="AE111" i="32" s="1"/>
  <c r="W120" i="32"/>
  <c r="X120" i="32" s="1"/>
  <c r="AF122" i="32"/>
  <c r="AG122" i="32" s="1"/>
  <c r="H127" i="32"/>
  <c r="AC129" i="32"/>
  <c r="AD129" i="32" s="1"/>
  <c r="AE129" i="32" s="1"/>
  <c r="P150" i="32"/>
  <c r="Q150" i="32" s="1"/>
  <c r="V174" i="32"/>
  <c r="O175" i="32"/>
  <c r="H22" i="32"/>
  <c r="I20" i="32" s="1"/>
  <c r="J20" i="32" s="1"/>
  <c r="O30" i="32"/>
  <c r="AC30" i="32"/>
  <c r="AD30" i="32" s="1"/>
  <c r="AE30" i="32" s="1"/>
  <c r="H36" i="32"/>
  <c r="V36" i="32"/>
  <c r="O37" i="32"/>
  <c r="AC37" i="32"/>
  <c r="V43" i="32"/>
  <c r="O45" i="32"/>
  <c r="AC45" i="32"/>
  <c r="H52" i="32"/>
  <c r="I48" i="32" s="1"/>
  <c r="J48" i="32" s="1"/>
  <c r="V52" i="32"/>
  <c r="H69" i="32"/>
  <c r="V69" i="32"/>
  <c r="V105" i="32"/>
  <c r="V112" i="32"/>
  <c r="O129" i="32"/>
  <c r="I146" i="32"/>
  <c r="J146" i="32" s="1"/>
  <c r="O170" i="32"/>
  <c r="V194" i="32"/>
  <c r="AF199" i="32"/>
  <c r="AG199" i="32" s="1"/>
  <c r="AD211" i="32"/>
  <c r="AE211" i="32" s="1"/>
  <c r="AC248" i="32"/>
  <c r="AF123" i="32"/>
  <c r="AG123" i="32" s="1"/>
  <c r="AF151" i="32"/>
  <c r="AG151" i="32" s="1"/>
  <c r="AF184" i="32"/>
  <c r="AG184" i="32" s="1"/>
  <c r="I202" i="32"/>
  <c r="J202" i="32" s="1"/>
  <c r="AD210" i="32"/>
  <c r="AE210" i="32" s="1"/>
  <c r="AD214" i="32"/>
  <c r="AE214" i="32" s="1"/>
  <c r="I232" i="32"/>
  <c r="J232" i="32" s="1"/>
  <c r="AF72" i="32"/>
  <c r="AG72" i="32" s="1"/>
  <c r="I147" i="32"/>
  <c r="J147" i="32" s="1"/>
  <c r="I144" i="32"/>
  <c r="J144" i="32" s="1"/>
  <c r="AF200" i="32"/>
  <c r="AG200" i="32" s="1"/>
  <c r="I200" i="32"/>
  <c r="J200" i="32" s="1"/>
  <c r="AF224" i="32"/>
  <c r="AG224" i="32" s="1"/>
  <c r="AF258" i="32"/>
  <c r="AG258" i="32" s="1"/>
  <c r="AF66" i="32"/>
  <c r="AG66" i="32" s="1"/>
  <c r="AD121" i="32"/>
  <c r="AE121" i="32" s="1"/>
  <c r="W123" i="32"/>
  <c r="X123" i="32" s="1"/>
  <c r="W124" i="32"/>
  <c r="X124" i="32" s="1"/>
  <c r="AF150" i="32"/>
  <c r="AG150" i="32" s="1"/>
  <c r="O20" i="32"/>
  <c r="H28" i="32"/>
  <c r="V28" i="32"/>
  <c r="H55" i="32"/>
  <c r="I58" i="32" s="1"/>
  <c r="J58" i="32" s="1"/>
  <c r="V55" i="32"/>
  <c r="O57" i="32"/>
  <c r="AC57" i="32"/>
  <c r="H64" i="32"/>
  <c r="V64" i="32"/>
  <c r="H79" i="32"/>
  <c r="V79" i="32"/>
  <c r="O81" i="32"/>
  <c r="O82" i="32"/>
  <c r="H136" i="32"/>
  <c r="P151" i="32"/>
  <c r="Q151" i="32" s="1"/>
  <c r="P152" i="32"/>
  <c r="Q152" i="32" s="1"/>
  <c r="P154" i="32"/>
  <c r="I228" i="32"/>
  <c r="J228" i="32" s="1"/>
  <c r="AF99" i="32"/>
  <c r="AG99" i="32" s="1"/>
  <c r="W122" i="32"/>
  <c r="X122" i="32" s="1"/>
  <c r="AD123" i="32"/>
  <c r="AE123" i="32" s="1"/>
  <c r="I145" i="32"/>
  <c r="J145" i="32" s="1"/>
  <c r="AF145" i="32"/>
  <c r="AG145" i="32" s="1"/>
  <c r="I148" i="32"/>
  <c r="J148" i="32" s="1"/>
  <c r="AF148" i="32"/>
  <c r="AG148" i="32" s="1"/>
  <c r="I230" i="32"/>
  <c r="J230" i="32" s="1"/>
  <c r="V85" i="32"/>
  <c r="O87" i="32"/>
  <c r="O88" i="32"/>
  <c r="AC88" i="32"/>
  <c r="AD88" i="32" s="1"/>
  <c r="AE88" i="32" s="1"/>
  <c r="O90" i="32"/>
  <c r="AC90" i="32"/>
  <c r="AD90" i="32" s="1"/>
  <c r="AE90" i="32" s="1"/>
  <c r="O98" i="32"/>
  <c r="P98" i="32" s="1"/>
  <c r="Q98" i="32" s="1"/>
  <c r="AC98" i="32"/>
  <c r="AD100" i="32" s="1"/>
  <c r="AE100" i="32" s="1"/>
  <c r="H110" i="32"/>
  <c r="V110" i="32"/>
  <c r="H117" i="32"/>
  <c r="I118" i="32" s="1"/>
  <c r="J118" i="32" s="1"/>
  <c r="V117" i="32"/>
  <c r="O138" i="32"/>
  <c r="AC138" i="32"/>
  <c r="AC147" i="32"/>
  <c r="H154" i="32"/>
  <c r="V154" i="32"/>
  <c r="AC160" i="32"/>
  <c r="AC171" i="32"/>
  <c r="AC172" i="32"/>
  <c r="V183" i="32"/>
  <c r="H194" i="32"/>
  <c r="AC196" i="32"/>
  <c r="O198" i="32"/>
  <c r="AD212" i="32"/>
  <c r="AE212" i="32" s="1"/>
  <c r="AF250" i="32"/>
  <c r="AG250" i="32" s="1"/>
  <c r="I198" i="32"/>
  <c r="J198" i="32" s="1"/>
  <c r="AF273" i="32"/>
  <c r="AG273" i="32" s="1"/>
  <c r="I199" i="32"/>
  <c r="J199" i="32" s="1"/>
  <c r="W286" i="32"/>
  <c r="X286" i="32" s="1"/>
  <c r="AF229" i="32"/>
  <c r="AG229" i="32" s="1"/>
  <c r="I229" i="32"/>
  <c r="J229" i="32" s="1"/>
  <c r="I246" i="32"/>
  <c r="J246" i="32" s="1"/>
  <c r="AF246" i="32"/>
  <c r="AG246" i="32" s="1"/>
  <c r="I250" i="32"/>
  <c r="J250" i="32" s="1"/>
  <c r="AF262" i="32"/>
  <c r="AG262" i="32" s="1"/>
  <c r="AF289" i="32"/>
  <c r="AG289" i="32" s="1"/>
  <c r="V156" i="32"/>
  <c r="O157" i="32"/>
  <c r="AF157" i="32" s="1"/>
  <c r="AG157" i="32" s="1"/>
  <c r="H163" i="32"/>
  <c r="AC165" i="32"/>
  <c r="H172" i="32"/>
  <c r="O176" i="32"/>
  <c r="AC176" i="32"/>
  <c r="O207" i="32"/>
  <c r="O211" i="32"/>
  <c r="I231" i="32"/>
  <c r="J231" i="32" s="1"/>
  <c r="AF231" i="32"/>
  <c r="AG231" i="32" s="1"/>
  <c r="W284" i="32"/>
  <c r="X284" i="32" s="1"/>
  <c r="AF291" i="32"/>
  <c r="AG291" i="32" s="1"/>
  <c r="AD213" i="32"/>
  <c r="AE213" i="32" s="1"/>
  <c r="AF249" i="32"/>
  <c r="AG249" i="32" s="1"/>
  <c r="W283" i="32"/>
  <c r="X283" i="32" s="1"/>
  <c r="V208" i="32"/>
  <c r="H210" i="32"/>
  <c r="H218" i="32"/>
  <c r="V218" i="32"/>
  <c r="W218" i="32" s="1"/>
  <c r="X218" i="32" s="1"/>
  <c r="O220" i="32"/>
  <c r="AC220" i="32"/>
  <c r="O222" i="32"/>
  <c r="AC222" i="32"/>
  <c r="O230" i="32"/>
  <c r="P230" i="32" s="1"/>
  <c r="Q230" i="32" s="1"/>
  <c r="AC230" i="32"/>
  <c r="O248" i="32"/>
  <c r="P248" i="32" s="1"/>
  <c r="Q248" i="32" s="1"/>
  <c r="V260" i="32"/>
  <c r="W258" i="32" s="1"/>
  <c r="X258" i="32" s="1"/>
  <c r="AD260" i="32"/>
  <c r="AE260" i="32" s="1"/>
  <c r="AC264" i="32"/>
  <c r="W285" i="32"/>
  <c r="X285" i="32" s="1"/>
  <c r="I247" i="32"/>
  <c r="J247" i="32" s="1"/>
  <c r="I248" i="32"/>
  <c r="J248" i="32" s="1"/>
  <c r="AD258" i="32"/>
  <c r="AE258" i="32" s="1"/>
  <c r="AD262" i="32"/>
  <c r="AE262" i="32" s="1"/>
  <c r="V234" i="32"/>
  <c r="O235" i="32"/>
  <c r="O236" i="32"/>
  <c r="AC236" i="32"/>
  <c r="H252" i="32"/>
  <c r="V252" i="32"/>
  <c r="O253" i="32"/>
  <c r="AC253" i="32"/>
  <c r="H276" i="32"/>
  <c r="H278" i="32"/>
  <c r="V278" i="32"/>
  <c r="O280" i="32"/>
  <c r="P277" i="32" s="1"/>
  <c r="Q277" i="32" s="1"/>
  <c r="AC280" i="32"/>
  <c r="AD280" i="32" s="1"/>
  <c r="O282" i="32"/>
  <c r="P282" i="32" s="1"/>
  <c r="Q282" i="32" s="1"/>
  <c r="AC282" i="32"/>
  <c r="O290" i="32"/>
  <c r="P290" i="32" s="1"/>
  <c r="Q290" i="32" s="1"/>
  <c r="AC290" i="32"/>
  <c r="V13" i="23"/>
  <c r="V48" i="23"/>
  <c r="V189" i="23"/>
  <c r="V199" i="23"/>
  <c r="V28" i="23"/>
  <c r="V18" i="23"/>
  <c r="V22" i="23"/>
  <c r="V34" i="23"/>
  <c r="V36" i="23"/>
  <c r="V38" i="23"/>
  <c r="V40" i="23"/>
  <c r="V141" i="23"/>
  <c r="V43" i="23"/>
  <c r="V84" i="23"/>
  <c r="V104" i="23"/>
  <c r="V106" i="23"/>
  <c r="V114" i="23"/>
  <c r="V136" i="23"/>
  <c r="V138" i="23"/>
  <c r="V140" i="23"/>
  <c r="V144" i="23"/>
  <c r="V214" i="23"/>
  <c r="V240" i="23"/>
  <c r="V242" i="23"/>
  <c r="V272" i="23"/>
  <c r="V274" i="23"/>
  <c r="V44" i="23"/>
  <c r="V80" i="23"/>
  <c r="V121" i="23"/>
  <c r="V123" i="23"/>
  <c r="V127" i="23"/>
  <c r="V129" i="23"/>
  <c r="V154" i="23"/>
  <c r="V208" i="23"/>
  <c r="V277" i="23"/>
  <c r="V279" i="23"/>
  <c r="V283" i="23"/>
  <c r="V285" i="23"/>
  <c r="V30" i="23"/>
  <c r="V52" i="23"/>
  <c r="V54" i="23"/>
  <c r="V56" i="23"/>
  <c r="V85" i="23"/>
  <c r="V97" i="23"/>
  <c r="V99" i="23"/>
  <c r="V165" i="23"/>
  <c r="V171" i="23"/>
  <c r="V223" i="23"/>
  <c r="V225" i="23"/>
  <c r="V86" i="23"/>
  <c r="V108" i="23"/>
  <c r="V244" i="23"/>
  <c r="V248" i="23"/>
  <c r="V8" i="23"/>
  <c r="V12" i="23"/>
  <c r="V15" i="23"/>
  <c r="V26" i="23"/>
  <c r="V37" i="23"/>
  <c r="V61" i="23"/>
  <c r="V75" i="23"/>
  <c r="V103" i="23"/>
  <c r="V110" i="23"/>
  <c r="V112" i="23"/>
  <c r="V133" i="23"/>
  <c r="V146" i="23"/>
  <c r="V153" i="23"/>
  <c r="V156" i="23"/>
  <c r="V158" i="23"/>
  <c r="V160" i="23"/>
  <c r="V164" i="23"/>
  <c r="V177" i="23"/>
  <c r="V196" i="23"/>
  <c r="V198" i="23"/>
  <c r="V201" i="23"/>
  <c r="V212" i="23"/>
  <c r="V235" i="23"/>
  <c r="V237" i="23"/>
  <c r="V246" i="23"/>
  <c r="V250" i="23"/>
  <c r="V7" i="23"/>
  <c r="V20" i="23"/>
  <c r="V27" i="23"/>
  <c r="V64" i="23"/>
  <c r="V76" i="23"/>
  <c r="V78" i="23"/>
  <c r="V100" i="23"/>
  <c r="V102" i="23"/>
  <c r="V130" i="23"/>
  <c r="V132" i="23"/>
  <c r="V152" i="23"/>
  <c r="V174" i="23"/>
  <c r="V180" i="23"/>
  <c r="V182" i="23"/>
  <c r="V193" i="23"/>
  <c r="V206" i="23"/>
  <c r="V213" i="23"/>
  <c r="V226" i="23"/>
  <c r="V228" i="23"/>
  <c r="V243" i="23"/>
  <c r="V255" i="23"/>
  <c r="V259" i="23"/>
  <c r="V261" i="23"/>
  <c r="V273" i="23"/>
  <c r="V286" i="23"/>
  <c r="V288" i="23"/>
  <c r="V292" i="23"/>
  <c r="V14" i="23"/>
  <c r="V32" i="23"/>
  <c r="V88" i="23"/>
  <c r="V90" i="23"/>
  <c r="V118" i="23"/>
  <c r="V157" i="23"/>
  <c r="V187" i="23"/>
  <c r="V200" i="23"/>
  <c r="V254" i="23"/>
  <c r="V256" i="23"/>
  <c r="V264" i="23"/>
  <c r="V266" i="23"/>
  <c r="V268" i="23"/>
  <c r="V33" i="23"/>
  <c r="V73" i="23"/>
  <c r="V79" i="23"/>
  <c r="V82" i="23"/>
  <c r="V98" i="23"/>
  <c r="V162" i="23"/>
  <c r="V183" i="23"/>
  <c r="V224" i="23"/>
  <c r="V284" i="23"/>
  <c r="V21" i="23"/>
  <c r="V24" i="23"/>
  <c r="V42" i="23"/>
  <c r="V50" i="23"/>
  <c r="V55" i="23"/>
  <c r="V58" i="23"/>
  <c r="V116" i="23"/>
  <c r="V128" i="23"/>
  <c r="V150" i="23"/>
  <c r="V210" i="23"/>
  <c r="V229" i="23"/>
  <c r="V231" i="23"/>
  <c r="V247" i="23"/>
  <c r="V262" i="23"/>
  <c r="V270" i="23"/>
  <c r="V122" i="23"/>
  <c r="V126" i="23"/>
  <c r="V151" i="23"/>
  <c r="V170" i="23"/>
  <c r="V176" i="23"/>
  <c r="V178" i="23"/>
  <c r="V181" i="23"/>
  <c r="V186" i="23"/>
  <c r="V192" i="23"/>
  <c r="V211" i="23"/>
  <c r="V216" i="23"/>
  <c r="V220" i="23"/>
  <c r="V222" i="23"/>
  <c r="V234" i="23"/>
  <c r="V236" i="23"/>
  <c r="V238" i="23"/>
  <c r="V253" i="23"/>
  <c r="V260" i="23"/>
  <c r="V271" i="23"/>
  <c r="V276" i="23"/>
  <c r="V278" i="23"/>
  <c r="V280" i="23"/>
  <c r="V282" i="23"/>
  <c r="V289" i="23"/>
  <c r="V291" i="23"/>
  <c r="V25" i="23"/>
  <c r="V67" i="23"/>
  <c r="V69" i="23"/>
  <c r="V74" i="23"/>
  <c r="V91" i="23"/>
  <c r="V93" i="23"/>
  <c r="V111" i="23"/>
  <c r="V117" i="23"/>
  <c r="V9" i="23"/>
  <c r="V16" i="23"/>
  <c r="V31" i="23"/>
  <c r="V39" i="23"/>
  <c r="V46" i="23"/>
  <c r="V63" i="23"/>
  <c r="V66" i="23"/>
  <c r="V68" i="23"/>
  <c r="V72" i="23"/>
  <c r="V87" i="23"/>
  <c r="V94" i="23"/>
  <c r="V96" i="23"/>
  <c r="V109" i="23"/>
  <c r="V115" i="23"/>
  <c r="V134" i="23"/>
  <c r="V139" i="23"/>
  <c r="V142" i="23"/>
  <c r="V159" i="23"/>
  <c r="V166" i="23"/>
  <c r="V168" i="23"/>
  <c r="V195" i="23"/>
  <c r="V202" i="23"/>
  <c r="V217" i="23"/>
  <c r="V219" i="23"/>
  <c r="V230" i="23"/>
  <c r="V232" i="23"/>
  <c r="V249" i="23"/>
  <c r="V252" i="23"/>
  <c r="V258" i="23"/>
  <c r="V265" i="23"/>
  <c r="V267" i="23"/>
  <c r="V290" i="23"/>
  <c r="V49" i="23"/>
  <c r="V57" i="23"/>
  <c r="V81" i="23"/>
  <c r="V92" i="23"/>
  <c r="V105" i="23"/>
  <c r="V120" i="23"/>
  <c r="V124" i="23"/>
  <c r="V135" i="23"/>
  <c r="V145" i="23"/>
  <c r="V190" i="23"/>
  <c r="V205" i="23"/>
  <c r="V241" i="23"/>
  <c r="V10" i="23"/>
  <c r="V19" i="23"/>
  <c r="V51" i="23"/>
  <c r="V147" i="23"/>
  <c r="V169" i="23"/>
  <c r="V175" i="23"/>
  <c r="V194" i="23"/>
  <c r="V207" i="23"/>
  <c r="V218" i="23"/>
  <c r="P163" i="32" l="1"/>
  <c r="Q163" i="32" s="1"/>
  <c r="P74" i="32"/>
  <c r="Q74" i="32" s="1"/>
  <c r="I8" i="32"/>
  <c r="J8" i="32" s="1"/>
  <c r="AD103" i="32"/>
  <c r="AE103" i="32" s="1"/>
  <c r="AD271" i="32"/>
  <c r="AE271" i="32" s="1"/>
  <c r="AF272" i="32"/>
  <c r="AG272" i="32" s="1"/>
  <c r="W270" i="32"/>
  <c r="X270" i="32" s="1"/>
  <c r="AF102" i="32"/>
  <c r="AG102" i="32" s="1"/>
  <c r="W222" i="32"/>
  <c r="X222" i="32" s="1"/>
  <c r="W224" i="32"/>
  <c r="X224" i="32" s="1"/>
  <c r="AD60" i="32"/>
  <c r="AE60" i="32" s="1"/>
  <c r="AF46" i="32"/>
  <c r="AG46" i="32" s="1"/>
  <c r="I105" i="32"/>
  <c r="J105" i="32" s="1"/>
  <c r="I157" i="32"/>
  <c r="J157" i="32" s="1"/>
  <c r="AF10" i="32"/>
  <c r="AG10" i="32" s="1"/>
  <c r="I7" i="32"/>
  <c r="J7" i="32" s="1"/>
  <c r="I140" i="32"/>
  <c r="J140" i="32" s="1"/>
  <c r="W202" i="32"/>
  <c r="X202" i="32" s="1"/>
  <c r="AD37" i="32"/>
  <c r="AE37" i="32" s="1"/>
  <c r="AD202" i="32"/>
  <c r="AE202" i="32" s="1"/>
  <c r="W162" i="32"/>
  <c r="X162" i="32" s="1"/>
  <c r="W93" i="32"/>
  <c r="AD181" i="32"/>
  <c r="AE181" i="32" s="1"/>
  <c r="P27" i="32"/>
  <c r="Q27" i="32" s="1"/>
  <c r="AF177" i="32"/>
  <c r="AG177" i="32" s="1"/>
  <c r="AF134" i="32"/>
  <c r="AG134" i="32" s="1"/>
  <c r="AF130" i="32"/>
  <c r="AG130" i="32" s="1"/>
  <c r="P67" i="32"/>
  <c r="Q67" i="32" s="1"/>
  <c r="W175" i="23"/>
  <c r="X175" i="23" s="1"/>
  <c r="AD282" i="32"/>
  <c r="AE282" i="32" s="1"/>
  <c r="AD51" i="32"/>
  <c r="AE51" i="32" s="1"/>
  <c r="AD248" i="32"/>
  <c r="AE248" i="32" s="1"/>
  <c r="AD200" i="32"/>
  <c r="AE200" i="32" s="1"/>
  <c r="AD81" i="32"/>
  <c r="AE81" i="32" s="1"/>
  <c r="AD27" i="32"/>
  <c r="AE27" i="32" s="1"/>
  <c r="AD9" i="32"/>
  <c r="AE9" i="32" s="1"/>
  <c r="AF243" i="32"/>
  <c r="AG243" i="32" s="1"/>
  <c r="AD180" i="32"/>
  <c r="AE180" i="32" s="1"/>
  <c r="AD184" i="32"/>
  <c r="AE184" i="32" s="1"/>
  <c r="AD279" i="32"/>
  <c r="AD183" i="32"/>
  <c r="AE183" i="32" s="1"/>
  <c r="AD50" i="32"/>
  <c r="AE50" i="32" s="1"/>
  <c r="AF240" i="32"/>
  <c r="AG240" i="32" s="1"/>
  <c r="AD274" i="32"/>
  <c r="AE274" i="32" s="1"/>
  <c r="W223" i="32"/>
  <c r="X223" i="32" s="1"/>
  <c r="W194" i="32"/>
  <c r="X194" i="32" s="1"/>
  <c r="W73" i="32"/>
  <c r="X73" i="32" s="1"/>
  <c r="W22" i="32"/>
  <c r="X22" i="32" s="1"/>
  <c r="W264" i="32"/>
  <c r="X264" i="32" s="1"/>
  <c r="W142" i="32"/>
  <c r="X142" i="32" s="1"/>
  <c r="W132" i="32"/>
  <c r="X132" i="32" s="1"/>
  <c r="W98" i="32"/>
  <c r="X98" i="32" s="1"/>
  <c r="AF14" i="32"/>
  <c r="AG14" i="32" s="1"/>
  <c r="AF63" i="32"/>
  <c r="AG63" i="32" s="1"/>
  <c r="AF204" i="32"/>
  <c r="AG204" i="32" s="1"/>
  <c r="W250" i="32"/>
  <c r="W225" i="32"/>
  <c r="X225" i="32" s="1"/>
  <c r="W74" i="32"/>
  <c r="W165" i="32"/>
  <c r="X165" i="32" s="1"/>
  <c r="W103" i="32"/>
  <c r="X103" i="32" s="1"/>
  <c r="P66" i="32"/>
  <c r="Q66" i="32" s="1"/>
  <c r="P34" i="32"/>
  <c r="Q34" i="32" s="1"/>
  <c r="P72" i="32"/>
  <c r="Q72" i="32" s="1"/>
  <c r="P266" i="32"/>
  <c r="Q266" i="32" s="1"/>
  <c r="P147" i="32"/>
  <c r="Q147" i="32" s="1"/>
  <c r="P49" i="32"/>
  <c r="Q49" i="32" s="1"/>
  <c r="P200" i="32"/>
  <c r="Q200" i="32" s="1"/>
  <c r="I160" i="32"/>
  <c r="J160" i="32" s="1"/>
  <c r="W27" i="23"/>
  <c r="X27" i="23" s="1"/>
  <c r="W39" i="23"/>
  <c r="X39" i="23" s="1"/>
  <c r="W60" i="23"/>
  <c r="X60" i="23" s="1"/>
  <c r="W164" i="23"/>
  <c r="X164" i="23" s="1"/>
  <c r="W273" i="23"/>
  <c r="AF261" i="32"/>
  <c r="AG261" i="32" s="1"/>
  <c r="AF111" i="32"/>
  <c r="AG111" i="32" s="1"/>
  <c r="P133" i="32"/>
  <c r="Q133" i="32" s="1"/>
  <c r="AD222" i="32"/>
  <c r="AE222" i="32" s="1"/>
  <c r="I139" i="32"/>
  <c r="J139" i="32" s="1"/>
  <c r="AD201" i="32"/>
  <c r="AE201" i="32" s="1"/>
  <c r="W69" i="32"/>
  <c r="X69" i="32" s="1"/>
  <c r="P37" i="32"/>
  <c r="Q37" i="32" s="1"/>
  <c r="AD174" i="32"/>
  <c r="AE174" i="32" s="1"/>
  <c r="W291" i="32"/>
  <c r="X291" i="32" s="1"/>
  <c r="W241" i="32"/>
  <c r="X241" i="32" s="1"/>
  <c r="AD188" i="32"/>
  <c r="AE188" i="32" s="1"/>
  <c r="AF106" i="32"/>
  <c r="AG106" i="32" s="1"/>
  <c r="W18" i="32"/>
  <c r="X18" i="32" s="1"/>
  <c r="P22" i="32"/>
  <c r="Q22" i="32" s="1"/>
  <c r="AF274" i="32"/>
  <c r="AG274" i="32" s="1"/>
  <c r="AD273" i="32"/>
  <c r="AE273" i="32" s="1"/>
  <c r="P189" i="32"/>
  <c r="Q189" i="32" s="1"/>
  <c r="P190" i="32"/>
  <c r="Q190" i="32" s="1"/>
  <c r="W164" i="32"/>
  <c r="X164" i="32" s="1"/>
  <c r="P249" i="32"/>
  <c r="Q249" i="32" s="1"/>
  <c r="P183" i="32"/>
  <c r="Q183" i="32" s="1"/>
  <c r="AD147" i="32"/>
  <c r="AE147" i="32" s="1"/>
  <c r="I102" i="32"/>
  <c r="J102" i="32" s="1"/>
  <c r="I97" i="32"/>
  <c r="J97" i="32" s="1"/>
  <c r="I91" i="32"/>
  <c r="J91" i="32" s="1"/>
  <c r="AF19" i="32"/>
  <c r="AG19" i="32" s="1"/>
  <c r="AD244" i="32"/>
  <c r="AE244" i="32" s="1"/>
  <c r="W19" i="32"/>
  <c r="X19" i="32" s="1"/>
  <c r="P259" i="32"/>
  <c r="Q259" i="32" s="1"/>
  <c r="P207" i="32"/>
  <c r="Q207" i="32" s="1"/>
  <c r="AD193" i="32"/>
  <c r="AE193" i="32" s="1"/>
  <c r="W33" i="32"/>
  <c r="X33" i="32" s="1"/>
  <c r="W31" i="32"/>
  <c r="X31" i="32" s="1"/>
  <c r="P6" i="32"/>
  <c r="Q6" i="32" s="1"/>
  <c r="AD73" i="32"/>
  <c r="AE73" i="32" s="1"/>
  <c r="W34" i="32"/>
  <c r="X34" i="32" s="1"/>
  <c r="AF18" i="32"/>
  <c r="AG18" i="32" s="1"/>
  <c r="P184" i="32"/>
  <c r="Q184" i="32" s="1"/>
  <c r="W56" i="32"/>
  <c r="X56" i="32" s="1"/>
  <c r="AD190" i="32"/>
  <c r="AE190" i="32" s="1"/>
  <c r="W195" i="32"/>
  <c r="X195" i="32" s="1"/>
  <c r="AF159" i="32"/>
  <c r="AG159" i="32" s="1"/>
  <c r="P244" i="32"/>
  <c r="AD162" i="32"/>
  <c r="AE162" i="32" s="1"/>
  <c r="P112" i="32"/>
  <c r="Q112" i="32" s="1"/>
  <c r="W28" i="32"/>
  <c r="X28" i="32" s="1"/>
  <c r="W139" i="32"/>
  <c r="X139" i="32" s="1"/>
  <c r="W32" i="32"/>
  <c r="X32" i="32" s="1"/>
  <c r="W52" i="32"/>
  <c r="X52" i="32" s="1"/>
  <c r="W43" i="32"/>
  <c r="X43" i="32" s="1"/>
  <c r="P180" i="32"/>
  <c r="Q180" i="32" s="1"/>
  <c r="AD10" i="32"/>
  <c r="AE10" i="32" s="1"/>
  <c r="P166" i="32"/>
  <c r="Q166" i="32" s="1"/>
  <c r="W273" i="32"/>
  <c r="X273" i="32" s="1"/>
  <c r="W104" i="23"/>
  <c r="X104" i="23" s="1"/>
  <c r="W63" i="23"/>
  <c r="X63" i="23" s="1"/>
  <c r="AD55" i="32"/>
  <c r="AE55" i="32" s="1"/>
  <c r="P194" i="32"/>
  <c r="Q194" i="32" s="1"/>
  <c r="AD115" i="32"/>
  <c r="AE115" i="32" s="1"/>
  <c r="I80" i="32"/>
  <c r="J80" i="32" s="1"/>
  <c r="W55" i="32"/>
  <c r="X55" i="32" s="1"/>
  <c r="I224" i="32"/>
  <c r="J224" i="32" s="1"/>
  <c r="P110" i="32"/>
  <c r="Q110" i="32" s="1"/>
  <c r="P270" i="32"/>
  <c r="Q270" i="32" s="1"/>
  <c r="W126" i="32"/>
  <c r="X126" i="32" s="1"/>
  <c r="W115" i="32"/>
  <c r="X115" i="32" s="1"/>
  <c r="W12" i="32"/>
  <c r="X12" i="32" s="1"/>
  <c r="W271" i="32"/>
  <c r="X271" i="32" s="1"/>
  <c r="AD6" i="32"/>
  <c r="AE6" i="32" s="1"/>
  <c r="I286" i="32"/>
  <c r="J286" i="32" s="1"/>
  <c r="W156" i="32"/>
  <c r="X156" i="32" s="1"/>
  <c r="W272" i="32"/>
  <c r="X272" i="32" s="1"/>
  <c r="P192" i="32"/>
  <c r="Q192" i="32" s="1"/>
  <c r="I192" i="32"/>
  <c r="J192" i="32" s="1"/>
  <c r="W154" i="32"/>
  <c r="X154" i="32" s="1"/>
  <c r="P138" i="32"/>
  <c r="Q138" i="32" s="1"/>
  <c r="P90" i="32"/>
  <c r="Q90" i="32" s="1"/>
  <c r="W84" i="32"/>
  <c r="X84" i="32" s="1"/>
  <c r="W79" i="32"/>
  <c r="X79" i="32" s="1"/>
  <c r="W64" i="32"/>
  <c r="X64" i="32" s="1"/>
  <c r="I205" i="32"/>
  <c r="J205" i="32" s="1"/>
  <c r="P100" i="32"/>
  <c r="W54" i="32"/>
  <c r="X54" i="32" s="1"/>
  <c r="I92" i="32"/>
  <c r="J92" i="32" s="1"/>
  <c r="I204" i="32"/>
  <c r="J204" i="32" s="1"/>
  <c r="I186" i="32"/>
  <c r="J186" i="32" s="1"/>
  <c r="AF76" i="32"/>
  <c r="AG76" i="32" s="1"/>
  <c r="I190" i="32"/>
  <c r="J190" i="32" s="1"/>
  <c r="P45" i="32"/>
  <c r="Q45" i="32" s="1"/>
  <c r="P10" i="32"/>
  <c r="Q10" i="32" s="1"/>
  <c r="P8" i="32"/>
  <c r="Q8" i="32" s="1"/>
  <c r="AD24" i="32"/>
  <c r="AE24" i="32" s="1"/>
  <c r="AD106" i="32"/>
  <c r="AE106" i="32" s="1"/>
  <c r="P120" i="32"/>
  <c r="Q120" i="32" s="1"/>
  <c r="I267" i="32"/>
  <c r="J267" i="32" s="1"/>
  <c r="P144" i="32"/>
  <c r="Q144" i="32" s="1"/>
  <c r="P135" i="32"/>
  <c r="Q135" i="32" s="1"/>
  <c r="I86" i="32"/>
  <c r="J86" i="32" s="1"/>
  <c r="P73" i="32"/>
  <c r="Q73" i="32" s="1"/>
  <c r="AD26" i="32"/>
  <c r="AE26" i="32" s="1"/>
  <c r="I259" i="32"/>
  <c r="J259" i="32" s="1"/>
  <c r="AD199" i="32"/>
  <c r="AE199" i="32" s="1"/>
  <c r="P130" i="32"/>
  <c r="Q130" i="32" s="1"/>
  <c r="P124" i="32"/>
  <c r="Q124" i="32" s="1"/>
  <c r="AD52" i="32"/>
  <c r="AE52" i="32" s="1"/>
  <c r="AF226" i="32"/>
  <c r="AG226" i="32" s="1"/>
  <c r="P50" i="32"/>
  <c r="Q50" i="32" s="1"/>
  <c r="W288" i="32"/>
  <c r="X288" i="32" s="1"/>
  <c r="W268" i="32"/>
  <c r="X268" i="32" s="1"/>
  <c r="W211" i="32"/>
  <c r="W175" i="32"/>
  <c r="X175" i="32" s="1"/>
  <c r="AF126" i="32"/>
  <c r="AG126" i="32" s="1"/>
  <c r="I106" i="32"/>
  <c r="J106" i="32" s="1"/>
  <c r="W94" i="32"/>
  <c r="AF182" i="32"/>
  <c r="AG182" i="32" s="1"/>
  <c r="P109" i="32"/>
  <c r="Q109" i="32" s="1"/>
  <c r="I236" i="32"/>
  <c r="J236" i="32" s="1"/>
  <c r="AF244" i="32"/>
  <c r="AG244" i="32" s="1"/>
  <c r="AD225" i="32"/>
  <c r="AE225" i="32" s="1"/>
  <c r="I189" i="32"/>
  <c r="J189" i="32" s="1"/>
  <c r="I63" i="32"/>
  <c r="J63" i="32" s="1"/>
  <c r="I182" i="32"/>
  <c r="J182" i="32" s="1"/>
  <c r="P28" i="32"/>
  <c r="Q28" i="32" s="1"/>
  <c r="I207" i="32"/>
  <c r="J207" i="32" s="1"/>
  <c r="I206" i="32"/>
  <c r="J206" i="32" s="1"/>
  <c r="P108" i="32"/>
  <c r="Q108" i="32" s="1"/>
  <c r="P55" i="32"/>
  <c r="Q55" i="32" s="1"/>
  <c r="I274" i="32"/>
  <c r="J274" i="32" s="1"/>
  <c r="AD105" i="32"/>
  <c r="AE105" i="32" s="1"/>
  <c r="AD43" i="32"/>
  <c r="AE43" i="32" s="1"/>
  <c r="AD116" i="32"/>
  <c r="AE116" i="32" s="1"/>
  <c r="I138" i="32"/>
  <c r="J138" i="32" s="1"/>
  <c r="W15" i="32"/>
  <c r="X15" i="32" s="1"/>
  <c r="P9" i="32"/>
  <c r="Q9" i="32" s="1"/>
  <c r="I141" i="32"/>
  <c r="J141" i="32" s="1"/>
  <c r="W266" i="32"/>
  <c r="X266" i="32" s="1"/>
  <c r="AD243" i="32"/>
  <c r="AE243" i="32" s="1"/>
  <c r="W186" i="32"/>
  <c r="X186" i="32" s="1"/>
  <c r="AD175" i="32"/>
  <c r="AE175" i="32" s="1"/>
  <c r="AD132" i="32"/>
  <c r="AE132" i="32" s="1"/>
  <c r="AF108" i="32"/>
  <c r="AG108" i="32" s="1"/>
  <c r="AF254" i="32"/>
  <c r="AG254" i="32" s="1"/>
  <c r="W228" i="32"/>
  <c r="X228" i="32" s="1"/>
  <c r="W207" i="32"/>
  <c r="X207" i="32" s="1"/>
  <c r="AF168" i="32"/>
  <c r="AG168" i="32" s="1"/>
  <c r="I135" i="32"/>
  <c r="J135" i="32" s="1"/>
  <c r="P60" i="32"/>
  <c r="Q60" i="32" s="1"/>
  <c r="P219" i="32"/>
  <c r="Q219" i="32" s="1"/>
  <c r="P12" i="32"/>
  <c r="Q12" i="32" s="1"/>
  <c r="AD241" i="32"/>
  <c r="AE241" i="32" s="1"/>
  <c r="AD152" i="32"/>
  <c r="AE152" i="32" s="1"/>
  <c r="AD42" i="32"/>
  <c r="AE42" i="32" s="1"/>
  <c r="AD204" i="32"/>
  <c r="AE204" i="32" s="1"/>
  <c r="AD164" i="32"/>
  <c r="AE164" i="32" s="1"/>
  <c r="AD290" i="32"/>
  <c r="AE290" i="32" s="1"/>
  <c r="AD242" i="32"/>
  <c r="AE242" i="32" s="1"/>
  <c r="AD169" i="32"/>
  <c r="AE169" i="32" s="1"/>
  <c r="AD85" i="32"/>
  <c r="AE85" i="32" s="1"/>
  <c r="AF115" i="32"/>
  <c r="AG115" i="32" s="1"/>
  <c r="AD64" i="32"/>
  <c r="AE64" i="32" s="1"/>
  <c r="AD8" i="32"/>
  <c r="AE8" i="32" s="1"/>
  <c r="AD44" i="32"/>
  <c r="AE44" i="32" s="1"/>
  <c r="AD134" i="32"/>
  <c r="AE134" i="32" s="1"/>
  <c r="AD80" i="32"/>
  <c r="AE80" i="32" s="1"/>
  <c r="AD62" i="32"/>
  <c r="AE62" i="32" s="1"/>
  <c r="AF58" i="32"/>
  <c r="AG58" i="32" s="1"/>
  <c r="AF27" i="32"/>
  <c r="AG27" i="32" s="1"/>
  <c r="AD118" i="32"/>
  <c r="AE118" i="32" s="1"/>
  <c r="AF38" i="32"/>
  <c r="AG38" i="32" s="1"/>
  <c r="AD270" i="32"/>
  <c r="AE270" i="32" s="1"/>
  <c r="AF152" i="32"/>
  <c r="AG152" i="32" s="1"/>
  <c r="AD19" i="32"/>
  <c r="AE19" i="32" s="1"/>
  <c r="AF255" i="32"/>
  <c r="AG255" i="32" s="1"/>
  <c r="AD159" i="32"/>
  <c r="AE159" i="32" s="1"/>
  <c r="AD220" i="32"/>
  <c r="AE220" i="32" s="1"/>
  <c r="AD224" i="32"/>
  <c r="AE224" i="32" s="1"/>
  <c r="AD205" i="32"/>
  <c r="AE205" i="32" s="1"/>
  <c r="AD246" i="32"/>
  <c r="AE246" i="32" s="1"/>
  <c r="AF56" i="32"/>
  <c r="AG56" i="32" s="1"/>
  <c r="AD114" i="32"/>
  <c r="AE114" i="32" s="1"/>
  <c r="AD102" i="32"/>
  <c r="AE102" i="32" s="1"/>
  <c r="AD25" i="32"/>
  <c r="AE25" i="32" s="1"/>
  <c r="AF288" i="32"/>
  <c r="AG288" i="32" s="1"/>
  <c r="AD187" i="32"/>
  <c r="AD192" i="32"/>
  <c r="AE192" i="32" s="1"/>
  <c r="AF247" i="32"/>
  <c r="AG247" i="32" s="1"/>
  <c r="AF7" i="32"/>
  <c r="AG7" i="32" s="1"/>
  <c r="W214" i="32"/>
  <c r="AF139" i="32"/>
  <c r="AG139" i="32" s="1"/>
  <c r="W151" i="32"/>
  <c r="X151" i="32" s="1"/>
  <c r="AF212" i="32"/>
  <c r="AG212" i="32" s="1"/>
  <c r="W235" i="32"/>
  <c r="X235" i="32" s="1"/>
  <c r="W259" i="32"/>
  <c r="X259" i="32" s="1"/>
  <c r="W246" i="32"/>
  <c r="X246" i="32" s="1"/>
  <c r="W248" i="32"/>
  <c r="X248" i="32" s="1"/>
  <c r="W206" i="32"/>
  <c r="X206" i="32" s="1"/>
  <c r="W262" i="32"/>
  <c r="X262" i="32" s="1"/>
  <c r="W182" i="32"/>
  <c r="X182" i="32" s="1"/>
  <c r="W220" i="32"/>
  <c r="X220" i="32" s="1"/>
  <c r="W166" i="32"/>
  <c r="X166" i="32" s="1"/>
  <c r="W128" i="32"/>
  <c r="X128" i="32" s="1"/>
  <c r="W100" i="32"/>
  <c r="X100" i="32" s="1"/>
  <c r="W78" i="32"/>
  <c r="W200" i="32"/>
  <c r="X200" i="32" s="1"/>
  <c r="AF166" i="32"/>
  <c r="AG166" i="32" s="1"/>
  <c r="W189" i="32"/>
  <c r="X189" i="32" s="1"/>
  <c r="W129" i="32"/>
  <c r="X129" i="32" s="1"/>
  <c r="W66" i="32"/>
  <c r="X66" i="32" s="1"/>
  <c r="W212" i="32"/>
  <c r="W13" i="32"/>
  <c r="X13" i="32" s="1"/>
  <c r="AF201" i="32"/>
  <c r="AG201" i="32" s="1"/>
  <c r="W134" i="32"/>
  <c r="X134" i="32" s="1"/>
  <c r="W102" i="32"/>
  <c r="X102" i="32" s="1"/>
  <c r="W240" i="32"/>
  <c r="X240" i="32" s="1"/>
  <c r="AF256" i="32"/>
  <c r="AG256" i="32" s="1"/>
  <c r="W265" i="32"/>
  <c r="X265" i="32" s="1"/>
  <c r="W196" i="32"/>
  <c r="X196" i="32" s="1"/>
  <c r="W110" i="32"/>
  <c r="X110" i="32" s="1"/>
  <c r="W67" i="32"/>
  <c r="X67" i="32" s="1"/>
  <c r="W92" i="32"/>
  <c r="W252" i="32"/>
  <c r="X252" i="32" s="1"/>
  <c r="W247" i="32"/>
  <c r="X247" i="32" s="1"/>
  <c r="AF265" i="32"/>
  <c r="AG265" i="32" s="1"/>
  <c r="W213" i="32"/>
  <c r="W198" i="32"/>
  <c r="X198" i="32" s="1"/>
  <c r="W146" i="32"/>
  <c r="X146" i="32" s="1"/>
  <c r="W192" i="32"/>
  <c r="X192" i="32" s="1"/>
  <c r="W136" i="32"/>
  <c r="W82" i="32"/>
  <c r="X82" i="32" s="1"/>
  <c r="W199" i="32"/>
  <c r="X199" i="32" s="1"/>
  <c r="W163" i="32"/>
  <c r="X163" i="32" s="1"/>
  <c r="W133" i="32"/>
  <c r="X133" i="32" s="1"/>
  <c r="W210" i="32"/>
  <c r="X210" i="32" s="1"/>
  <c r="W20" i="32"/>
  <c r="X20" i="32" s="1"/>
  <c r="W16" i="32"/>
  <c r="X16" i="32" s="1"/>
  <c r="W48" i="32"/>
  <c r="X48" i="32" s="1"/>
  <c r="AF15" i="32"/>
  <c r="AG15" i="32" s="1"/>
  <c r="W242" i="32"/>
  <c r="X242" i="32" s="1"/>
  <c r="W21" i="32"/>
  <c r="X21" i="32" s="1"/>
  <c r="W87" i="32"/>
  <c r="X87" i="32" s="1"/>
  <c r="W267" i="32"/>
  <c r="X267" i="32" s="1"/>
  <c r="W229" i="32"/>
  <c r="X229" i="32" s="1"/>
  <c r="AF51" i="32"/>
  <c r="AG51" i="32" s="1"/>
  <c r="W7" i="32"/>
  <c r="X7" i="32" s="1"/>
  <c r="W10" i="32"/>
  <c r="X10" i="32" s="1"/>
  <c r="AF24" i="32"/>
  <c r="AG24" i="32" s="1"/>
  <c r="P267" i="32"/>
  <c r="Q267" i="32" s="1"/>
  <c r="P52" i="32"/>
  <c r="Q52" i="32" s="1"/>
  <c r="AF128" i="32"/>
  <c r="AG128" i="32" s="1"/>
  <c r="P103" i="32"/>
  <c r="Q103" i="32" s="1"/>
  <c r="P92" i="32"/>
  <c r="Q92" i="32" s="1"/>
  <c r="P235" i="32"/>
  <c r="Q235" i="32" s="1"/>
  <c r="P264" i="32"/>
  <c r="Q264" i="32" s="1"/>
  <c r="P157" i="32"/>
  <c r="Q157" i="32" s="1"/>
  <c r="P134" i="32"/>
  <c r="Q134" i="32" s="1"/>
  <c r="P105" i="32"/>
  <c r="Q105" i="32" s="1"/>
  <c r="P68" i="32"/>
  <c r="Q68" i="32" s="1"/>
  <c r="P146" i="32"/>
  <c r="Q146" i="32" s="1"/>
  <c r="P247" i="32"/>
  <c r="Q247" i="32" s="1"/>
  <c r="P48" i="32"/>
  <c r="Q48" i="32" s="1"/>
  <c r="P24" i="32"/>
  <c r="Q24" i="32" s="1"/>
  <c r="AF12" i="32"/>
  <c r="AG12" i="32" s="1"/>
  <c r="P271" i="32"/>
  <c r="Q271" i="32" s="1"/>
  <c r="P262" i="32"/>
  <c r="Q262" i="32" s="1"/>
  <c r="P76" i="32"/>
  <c r="Q76" i="32" s="1"/>
  <c r="P26" i="32"/>
  <c r="Q26" i="32" s="1"/>
  <c r="P25" i="32"/>
  <c r="Q25" i="32" s="1"/>
  <c r="P162" i="32"/>
  <c r="Q162" i="32" s="1"/>
  <c r="P126" i="32"/>
  <c r="Q126" i="32" s="1"/>
  <c r="P164" i="32"/>
  <c r="Q164" i="32" s="1"/>
  <c r="P21" i="32"/>
  <c r="Q21" i="32" s="1"/>
  <c r="AF270" i="32"/>
  <c r="AG270" i="32" s="1"/>
  <c r="P220" i="32"/>
  <c r="Q220" i="32" s="1"/>
  <c r="P186" i="32"/>
  <c r="Q186" i="32" s="1"/>
  <c r="P188" i="32"/>
  <c r="Q188" i="32" s="1"/>
  <c r="P123" i="32"/>
  <c r="Q123" i="32" s="1"/>
  <c r="P51" i="32"/>
  <c r="Q51" i="32" s="1"/>
  <c r="P148" i="32"/>
  <c r="Q148" i="32" s="1"/>
  <c r="AF144" i="32"/>
  <c r="AG144" i="32" s="1"/>
  <c r="P115" i="32"/>
  <c r="Q115" i="32" s="1"/>
  <c r="P118" i="32"/>
  <c r="Q118" i="32" s="1"/>
  <c r="P70" i="32"/>
  <c r="Q70" i="32" s="1"/>
  <c r="P102" i="32"/>
  <c r="Q102" i="32" s="1"/>
  <c r="P18" i="32"/>
  <c r="Q18" i="32" s="1"/>
  <c r="P122" i="32"/>
  <c r="Q122" i="32" s="1"/>
  <c r="AF61" i="32"/>
  <c r="AG61" i="32" s="1"/>
  <c r="AF268" i="32"/>
  <c r="AG268" i="32" s="1"/>
  <c r="P196" i="32"/>
  <c r="Q196" i="32" s="1"/>
  <c r="P145" i="32"/>
  <c r="Q145" i="32" s="1"/>
  <c r="P208" i="32"/>
  <c r="Q208" i="32" s="1"/>
  <c r="P64" i="32"/>
  <c r="Q64" i="32" s="1"/>
  <c r="AF214" i="32"/>
  <c r="AG214" i="32" s="1"/>
  <c r="P75" i="32"/>
  <c r="Q75" i="32" s="1"/>
  <c r="I290" i="32"/>
  <c r="J290" i="32" s="1"/>
  <c r="I288" i="32"/>
  <c r="J288" i="32" s="1"/>
  <c r="I85" i="32"/>
  <c r="J85" i="32" s="1"/>
  <c r="I237" i="32"/>
  <c r="J237" i="32" s="1"/>
  <c r="I9" i="32"/>
  <c r="J9" i="32" s="1"/>
  <c r="AF216" i="32"/>
  <c r="AG216" i="32" s="1"/>
  <c r="AF206" i="32"/>
  <c r="AG206" i="32" s="1"/>
  <c r="AF187" i="32"/>
  <c r="AG187" i="32" s="1"/>
  <c r="I37" i="32"/>
  <c r="J37" i="32" s="1"/>
  <c r="I16" i="32"/>
  <c r="J16" i="32" s="1"/>
  <c r="I30" i="32"/>
  <c r="J30" i="32" s="1"/>
  <c r="I142" i="32"/>
  <c r="J142" i="32" s="1"/>
  <c r="I292" i="32"/>
  <c r="J292" i="32" s="1"/>
  <c r="I181" i="32"/>
  <c r="J181" i="32" s="1"/>
  <c r="I158" i="32"/>
  <c r="J158" i="32" s="1"/>
  <c r="AF140" i="32"/>
  <c r="AG140" i="32" s="1"/>
  <c r="I43" i="32"/>
  <c r="J43" i="32" s="1"/>
  <c r="I235" i="32"/>
  <c r="J235" i="32" s="1"/>
  <c r="I104" i="32"/>
  <c r="J104" i="32" s="1"/>
  <c r="I67" i="32"/>
  <c r="J67" i="32" s="1"/>
  <c r="I134" i="32"/>
  <c r="J134" i="32" s="1"/>
  <c r="I84" i="32"/>
  <c r="J84" i="32" s="1"/>
  <c r="I264" i="32"/>
  <c r="J264" i="32" s="1"/>
  <c r="I57" i="32"/>
  <c r="J57" i="32" s="1"/>
  <c r="I244" i="32"/>
  <c r="J244" i="32" s="1"/>
  <c r="I61" i="32"/>
  <c r="J61" i="32" s="1"/>
  <c r="I164" i="32"/>
  <c r="J164" i="32" s="1"/>
  <c r="I98" i="32"/>
  <c r="J98" i="32" s="1"/>
  <c r="I40" i="32"/>
  <c r="J40" i="32" s="1"/>
  <c r="I120" i="32"/>
  <c r="J120" i="32" s="1"/>
  <c r="AF279" i="32"/>
  <c r="AG279" i="32" s="1"/>
  <c r="I258" i="32"/>
  <c r="J258" i="32" s="1"/>
  <c r="I176" i="32"/>
  <c r="J176" i="32" s="1"/>
  <c r="AF237" i="32"/>
  <c r="AG237" i="32" s="1"/>
  <c r="I291" i="32"/>
  <c r="J291" i="32" s="1"/>
  <c r="I289" i="32"/>
  <c r="J289" i="32" s="1"/>
  <c r="I177" i="32"/>
  <c r="J177" i="32" s="1"/>
  <c r="AF271" i="32"/>
  <c r="AG271" i="32" s="1"/>
  <c r="I93" i="32"/>
  <c r="J93" i="32" s="1"/>
  <c r="I273" i="32"/>
  <c r="J273" i="32" s="1"/>
  <c r="I108" i="32"/>
  <c r="J108" i="32" s="1"/>
  <c r="I222" i="32"/>
  <c r="J222" i="32" s="1"/>
  <c r="I271" i="32"/>
  <c r="J271" i="32" s="1"/>
  <c r="AF97" i="32"/>
  <c r="AG97" i="32" s="1"/>
  <c r="AF104" i="32"/>
  <c r="AG104" i="32" s="1"/>
  <c r="I103" i="32"/>
  <c r="J103" i="32" s="1"/>
  <c r="AF32" i="32"/>
  <c r="AG32" i="32" s="1"/>
  <c r="I100" i="32"/>
  <c r="J100" i="32" s="1"/>
  <c r="I39" i="32"/>
  <c r="J39" i="32" s="1"/>
  <c r="I284" i="32"/>
  <c r="J284" i="32" s="1"/>
  <c r="I162" i="32"/>
  <c r="J162" i="32" s="1"/>
  <c r="AF86" i="32"/>
  <c r="AG86" i="32" s="1"/>
  <c r="I180" i="32"/>
  <c r="J180" i="32" s="1"/>
  <c r="AF70" i="32"/>
  <c r="AG70" i="32" s="1"/>
  <c r="I14" i="32"/>
  <c r="J14" i="32" s="1"/>
  <c r="I6" i="32"/>
  <c r="J6" i="32" s="1"/>
  <c r="I44" i="32"/>
  <c r="J44" i="32" s="1"/>
  <c r="I13" i="32"/>
  <c r="J13" i="32" s="1"/>
  <c r="I15" i="32"/>
  <c r="J15" i="32" s="1"/>
  <c r="I129" i="32"/>
  <c r="J129" i="32" s="1"/>
  <c r="I238" i="32"/>
  <c r="J238" i="32" s="1"/>
  <c r="AF178" i="32"/>
  <c r="AG178" i="32" s="1"/>
  <c r="I99" i="32"/>
  <c r="J99" i="32" s="1"/>
  <c r="I272" i="32"/>
  <c r="J272" i="32" s="1"/>
  <c r="I87" i="32"/>
  <c r="J87" i="32" s="1"/>
  <c r="I88" i="32"/>
  <c r="J88" i="32" s="1"/>
  <c r="I18" i="32"/>
  <c r="J18" i="32" s="1"/>
  <c r="I34" i="32"/>
  <c r="J34" i="32" s="1"/>
  <c r="I33" i="32"/>
  <c r="J33" i="32" s="1"/>
  <c r="I166" i="32"/>
  <c r="J166" i="32" s="1"/>
  <c r="I195" i="32"/>
  <c r="J195" i="32" s="1"/>
  <c r="I219" i="32"/>
  <c r="J219" i="32" s="1"/>
  <c r="I60" i="32"/>
  <c r="J60" i="32" s="1"/>
  <c r="I111" i="32"/>
  <c r="J111" i="32" s="1"/>
  <c r="I74" i="32"/>
  <c r="J74" i="32" s="1"/>
  <c r="AF121" i="32"/>
  <c r="AG121" i="32" s="1"/>
  <c r="I121" i="32"/>
  <c r="J121" i="32" s="1"/>
  <c r="AF94" i="32"/>
  <c r="AG94" i="32" s="1"/>
  <c r="I94" i="32"/>
  <c r="J94" i="32" s="1"/>
  <c r="X287" i="32"/>
  <c r="P217" i="32"/>
  <c r="Q217" i="32" s="1"/>
  <c r="P46" i="32"/>
  <c r="Q46" i="32" s="1"/>
  <c r="P193" i="32"/>
  <c r="Q193" i="32" s="1"/>
  <c r="I174" i="32"/>
  <c r="J174" i="32" s="1"/>
  <c r="W278" i="32"/>
  <c r="X278" i="32" s="1"/>
  <c r="P236" i="32"/>
  <c r="Q236" i="32" s="1"/>
  <c r="I260" i="32"/>
  <c r="J260" i="32" s="1"/>
  <c r="W244" i="32"/>
  <c r="X244" i="32" s="1"/>
  <c r="W292" i="32"/>
  <c r="AF266" i="32"/>
  <c r="AG266" i="32" s="1"/>
  <c r="W232" i="32"/>
  <c r="X232" i="32" s="1"/>
  <c r="P218" i="32"/>
  <c r="Q218" i="32" s="1"/>
  <c r="I261" i="32"/>
  <c r="J261" i="32" s="1"/>
  <c r="P285" i="32"/>
  <c r="Q285" i="32" s="1"/>
  <c r="P237" i="32"/>
  <c r="Q237" i="32" s="1"/>
  <c r="AD196" i="32"/>
  <c r="AE196" i="32" s="1"/>
  <c r="I178" i="32"/>
  <c r="J178" i="32" s="1"/>
  <c r="AF259" i="32"/>
  <c r="AG259" i="32" s="1"/>
  <c r="AD186" i="32"/>
  <c r="AE186" i="32" s="1"/>
  <c r="AD151" i="32"/>
  <c r="AE151" i="32" s="1"/>
  <c r="W147" i="32"/>
  <c r="X147" i="32" s="1"/>
  <c r="W141" i="32"/>
  <c r="X141" i="32" s="1"/>
  <c r="W276" i="32"/>
  <c r="X276" i="32" s="1"/>
  <c r="W150" i="32"/>
  <c r="X150" i="32" s="1"/>
  <c r="I76" i="32"/>
  <c r="J76" i="32" s="1"/>
  <c r="I32" i="32"/>
  <c r="J32" i="32" s="1"/>
  <c r="I175" i="32"/>
  <c r="J175" i="32" s="1"/>
  <c r="AF292" i="32"/>
  <c r="AG292" i="32" s="1"/>
  <c r="AF158" i="32"/>
  <c r="AG158" i="32" s="1"/>
  <c r="W130" i="32"/>
  <c r="X130" i="32" s="1"/>
  <c r="AD21" i="32"/>
  <c r="AE21" i="32" s="1"/>
  <c r="AD12" i="32"/>
  <c r="AE12" i="32" s="1"/>
  <c r="AD70" i="32"/>
  <c r="AE70" i="32" s="1"/>
  <c r="W14" i="32"/>
  <c r="X14" i="32" s="1"/>
  <c r="W8" i="32"/>
  <c r="X8" i="32" s="1"/>
  <c r="AD72" i="32"/>
  <c r="AE72" i="32" s="1"/>
  <c r="I73" i="32"/>
  <c r="J73" i="32" s="1"/>
  <c r="I75" i="32"/>
  <c r="J75" i="32" s="1"/>
  <c r="P62" i="32"/>
  <c r="Q62" i="32" s="1"/>
  <c r="I46" i="32"/>
  <c r="AD18" i="32"/>
  <c r="AE18" i="32" s="1"/>
  <c r="AD79" i="32"/>
  <c r="AE79" i="32" s="1"/>
  <c r="P261" i="32"/>
  <c r="Q261" i="32" s="1"/>
  <c r="W190" i="32"/>
  <c r="X190" i="32" s="1"/>
  <c r="P104" i="32"/>
  <c r="Q104" i="32" s="1"/>
  <c r="W138" i="32"/>
  <c r="X138" i="32" s="1"/>
  <c r="AD69" i="32"/>
  <c r="AE69" i="32" s="1"/>
  <c r="AF116" i="32"/>
  <c r="AG116" i="32" s="1"/>
  <c r="W290" i="32"/>
  <c r="X290" i="32" s="1"/>
  <c r="I156" i="32"/>
  <c r="J156" i="32" s="1"/>
  <c r="W75" i="32"/>
  <c r="X75" i="32" s="1"/>
  <c r="AD207" i="32"/>
  <c r="AE207" i="32" s="1"/>
  <c r="I159" i="32"/>
  <c r="J159" i="32" s="1"/>
  <c r="AD253" i="32"/>
  <c r="AE253" i="32" s="1"/>
  <c r="AD292" i="32"/>
  <c r="AE292" i="32" s="1"/>
  <c r="AD272" i="32"/>
  <c r="AE272" i="32" s="1"/>
  <c r="P260" i="32"/>
  <c r="Q260" i="32" s="1"/>
  <c r="P258" i="32"/>
  <c r="Q258" i="32" s="1"/>
  <c r="I282" i="32"/>
  <c r="J282" i="32" s="1"/>
  <c r="AF248" i="32"/>
  <c r="AG248" i="32" s="1"/>
  <c r="AF242" i="32"/>
  <c r="AG242" i="32" s="1"/>
  <c r="P283" i="32"/>
  <c r="Q283" i="32" s="1"/>
  <c r="I241" i="32"/>
  <c r="J241" i="32" s="1"/>
  <c r="P222" i="32"/>
  <c r="Q222" i="32" s="1"/>
  <c r="I216" i="32"/>
  <c r="J216" i="32" s="1"/>
  <c r="I268" i="32"/>
  <c r="J268" i="32" s="1"/>
  <c r="AF238" i="32"/>
  <c r="AG238" i="32" s="1"/>
  <c r="I266" i="32"/>
  <c r="J266" i="32" s="1"/>
  <c r="I243" i="32"/>
  <c r="J243" i="32" s="1"/>
  <c r="AD249" i="32"/>
  <c r="AE249" i="32" s="1"/>
  <c r="P234" i="32"/>
  <c r="Q234" i="32" s="1"/>
  <c r="P212" i="32"/>
  <c r="Q212" i="32" s="1"/>
  <c r="P176" i="32"/>
  <c r="Q176" i="32" s="1"/>
  <c r="I285" i="32"/>
  <c r="J285" i="32" s="1"/>
  <c r="I225" i="32"/>
  <c r="J225" i="32" s="1"/>
  <c r="P229" i="32"/>
  <c r="Q229" i="32" s="1"/>
  <c r="W187" i="32"/>
  <c r="X187" i="32" s="1"/>
  <c r="W171" i="32"/>
  <c r="X171" i="32" s="1"/>
  <c r="AF219" i="32"/>
  <c r="AG219" i="32" s="1"/>
  <c r="P250" i="32"/>
  <c r="Q250" i="32" s="1"/>
  <c r="W243" i="32"/>
  <c r="X243" i="32" s="1"/>
  <c r="AD160" i="32"/>
  <c r="AE160" i="32" s="1"/>
  <c r="I283" i="32"/>
  <c r="J283" i="32" s="1"/>
  <c r="I187" i="32"/>
  <c r="J187" i="32" s="1"/>
  <c r="AD154" i="32"/>
  <c r="W145" i="32"/>
  <c r="X145" i="32" s="1"/>
  <c r="W118" i="32"/>
  <c r="X118" i="32" s="1"/>
  <c r="AD110" i="32"/>
  <c r="AE110" i="32" s="1"/>
  <c r="W99" i="32"/>
  <c r="X99" i="32" s="1"/>
  <c r="W90" i="32"/>
  <c r="X90" i="32" s="1"/>
  <c r="P182" i="32"/>
  <c r="Q182" i="32" s="1"/>
  <c r="P142" i="32"/>
  <c r="Q142" i="32" s="1"/>
  <c r="P136" i="32"/>
  <c r="Q136" i="32" s="1"/>
  <c r="AF85" i="32"/>
  <c r="AG85" i="32" s="1"/>
  <c r="W72" i="32"/>
  <c r="X72" i="32" s="1"/>
  <c r="AD66" i="32"/>
  <c r="AE66" i="32" s="1"/>
  <c r="AD57" i="32"/>
  <c r="AE57" i="32" s="1"/>
  <c r="P39" i="32"/>
  <c r="Q39" i="32" s="1"/>
  <c r="P20" i="32"/>
  <c r="Q20" i="32" s="1"/>
  <c r="W188" i="32"/>
  <c r="X188" i="32" s="1"/>
  <c r="AD136" i="32"/>
  <c r="W127" i="32"/>
  <c r="X127" i="32" s="1"/>
  <c r="AD87" i="32"/>
  <c r="AE87" i="32" s="1"/>
  <c r="AD63" i="32"/>
  <c r="AE63" i="32" s="1"/>
  <c r="W26" i="32"/>
  <c r="X26" i="32" s="1"/>
  <c r="P216" i="32"/>
  <c r="Q216" i="32" s="1"/>
  <c r="I128" i="32"/>
  <c r="J128" i="32" s="1"/>
  <c r="I72" i="32"/>
  <c r="J72" i="32" s="1"/>
  <c r="AE215" i="32"/>
  <c r="AF164" i="32"/>
  <c r="AG164" i="32" s="1"/>
  <c r="I123" i="32"/>
  <c r="J123" i="32" s="1"/>
  <c r="I54" i="32"/>
  <c r="J54" i="32" s="1"/>
  <c r="W193" i="32"/>
  <c r="X193" i="32" s="1"/>
  <c r="P170" i="32"/>
  <c r="Q170" i="32" s="1"/>
  <c r="AD163" i="32"/>
  <c r="AE163" i="32" s="1"/>
  <c r="I132" i="32"/>
  <c r="J132" i="32" s="1"/>
  <c r="P121" i="32"/>
  <c r="Q121" i="32" s="1"/>
  <c r="P165" i="32"/>
  <c r="Q165" i="32" s="1"/>
  <c r="AD133" i="32"/>
  <c r="AE133" i="32" s="1"/>
  <c r="P116" i="32"/>
  <c r="Q116" i="32" s="1"/>
  <c r="AD108" i="32"/>
  <c r="AE108" i="32" s="1"/>
  <c r="I234" i="32"/>
  <c r="J234" i="32" s="1"/>
  <c r="I223" i="32"/>
  <c r="J223" i="32" s="1"/>
  <c r="AD76" i="32"/>
  <c r="AE76" i="32" s="1"/>
  <c r="P61" i="32"/>
  <c r="Q61" i="32" s="1"/>
  <c r="AD32" i="32"/>
  <c r="AE32" i="32" s="1"/>
  <c r="P13" i="32"/>
  <c r="Q13" i="32" s="1"/>
  <c r="AD49" i="32"/>
  <c r="AE49" i="32" s="1"/>
  <c r="AD28" i="32"/>
  <c r="AE28" i="32" s="1"/>
  <c r="AD14" i="32"/>
  <c r="AE14" i="32" s="1"/>
  <c r="P128" i="32"/>
  <c r="Q128" i="32" s="1"/>
  <c r="P38" i="32"/>
  <c r="Q38" i="32" s="1"/>
  <c r="W9" i="32"/>
  <c r="X9" i="32" s="1"/>
  <c r="P106" i="32"/>
  <c r="Q106" i="32" s="1"/>
  <c r="AF20" i="32"/>
  <c r="AG20" i="32" s="1"/>
  <c r="AF181" i="32"/>
  <c r="AG181" i="32" s="1"/>
  <c r="AF73" i="32"/>
  <c r="AG73" i="32" s="1"/>
  <c r="AF44" i="32"/>
  <c r="AG44" i="32" s="1"/>
  <c r="I12" i="32"/>
  <c r="J12" i="32" s="1"/>
  <c r="I81" i="32"/>
  <c r="J81" i="32" s="1"/>
  <c r="AD48" i="32"/>
  <c r="AE48" i="32" s="1"/>
  <c r="I42" i="32"/>
  <c r="J42" i="32" s="1"/>
  <c r="AF9" i="32"/>
  <c r="AG9" i="32" s="1"/>
  <c r="AD78" i="32"/>
  <c r="AE78" i="32" s="1"/>
  <c r="P268" i="32"/>
  <c r="Q268" i="32" s="1"/>
  <c r="P240" i="32"/>
  <c r="Q240" i="32" s="1"/>
  <c r="AD198" i="32"/>
  <c r="AE198" i="32" s="1"/>
  <c r="AD135" i="32"/>
  <c r="AE135" i="32" s="1"/>
  <c r="AF132" i="32"/>
  <c r="AG132" i="32" s="1"/>
  <c r="W144" i="32"/>
  <c r="X144" i="32" s="1"/>
  <c r="AD75" i="32"/>
  <c r="AE75" i="32" s="1"/>
  <c r="AF190" i="32"/>
  <c r="AG190" i="32" s="1"/>
  <c r="AF153" i="32"/>
  <c r="AG153" i="32" s="1"/>
  <c r="AD13" i="32"/>
  <c r="AE13" i="32" s="1"/>
  <c r="W6" i="32"/>
  <c r="X6" i="32" s="1"/>
  <c r="AF241" i="32"/>
  <c r="AG241" i="32" s="1"/>
  <c r="AF34" i="32"/>
  <c r="AG34" i="32" s="1"/>
  <c r="P114" i="32"/>
  <c r="Q114" i="32" s="1"/>
  <c r="P286" i="32"/>
  <c r="Q286" i="32" s="1"/>
  <c r="W255" i="32"/>
  <c r="X255" i="32" s="1"/>
  <c r="P253" i="32"/>
  <c r="Q253" i="32" s="1"/>
  <c r="W289" i="32"/>
  <c r="X289" i="32" s="1"/>
  <c r="P265" i="32"/>
  <c r="Q265" i="32" s="1"/>
  <c r="AD247" i="32"/>
  <c r="AE247" i="32" s="1"/>
  <c r="W230" i="32"/>
  <c r="X230" i="32" s="1"/>
  <c r="AD208" i="32"/>
  <c r="AE208" i="32" s="1"/>
  <c r="I168" i="32"/>
  <c r="J168" i="32" s="1"/>
  <c r="P272" i="32"/>
  <c r="Q272" i="32" s="1"/>
  <c r="AD206" i="32"/>
  <c r="AE206" i="32" s="1"/>
  <c r="AF193" i="32"/>
  <c r="AG193" i="32" s="1"/>
  <c r="P205" i="32"/>
  <c r="Q205" i="32" s="1"/>
  <c r="P195" i="32"/>
  <c r="Q195" i="32" s="1"/>
  <c r="W168" i="32"/>
  <c r="X168" i="32" s="1"/>
  <c r="AD68" i="32"/>
  <c r="AE68" i="32" s="1"/>
  <c r="P57" i="32"/>
  <c r="Q57" i="32" s="1"/>
  <c r="W140" i="32"/>
  <c r="X140" i="32" s="1"/>
  <c r="P63" i="32"/>
  <c r="Q63" i="32" s="1"/>
  <c r="AD22" i="32"/>
  <c r="AE22" i="32" s="1"/>
  <c r="W253" i="32"/>
  <c r="X253" i="32" s="1"/>
  <c r="AD45" i="32"/>
  <c r="AE45" i="32" s="1"/>
  <c r="I31" i="32"/>
  <c r="J31" i="32" s="1"/>
  <c r="I265" i="32"/>
  <c r="J265" i="32" s="1"/>
  <c r="AF196" i="32"/>
  <c r="AG196" i="32" s="1"/>
  <c r="AD16" i="32"/>
  <c r="AE16" i="32" s="1"/>
  <c r="AF37" i="32"/>
  <c r="AG37" i="32" s="1"/>
  <c r="I280" i="32"/>
  <c r="J280" i="32" s="1"/>
  <c r="I254" i="32"/>
  <c r="J254" i="32" s="1"/>
  <c r="AE263" i="32"/>
  <c r="I242" i="32"/>
  <c r="AD284" i="32"/>
  <c r="AE284" i="32" s="1"/>
  <c r="AD268" i="32"/>
  <c r="AE268" i="32" s="1"/>
  <c r="P242" i="32"/>
  <c r="Q242" i="32" s="1"/>
  <c r="W280" i="32"/>
  <c r="X280" i="32" s="1"/>
  <c r="P252" i="32"/>
  <c r="Q252" i="32" s="1"/>
  <c r="P232" i="32"/>
  <c r="AF207" i="32"/>
  <c r="AG207" i="32" s="1"/>
  <c r="P255" i="32"/>
  <c r="Q255" i="32" s="1"/>
  <c r="P241" i="32"/>
  <c r="Q241" i="32" s="1"/>
  <c r="W231" i="32"/>
  <c r="X231" i="32" s="1"/>
  <c r="AD176" i="32"/>
  <c r="AE176" i="32" s="1"/>
  <c r="I262" i="32"/>
  <c r="J262" i="32" s="1"/>
  <c r="AD288" i="32"/>
  <c r="AE288" i="32" s="1"/>
  <c r="P274" i="32"/>
  <c r="Q274" i="32" s="1"/>
  <c r="P238" i="32"/>
  <c r="Q238" i="32" s="1"/>
  <c r="AD189" i="32"/>
  <c r="AE189" i="32" s="1"/>
  <c r="I183" i="32"/>
  <c r="J183" i="32" s="1"/>
  <c r="W172" i="32"/>
  <c r="AD156" i="32"/>
  <c r="AE156" i="32" s="1"/>
  <c r="AF189" i="32"/>
  <c r="AG189" i="32" s="1"/>
  <c r="AD171" i="32"/>
  <c r="AE171" i="32" s="1"/>
  <c r="W117" i="32"/>
  <c r="X117" i="32" s="1"/>
  <c r="I226" i="32"/>
  <c r="J226" i="32" s="1"/>
  <c r="P273" i="32"/>
  <c r="Q273" i="32" s="1"/>
  <c r="W148" i="32"/>
  <c r="X148" i="32" s="1"/>
  <c r="I122" i="32"/>
  <c r="J122" i="32" s="1"/>
  <c r="I112" i="32"/>
  <c r="J112" i="32" s="1"/>
  <c r="W91" i="32"/>
  <c r="W169" i="32"/>
  <c r="X169" i="32" s="1"/>
  <c r="AD150" i="32"/>
  <c r="AE150" i="32" s="1"/>
  <c r="P139" i="32"/>
  <c r="Q139" i="32" s="1"/>
  <c r="P81" i="32"/>
  <c r="Q81" i="32" s="1"/>
  <c r="AD39" i="32"/>
  <c r="AE39" i="32" s="1"/>
  <c r="AD130" i="32"/>
  <c r="AE130" i="32" s="1"/>
  <c r="AD109" i="32"/>
  <c r="AE109" i="32" s="1"/>
  <c r="AF91" i="32"/>
  <c r="AG91" i="32" s="1"/>
  <c r="AD34" i="32"/>
  <c r="AE34" i="32" s="1"/>
  <c r="AF170" i="32"/>
  <c r="AG170" i="32" s="1"/>
  <c r="AF80" i="32"/>
  <c r="AG80" i="32" s="1"/>
  <c r="I184" i="32"/>
  <c r="J184" i="32" s="1"/>
  <c r="AF88" i="32"/>
  <c r="AG88" i="32" s="1"/>
  <c r="AF62" i="32"/>
  <c r="AG62" i="32" s="1"/>
  <c r="AD226" i="32"/>
  <c r="AE226" i="32" s="1"/>
  <c r="P129" i="32"/>
  <c r="Q129" i="32" s="1"/>
  <c r="AD112" i="32"/>
  <c r="AE112" i="32" s="1"/>
  <c r="W36" i="32"/>
  <c r="X36" i="32" s="1"/>
  <c r="P30" i="32"/>
  <c r="Q30" i="32" s="1"/>
  <c r="P206" i="32"/>
  <c r="Q206" i="32" s="1"/>
  <c r="W174" i="32"/>
  <c r="X174" i="32" s="1"/>
  <c r="W135" i="32"/>
  <c r="X135" i="32" s="1"/>
  <c r="I133" i="32"/>
  <c r="J133" i="32" s="1"/>
  <c r="AF120" i="32"/>
  <c r="AG120" i="32" s="1"/>
  <c r="AD82" i="32"/>
  <c r="AE82" i="32" s="1"/>
  <c r="P15" i="32"/>
  <c r="Q15" i="32" s="1"/>
  <c r="AD7" i="32"/>
  <c r="AE7" i="32" s="1"/>
  <c r="AD61" i="32"/>
  <c r="AE61" i="32" s="1"/>
  <c r="AD36" i="32"/>
  <c r="AE36" i="32" s="1"/>
  <c r="P14" i="32"/>
  <c r="Q14" i="32" s="1"/>
  <c r="W58" i="32"/>
  <c r="X58" i="32" s="1"/>
  <c r="P44" i="32"/>
  <c r="Q44" i="32" s="1"/>
  <c r="AD38" i="32"/>
  <c r="AE38" i="32" s="1"/>
  <c r="I45" i="32"/>
  <c r="J45" i="32" s="1"/>
  <c r="P132" i="32"/>
  <c r="Q132" i="32" s="1"/>
  <c r="AD240" i="32"/>
  <c r="AE240" i="32" s="1"/>
  <c r="W97" i="32"/>
  <c r="X97" i="32" s="1"/>
  <c r="P16" i="32"/>
  <c r="Q16" i="32" s="1"/>
  <c r="W96" i="32"/>
  <c r="X96" i="32" s="1"/>
  <c r="P243" i="32"/>
  <c r="Q243" i="32" s="1"/>
  <c r="AD236" i="32"/>
  <c r="AE236" i="32" s="1"/>
  <c r="AD235" i="32"/>
  <c r="AE235" i="32" s="1"/>
  <c r="AD230" i="32"/>
  <c r="AE230" i="32" s="1"/>
  <c r="AD229" i="32"/>
  <c r="AE229" i="32" s="1"/>
  <c r="I210" i="32"/>
  <c r="J210" i="32" s="1"/>
  <c r="AF210" i="32"/>
  <c r="AG210" i="32" s="1"/>
  <c r="I212" i="32"/>
  <c r="J212" i="32" s="1"/>
  <c r="P198" i="32"/>
  <c r="Q198" i="32" s="1"/>
  <c r="P201" i="32"/>
  <c r="Q201" i="32" s="1"/>
  <c r="W183" i="32"/>
  <c r="X183" i="32" s="1"/>
  <c r="AF183" i="32"/>
  <c r="AG183" i="32" s="1"/>
  <c r="AD138" i="32"/>
  <c r="AE138" i="32" s="1"/>
  <c r="AD140" i="32"/>
  <c r="AE140" i="32" s="1"/>
  <c r="P87" i="32"/>
  <c r="Q87" i="32" s="1"/>
  <c r="P84" i="32"/>
  <c r="Q84" i="32" s="1"/>
  <c r="AF28" i="32"/>
  <c r="AG28" i="32" s="1"/>
  <c r="I28" i="32"/>
  <c r="I194" i="32"/>
  <c r="J194" i="32" s="1"/>
  <c r="AF194" i="32"/>
  <c r="AG194" i="32" s="1"/>
  <c r="I69" i="32"/>
  <c r="J69" i="32" s="1"/>
  <c r="AF69" i="32"/>
  <c r="AG69" i="32" s="1"/>
  <c r="AF278" i="32"/>
  <c r="AG278" i="32" s="1"/>
  <c r="I278" i="32"/>
  <c r="J278" i="32" s="1"/>
  <c r="W260" i="32"/>
  <c r="X260" i="32" s="1"/>
  <c r="AF260" i="32"/>
  <c r="AG260" i="32" s="1"/>
  <c r="I163" i="32"/>
  <c r="J163" i="32" s="1"/>
  <c r="AF163" i="32"/>
  <c r="AG163" i="32" s="1"/>
  <c r="J203" i="32"/>
  <c r="AF154" i="32"/>
  <c r="AG154" i="32" s="1"/>
  <c r="I154" i="32"/>
  <c r="J154" i="32" s="1"/>
  <c r="AD97" i="32"/>
  <c r="AE97" i="32" s="1"/>
  <c r="AD98" i="32"/>
  <c r="AE98" i="32" s="1"/>
  <c r="I55" i="32"/>
  <c r="J55" i="32" s="1"/>
  <c r="AF55" i="32"/>
  <c r="AG55" i="32" s="1"/>
  <c r="I22" i="32"/>
  <c r="AF22" i="32"/>
  <c r="AG22" i="32" s="1"/>
  <c r="I127" i="32"/>
  <c r="J127" i="32" s="1"/>
  <c r="AF127" i="32"/>
  <c r="AG127" i="32" s="1"/>
  <c r="AD252" i="32"/>
  <c r="AE252" i="32" s="1"/>
  <c r="AD266" i="32"/>
  <c r="AE266" i="32" s="1"/>
  <c r="AD254" i="32"/>
  <c r="AE254" i="32" s="1"/>
  <c r="W157" i="32"/>
  <c r="X157" i="32" s="1"/>
  <c r="AD170" i="32"/>
  <c r="AE170" i="32" s="1"/>
  <c r="AD94" i="32"/>
  <c r="AE94" i="32" s="1"/>
  <c r="AD92" i="32"/>
  <c r="AE92" i="32" s="1"/>
  <c r="AF87" i="32"/>
  <c r="AG87" i="32" s="1"/>
  <c r="AD139" i="32"/>
  <c r="AE139" i="32" s="1"/>
  <c r="W160" i="32"/>
  <c r="X160" i="32" s="1"/>
  <c r="W44" i="32"/>
  <c r="X44" i="32" s="1"/>
  <c r="P33" i="32"/>
  <c r="Q33" i="32" s="1"/>
  <c r="P276" i="32"/>
  <c r="Q276" i="32" s="1"/>
  <c r="I255" i="32"/>
  <c r="J255" i="32" s="1"/>
  <c r="W237" i="32"/>
  <c r="X237" i="32" s="1"/>
  <c r="AF290" i="32"/>
  <c r="AG290" i="32" s="1"/>
  <c r="AD255" i="32"/>
  <c r="AE255" i="32" s="1"/>
  <c r="AF280" i="32"/>
  <c r="AG280" i="32" s="1"/>
  <c r="AF253" i="32"/>
  <c r="AG253" i="32" s="1"/>
  <c r="I220" i="32"/>
  <c r="J220" i="32" s="1"/>
  <c r="W177" i="32"/>
  <c r="X177" i="32" s="1"/>
  <c r="AF198" i="32"/>
  <c r="AG198" i="32" s="1"/>
  <c r="AF230" i="32"/>
  <c r="AG230" i="32" s="1"/>
  <c r="AF222" i="32"/>
  <c r="AG222" i="32" s="1"/>
  <c r="P178" i="32"/>
  <c r="Q178" i="32" s="1"/>
  <c r="AF156" i="32"/>
  <c r="AG156" i="32" s="1"/>
  <c r="P96" i="32"/>
  <c r="Q96" i="32" s="1"/>
  <c r="P82" i="32"/>
  <c r="Q82" i="32" s="1"/>
  <c r="W184" i="32"/>
  <c r="X184" i="32" s="1"/>
  <c r="W62" i="32"/>
  <c r="X62" i="32" s="1"/>
  <c r="I170" i="32"/>
  <c r="J170" i="32" s="1"/>
  <c r="I50" i="32"/>
  <c r="I26" i="32"/>
  <c r="J26" i="32" s="1"/>
  <c r="P199" i="32"/>
  <c r="Q199" i="32" s="1"/>
  <c r="P177" i="32"/>
  <c r="Q177" i="32" s="1"/>
  <c r="P171" i="32"/>
  <c r="Q171" i="32" s="1"/>
  <c r="P158" i="32"/>
  <c r="Q158" i="32" s="1"/>
  <c r="AF43" i="32"/>
  <c r="AG43" i="32" s="1"/>
  <c r="AD146" i="32"/>
  <c r="AE146" i="32" s="1"/>
  <c r="AF171" i="32"/>
  <c r="AG171" i="32" s="1"/>
  <c r="P86" i="32"/>
  <c r="Q86" i="32" s="1"/>
  <c r="W39" i="32"/>
  <c r="X39" i="32" s="1"/>
  <c r="W25" i="32"/>
  <c r="X25" i="32" s="1"/>
  <c r="W180" i="32"/>
  <c r="X180" i="32" s="1"/>
  <c r="P79" i="32"/>
  <c r="Q79" i="32" s="1"/>
  <c r="P54" i="32"/>
  <c r="Q54" i="32" s="1"/>
  <c r="AF30" i="32"/>
  <c r="AG30" i="32" s="1"/>
  <c r="AD286" i="32"/>
  <c r="AE286" i="32" s="1"/>
  <c r="AD278" i="32"/>
  <c r="AE278" i="32" s="1"/>
  <c r="P256" i="32"/>
  <c r="Q256" i="32" s="1"/>
  <c r="P292" i="32"/>
  <c r="Q292" i="32" s="1"/>
  <c r="I253" i="32"/>
  <c r="J253" i="32" s="1"/>
  <c r="AD285" i="32"/>
  <c r="AE285" i="32" s="1"/>
  <c r="P231" i="32"/>
  <c r="Q231" i="32" s="1"/>
  <c r="W219" i="32"/>
  <c r="X219" i="32" s="1"/>
  <c r="I211" i="32"/>
  <c r="J211" i="32" s="1"/>
  <c r="W261" i="32"/>
  <c r="X261" i="32" s="1"/>
  <c r="AD238" i="32"/>
  <c r="AE238" i="32" s="1"/>
  <c r="P228" i="32"/>
  <c r="Q228" i="32" s="1"/>
  <c r="I214" i="32"/>
  <c r="J214" i="32" s="1"/>
  <c r="P246" i="32"/>
  <c r="Q246" i="32" s="1"/>
  <c r="P224" i="32"/>
  <c r="Q224" i="32" s="1"/>
  <c r="AD237" i="32"/>
  <c r="AE237" i="32" s="1"/>
  <c r="P210" i="32"/>
  <c r="Q210" i="32" s="1"/>
  <c r="W204" i="32"/>
  <c r="X204" i="32" s="1"/>
  <c r="AF174" i="32"/>
  <c r="AG174" i="32" s="1"/>
  <c r="P159" i="32"/>
  <c r="Q159" i="32" s="1"/>
  <c r="P168" i="32"/>
  <c r="Q168" i="32" s="1"/>
  <c r="W158" i="32"/>
  <c r="X158" i="32" s="1"/>
  <c r="W152" i="32"/>
  <c r="X152" i="32" s="1"/>
  <c r="AD126" i="32"/>
  <c r="AE126" i="32" s="1"/>
  <c r="W114" i="32"/>
  <c r="X114" i="32" s="1"/>
  <c r="I109" i="32"/>
  <c r="J109" i="32" s="1"/>
  <c r="W104" i="32"/>
  <c r="X104" i="32" s="1"/>
  <c r="AD96" i="32"/>
  <c r="AE96" i="32" s="1"/>
  <c r="AD158" i="32"/>
  <c r="AE158" i="32" s="1"/>
  <c r="P31" i="32"/>
  <c r="Q31" i="32" s="1"/>
  <c r="AD277" i="32"/>
  <c r="AE277" i="32" s="1"/>
  <c r="AD217" i="32"/>
  <c r="AE217" i="32" s="1"/>
  <c r="W205" i="32"/>
  <c r="X205" i="32" s="1"/>
  <c r="AD148" i="32"/>
  <c r="AE148" i="32" s="1"/>
  <c r="AD145" i="32"/>
  <c r="AE145" i="32" s="1"/>
  <c r="W116" i="32"/>
  <c r="X116" i="32" s="1"/>
  <c r="P99" i="32"/>
  <c r="Q99" i="32" s="1"/>
  <c r="P91" i="32"/>
  <c r="Q91" i="32" s="1"/>
  <c r="AD84" i="32"/>
  <c r="W40" i="32"/>
  <c r="I169" i="32"/>
  <c r="J169" i="32" s="1"/>
  <c r="AF129" i="32"/>
  <c r="AG129" i="32" s="1"/>
  <c r="AF147" i="32"/>
  <c r="AG147" i="32" s="1"/>
  <c r="AF98" i="32"/>
  <c r="AG98" i="32" s="1"/>
  <c r="AF90" i="32"/>
  <c r="AG90" i="32" s="1"/>
  <c r="AF165" i="32"/>
  <c r="AG165" i="32" s="1"/>
  <c r="P202" i="32"/>
  <c r="Q202" i="32" s="1"/>
  <c r="AD177" i="32"/>
  <c r="AE177" i="32" s="1"/>
  <c r="P172" i="32"/>
  <c r="Q172" i="32" s="1"/>
  <c r="I114" i="32"/>
  <c r="J114" i="32" s="1"/>
  <c r="P93" i="32"/>
  <c r="Q93" i="32" s="1"/>
  <c r="Q155" i="32"/>
  <c r="I196" i="32"/>
  <c r="J196" i="32" s="1"/>
  <c r="I171" i="32"/>
  <c r="J171" i="32" s="1"/>
  <c r="I152" i="32"/>
  <c r="J152" i="32" s="1"/>
  <c r="W38" i="32"/>
  <c r="X38" i="32" s="1"/>
  <c r="W70" i="32"/>
  <c r="X70" i="32" s="1"/>
  <c r="AD58" i="32"/>
  <c r="AE58" i="32" s="1"/>
  <c r="AD46" i="32"/>
  <c r="AE46" i="32" s="1"/>
  <c r="W37" i="32"/>
  <c r="X37" i="32" s="1"/>
  <c r="W27" i="32"/>
  <c r="X27" i="32" s="1"/>
  <c r="W153" i="32"/>
  <c r="P97" i="32"/>
  <c r="Q97" i="32" s="1"/>
  <c r="I68" i="32"/>
  <c r="J68" i="32" s="1"/>
  <c r="W46" i="32"/>
  <c r="X46" i="32" s="1"/>
  <c r="W42" i="32"/>
  <c r="X42" i="32" s="1"/>
  <c r="W81" i="32"/>
  <c r="W45" i="32"/>
  <c r="X45" i="32" s="1"/>
  <c r="AD40" i="32"/>
  <c r="AE40" i="32" s="1"/>
  <c r="I27" i="32"/>
  <c r="J27" i="32" s="1"/>
  <c r="I126" i="32"/>
  <c r="J126" i="32" s="1"/>
  <c r="AF82" i="32"/>
  <c r="AG82" i="32" s="1"/>
  <c r="I24" i="32"/>
  <c r="J24" i="32" s="1"/>
  <c r="P78" i="32"/>
  <c r="Q78" i="32" s="1"/>
  <c r="P56" i="32"/>
  <c r="Q56" i="32" s="1"/>
  <c r="AF45" i="32"/>
  <c r="AG45" i="32" s="1"/>
  <c r="AD54" i="32"/>
  <c r="AE54" i="32" s="1"/>
  <c r="P280" i="32"/>
  <c r="Q280" i="32" s="1"/>
  <c r="P279" i="32"/>
  <c r="Q279" i="32" s="1"/>
  <c r="AD264" i="32"/>
  <c r="AE264" i="32" s="1"/>
  <c r="AD267" i="32"/>
  <c r="AE267" i="32" s="1"/>
  <c r="I172" i="32"/>
  <c r="J172" i="32" s="1"/>
  <c r="AF172" i="32"/>
  <c r="AG172" i="32" s="1"/>
  <c r="J233" i="32"/>
  <c r="W112" i="32"/>
  <c r="AF112" i="32"/>
  <c r="AG112" i="32" s="1"/>
  <c r="AF52" i="32"/>
  <c r="AG52" i="32" s="1"/>
  <c r="I52" i="32"/>
  <c r="J52" i="32" s="1"/>
  <c r="AF276" i="32"/>
  <c r="AG276" i="32" s="1"/>
  <c r="I276" i="32"/>
  <c r="J276" i="32" s="1"/>
  <c r="AF252" i="32"/>
  <c r="AG252" i="32" s="1"/>
  <c r="I252" i="32"/>
  <c r="J252" i="32" s="1"/>
  <c r="W234" i="32"/>
  <c r="X234" i="32" s="1"/>
  <c r="AF234" i="32"/>
  <c r="AG234" i="32" s="1"/>
  <c r="AF218" i="32"/>
  <c r="AG218" i="32" s="1"/>
  <c r="I218" i="32"/>
  <c r="J218" i="32" s="1"/>
  <c r="P211" i="32"/>
  <c r="Q211" i="32" s="1"/>
  <c r="P214" i="32"/>
  <c r="Q214" i="32" s="1"/>
  <c r="AF117" i="32"/>
  <c r="AG117" i="32" s="1"/>
  <c r="I116" i="32"/>
  <c r="J116" i="32" s="1"/>
  <c r="I117" i="32"/>
  <c r="J117" i="32" s="1"/>
  <c r="I79" i="32"/>
  <c r="J79" i="32" s="1"/>
  <c r="AF79" i="32"/>
  <c r="AG79" i="32" s="1"/>
  <c r="W105" i="32"/>
  <c r="X105" i="32" s="1"/>
  <c r="AF105" i="32"/>
  <c r="AG105" i="32" s="1"/>
  <c r="W208" i="32"/>
  <c r="X208" i="32" s="1"/>
  <c r="AF208" i="32"/>
  <c r="AG208" i="32" s="1"/>
  <c r="AD165" i="32"/>
  <c r="AE165" i="32" s="1"/>
  <c r="AD166" i="32"/>
  <c r="AE166" i="32" s="1"/>
  <c r="J251" i="32"/>
  <c r="AF110" i="32"/>
  <c r="AG110" i="32" s="1"/>
  <c r="I110" i="32"/>
  <c r="J110" i="32" s="1"/>
  <c r="W85" i="32"/>
  <c r="X85" i="32" s="1"/>
  <c r="W86" i="32"/>
  <c r="X86" i="32" s="1"/>
  <c r="AF136" i="32"/>
  <c r="AG136" i="32" s="1"/>
  <c r="I136" i="32"/>
  <c r="I64" i="32"/>
  <c r="AF64" i="32"/>
  <c r="AG64" i="32" s="1"/>
  <c r="J149" i="32"/>
  <c r="I36" i="32"/>
  <c r="J36" i="32" s="1"/>
  <c r="AF36" i="32"/>
  <c r="AG36" i="32" s="1"/>
  <c r="P291" i="32"/>
  <c r="Q291" i="32" s="1"/>
  <c r="AF220" i="32"/>
  <c r="AG220" i="32" s="1"/>
  <c r="AD216" i="32"/>
  <c r="AE216" i="32" s="1"/>
  <c r="P288" i="32"/>
  <c r="Q288" i="32" s="1"/>
  <c r="AD232" i="32"/>
  <c r="AE232" i="32" s="1"/>
  <c r="W159" i="32"/>
  <c r="X159" i="32" s="1"/>
  <c r="AD141" i="32"/>
  <c r="AE141" i="32" s="1"/>
  <c r="AD142" i="32"/>
  <c r="AE142" i="32" s="1"/>
  <c r="X125" i="32"/>
  <c r="AF264" i="32"/>
  <c r="AG264" i="32" s="1"/>
  <c r="W60" i="32"/>
  <c r="X60" i="32" s="1"/>
  <c r="AE125" i="32"/>
  <c r="W181" i="32"/>
  <c r="X181" i="32" s="1"/>
  <c r="I25" i="32"/>
  <c r="J25" i="32" s="1"/>
  <c r="AD291" i="32"/>
  <c r="AE291" i="32" s="1"/>
  <c r="AD234" i="32"/>
  <c r="AE234" i="32" s="1"/>
  <c r="P289" i="32"/>
  <c r="Q289" i="32" s="1"/>
  <c r="AD172" i="32"/>
  <c r="AE172" i="32" s="1"/>
  <c r="P88" i="32"/>
  <c r="Q88" i="32" s="1"/>
  <c r="AD265" i="32"/>
  <c r="AE265" i="32" s="1"/>
  <c r="AD144" i="32"/>
  <c r="AE144" i="32" s="1"/>
  <c r="AD91" i="32"/>
  <c r="AE91" i="32" s="1"/>
  <c r="I279" i="32"/>
  <c r="J279" i="32" s="1"/>
  <c r="AD256" i="32"/>
  <c r="AE256" i="32" s="1"/>
  <c r="P213" i="32"/>
  <c r="Q213" i="32" s="1"/>
  <c r="P175" i="32"/>
  <c r="Q175" i="32" s="1"/>
  <c r="I213" i="32"/>
  <c r="J213" i="32" s="1"/>
  <c r="AF176" i="32"/>
  <c r="AG176" i="32" s="1"/>
  <c r="AF138" i="32"/>
  <c r="AG138" i="32" s="1"/>
  <c r="W61" i="32"/>
  <c r="X61" i="32" s="1"/>
  <c r="P36" i="32"/>
  <c r="Q36" i="32" s="1"/>
  <c r="P58" i="32"/>
  <c r="Q58" i="32" s="1"/>
  <c r="W24" i="32"/>
  <c r="X24" i="32" s="1"/>
  <c r="W63" i="32"/>
  <c r="X63" i="32" s="1"/>
  <c r="AF81" i="32"/>
  <c r="AG81" i="32" s="1"/>
  <c r="I51" i="32"/>
  <c r="AD283" i="32"/>
  <c r="AE283" i="32" s="1"/>
  <c r="W238" i="32"/>
  <c r="X238" i="32" s="1"/>
  <c r="W236" i="32"/>
  <c r="X236" i="32" s="1"/>
  <c r="AF282" i="32"/>
  <c r="AG282" i="32" s="1"/>
  <c r="W279" i="32"/>
  <c r="X279" i="32" s="1"/>
  <c r="AD289" i="32"/>
  <c r="AE289" i="32" s="1"/>
  <c r="P278" i="32"/>
  <c r="Q278" i="32" s="1"/>
  <c r="AD231" i="32"/>
  <c r="AE231" i="32" s="1"/>
  <c r="P223" i="32"/>
  <c r="Q223" i="32" s="1"/>
  <c r="AF211" i="32"/>
  <c r="AG211" i="32" s="1"/>
  <c r="AD276" i="32"/>
  <c r="AE276" i="32" s="1"/>
  <c r="P254" i="32"/>
  <c r="Q254" i="32" s="1"/>
  <c r="AD228" i="32"/>
  <c r="AE228" i="32" s="1"/>
  <c r="I277" i="32"/>
  <c r="J277" i="32" s="1"/>
  <c r="W256" i="32"/>
  <c r="X256" i="32" s="1"/>
  <c r="P226" i="32"/>
  <c r="Q226" i="32" s="1"/>
  <c r="P204" i="32"/>
  <c r="Q204" i="32" s="1"/>
  <c r="W178" i="32"/>
  <c r="X178" i="32" s="1"/>
  <c r="W176" i="32"/>
  <c r="X176" i="32" s="1"/>
  <c r="I193" i="32"/>
  <c r="J193" i="32" s="1"/>
  <c r="P284" i="32"/>
  <c r="Q284" i="32" s="1"/>
  <c r="W254" i="32"/>
  <c r="X254" i="32" s="1"/>
  <c r="AF236" i="32"/>
  <c r="AG236" i="32" s="1"/>
  <c r="W277" i="32"/>
  <c r="X277" i="32" s="1"/>
  <c r="I217" i="32"/>
  <c r="J217" i="32" s="1"/>
  <c r="P160" i="32"/>
  <c r="Q160" i="32" s="1"/>
  <c r="I153" i="32"/>
  <c r="J153" i="32" s="1"/>
  <c r="P140" i="32"/>
  <c r="Q140" i="32" s="1"/>
  <c r="AD93" i="32"/>
  <c r="AE93" i="32" s="1"/>
  <c r="AD219" i="32"/>
  <c r="AE219" i="32" s="1"/>
  <c r="AD168" i="32"/>
  <c r="AE168" i="32" s="1"/>
  <c r="P94" i="32"/>
  <c r="Q94" i="32" s="1"/>
  <c r="W80" i="32"/>
  <c r="X80" i="32" s="1"/>
  <c r="W50" i="32"/>
  <c r="X50" i="32" s="1"/>
  <c r="AD31" i="32"/>
  <c r="AE31" i="32" s="1"/>
  <c r="AD218" i="32"/>
  <c r="AE218" i="32" s="1"/>
  <c r="W216" i="32"/>
  <c r="X216" i="32" s="1"/>
  <c r="AD178" i="32"/>
  <c r="AE178" i="32" s="1"/>
  <c r="AD157" i="32"/>
  <c r="AE157" i="32" s="1"/>
  <c r="I150" i="32"/>
  <c r="J150" i="32" s="1"/>
  <c r="P141" i="32"/>
  <c r="Q141" i="32" s="1"/>
  <c r="AD127" i="32"/>
  <c r="AE127" i="32" s="1"/>
  <c r="W108" i="32"/>
  <c r="X108" i="32" s="1"/>
  <c r="AD99" i="32"/>
  <c r="AE99" i="32" s="1"/>
  <c r="P85" i="32"/>
  <c r="Q85" i="32" s="1"/>
  <c r="W49" i="32"/>
  <c r="X49" i="32" s="1"/>
  <c r="I115" i="32"/>
  <c r="J115" i="32" s="1"/>
  <c r="I56" i="32"/>
  <c r="J56" i="32" s="1"/>
  <c r="I165" i="32"/>
  <c r="J165" i="32" s="1"/>
  <c r="I151" i="32"/>
  <c r="J151" i="32" s="1"/>
  <c r="I78" i="32"/>
  <c r="J78" i="32" s="1"/>
  <c r="I62" i="32"/>
  <c r="J62" i="32" s="1"/>
  <c r="I49" i="32"/>
  <c r="J49" i="32" s="1"/>
  <c r="AD250" i="32"/>
  <c r="AE250" i="32" s="1"/>
  <c r="P225" i="32"/>
  <c r="Q225" i="32" s="1"/>
  <c r="AD194" i="32"/>
  <c r="AE194" i="32" s="1"/>
  <c r="P174" i="32"/>
  <c r="Q174" i="32" s="1"/>
  <c r="W111" i="32"/>
  <c r="X111" i="32" s="1"/>
  <c r="W88" i="32"/>
  <c r="X88" i="32" s="1"/>
  <c r="I66" i="32"/>
  <c r="J66" i="32" s="1"/>
  <c r="AD223" i="32"/>
  <c r="AE223" i="32" s="1"/>
  <c r="AD195" i="32"/>
  <c r="AE195" i="32" s="1"/>
  <c r="P169" i="32"/>
  <c r="Q169" i="32" s="1"/>
  <c r="P156" i="32"/>
  <c r="P127" i="32"/>
  <c r="Q127" i="32" s="1"/>
  <c r="W106" i="32"/>
  <c r="X106" i="32" s="1"/>
  <c r="I256" i="32"/>
  <c r="J256" i="32" s="1"/>
  <c r="AF235" i="32"/>
  <c r="AG235" i="32" s="1"/>
  <c r="AF175" i="32"/>
  <c r="AG175" i="32" s="1"/>
  <c r="AF160" i="32"/>
  <c r="AG160" i="32" s="1"/>
  <c r="W68" i="32"/>
  <c r="X68" i="32" s="1"/>
  <c r="AD33" i="32"/>
  <c r="AE33" i="32" s="1"/>
  <c r="P19" i="32"/>
  <c r="Q19" i="32" s="1"/>
  <c r="AD128" i="32"/>
  <c r="AE128" i="32" s="1"/>
  <c r="P40" i="32"/>
  <c r="Q40" i="32" s="1"/>
  <c r="W217" i="32"/>
  <c r="X217" i="32" s="1"/>
  <c r="W109" i="32"/>
  <c r="X109" i="32" s="1"/>
  <c r="P43" i="32"/>
  <c r="Q43" i="32" s="1"/>
  <c r="AD86" i="32"/>
  <c r="AE86" i="32" s="1"/>
  <c r="W57" i="32"/>
  <c r="X57" i="32" s="1"/>
  <c r="P42" i="32"/>
  <c r="Q42" i="32" s="1"/>
  <c r="P32" i="32"/>
  <c r="Q32" i="32" s="1"/>
  <c r="I130" i="32"/>
  <c r="J130" i="32" s="1"/>
  <c r="I82" i="32"/>
  <c r="J82" i="32" s="1"/>
  <c r="I38" i="32"/>
  <c r="J38" i="32" s="1"/>
  <c r="I21" i="32"/>
  <c r="J21" i="32" s="1"/>
  <c r="I19" i="32"/>
  <c r="J19" i="32" s="1"/>
  <c r="I70" i="32"/>
  <c r="J70" i="32" s="1"/>
  <c r="P80" i="32"/>
  <c r="Q80" i="32" s="1"/>
  <c r="AF57" i="32"/>
  <c r="AG57" i="32" s="1"/>
  <c r="AD56" i="32"/>
  <c r="AE56" i="32" s="1"/>
  <c r="W51" i="32"/>
  <c r="X51" i="32" s="1"/>
  <c r="W154" i="23"/>
  <c r="W44" i="23"/>
  <c r="X44" i="23" s="1"/>
  <c r="W141" i="23"/>
  <c r="X141" i="23" s="1"/>
  <c r="W14" i="23"/>
  <c r="X14" i="23" s="1"/>
  <c r="W259" i="23"/>
  <c r="X259" i="23" s="1"/>
  <c r="W99" i="23"/>
  <c r="X99" i="23" s="1"/>
  <c r="W232" i="23"/>
  <c r="X232" i="23" s="1"/>
  <c r="W201" i="23"/>
  <c r="X201" i="23" s="1"/>
  <c r="W84" i="23"/>
  <c r="X84" i="23" s="1"/>
  <c r="W10" i="23"/>
  <c r="X10" i="23" s="1"/>
  <c r="W112" i="23"/>
  <c r="X112" i="23" s="1"/>
  <c r="W42" i="23"/>
  <c r="X42" i="23" s="1"/>
  <c r="W138" i="23"/>
  <c r="X138" i="23" s="1"/>
  <c r="W256" i="23"/>
  <c r="X256" i="23" s="1"/>
  <c r="W76" i="23"/>
  <c r="W240" i="23"/>
  <c r="X240" i="23" s="1"/>
  <c r="W80" i="23"/>
  <c r="X80" i="23" s="1"/>
  <c r="W158" i="23"/>
  <c r="X158" i="23" s="1"/>
  <c r="W75" i="23"/>
  <c r="X75" i="23" s="1"/>
  <c r="W218" i="23"/>
  <c r="X218" i="23" s="1"/>
  <c r="W272" i="23"/>
  <c r="X272" i="23" s="1"/>
  <c r="W116" i="23"/>
  <c r="X116" i="23" s="1"/>
  <c r="W62" i="23"/>
  <c r="X62" i="23" s="1"/>
  <c r="W88" i="23"/>
  <c r="W198" i="23"/>
  <c r="X198" i="23" s="1"/>
  <c r="W241" i="23"/>
  <c r="W105" i="23"/>
  <c r="W200" i="23"/>
  <c r="X200" i="23" s="1"/>
  <c r="W290" i="23"/>
  <c r="X290" i="23" s="1"/>
  <c r="W252" i="23"/>
  <c r="X252" i="23" s="1"/>
  <c r="W117" i="23"/>
  <c r="X117" i="23" s="1"/>
  <c r="W278" i="23"/>
  <c r="X278" i="23" s="1"/>
  <c r="W222" i="23"/>
  <c r="X222" i="23" s="1"/>
  <c r="W108" i="23"/>
  <c r="X108" i="23" s="1"/>
  <c r="W254" i="23"/>
  <c r="X254" i="23" s="1"/>
  <c r="W145" i="23"/>
  <c r="X145" i="23" s="1"/>
  <c r="W57" i="23"/>
  <c r="X57" i="23" s="1"/>
  <c r="W258" i="23"/>
  <c r="X258" i="23" s="1"/>
  <c r="W142" i="23"/>
  <c r="X142" i="23" s="1"/>
  <c r="W72" i="23"/>
  <c r="X72" i="23" s="1"/>
  <c r="W25" i="23"/>
  <c r="W260" i="23"/>
  <c r="X260" i="23" s="1"/>
  <c r="W214" i="23"/>
  <c r="X214" i="23" s="1"/>
  <c r="W156" i="23"/>
  <c r="X156" i="23" s="1"/>
  <c r="W213" i="23"/>
  <c r="X213" i="23" s="1"/>
  <c r="W235" i="23"/>
  <c r="X235" i="23" s="1"/>
  <c r="W15" i="23"/>
  <c r="X15" i="23" s="1"/>
  <c r="W205" i="23"/>
  <c r="X205" i="23" s="1"/>
  <c r="W268" i="23"/>
  <c r="X268" i="23" s="1"/>
  <c r="W288" i="23"/>
  <c r="W182" i="23"/>
  <c r="X182" i="23" s="1"/>
  <c r="W160" i="23"/>
  <c r="W26" i="23"/>
  <c r="X26" i="23" s="1"/>
  <c r="W43" i="23"/>
  <c r="X43" i="23" s="1"/>
  <c r="W135" i="23"/>
  <c r="X135" i="23" s="1"/>
  <c r="W61" i="23"/>
  <c r="X61" i="23" s="1"/>
  <c r="W68" i="23"/>
  <c r="W74" i="23"/>
  <c r="X74" i="23" s="1"/>
  <c r="W253" i="23"/>
  <c r="X253" i="23" s="1"/>
  <c r="W176" i="23"/>
  <c r="X176" i="23" s="1"/>
  <c r="W248" i="23"/>
  <c r="X248" i="23" s="1"/>
  <c r="W40" i="23"/>
  <c r="X40" i="23" s="1"/>
  <c r="W219" i="23"/>
  <c r="X219" i="23" s="1"/>
  <c r="W224" i="23"/>
  <c r="X224" i="23" s="1"/>
  <c r="W270" i="23"/>
  <c r="X270" i="23" s="1"/>
  <c r="W223" i="23"/>
  <c r="X223" i="23" s="1"/>
  <c r="W194" i="23"/>
  <c r="X194" i="23" s="1"/>
  <c r="W55" i="23"/>
  <c r="X55" i="23" s="1"/>
  <c r="W212" i="23"/>
  <c r="X212" i="23" s="1"/>
  <c r="W73" i="23"/>
  <c r="X73" i="23" s="1"/>
  <c r="W211" i="23"/>
  <c r="X211" i="23" s="1"/>
  <c r="W274" i="23"/>
  <c r="X274" i="23" s="1"/>
  <c r="W228" i="23"/>
  <c r="X228" i="23" s="1"/>
  <c r="W127" i="23"/>
  <c r="X127" i="23" s="1"/>
  <c r="W48" i="23"/>
  <c r="X48" i="23" s="1"/>
  <c r="W286" i="23"/>
  <c r="X286" i="23" s="1"/>
  <c r="W98" i="23"/>
  <c r="X98" i="23" s="1"/>
  <c r="W45" i="23"/>
  <c r="X45" i="23" s="1"/>
  <c r="W199" i="23"/>
  <c r="X199" i="23" s="1"/>
  <c r="W103" i="23"/>
  <c r="X103" i="23" s="1"/>
  <c r="W120" i="23"/>
  <c r="X120" i="23" s="1"/>
  <c r="W81" i="23"/>
  <c r="X81" i="23" s="1"/>
  <c r="W210" i="23"/>
  <c r="X210" i="23" s="1"/>
  <c r="W37" i="23"/>
  <c r="X37" i="23" s="1"/>
  <c r="W264" i="23"/>
  <c r="X264" i="23" s="1"/>
  <c r="W202" i="23"/>
  <c r="X202" i="23" s="1"/>
  <c r="W159" i="23"/>
  <c r="X159" i="23" s="1"/>
  <c r="W87" i="23"/>
  <c r="X87" i="23" s="1"/>
  <c r="W16" i="23"/>
  <c r="W150" i="23"/>
  <c r="X150" i="23" s="1"/>
  <c r="W56" i="23"/>
  <c r="X56" i="23" s="1"/>
  <c r="W18" i="23"/>
  <c r="X18" i="23" s="1"/>
  <c r="W28" i="23"/>
  <c r="X28" i="23" s="1"/>
  <c r="W243" i="23"/>
  <c r="X243" i="23" s="1"/>
  <c r="W169" i="23"/>
  <c r="X169" i="23" s="1"/>
  <c r="W64" i="23"/>
  <c r="X64" i="23" s="1"/>
  <c r="W190" i="23"/>
  <c r="X190" i="23" s="1"/>
  <c r="W92" i="23"/>
  <c r="X92" i="23" s="1"/>
  <c r="W85" i="23"/>
  <c r="X85" i="23" s="1"/>
  <c r="W266" i="23"/>
  <c r="X266" i="23" s="1"/>
  <c r="W249" i="23"/>
  <c r="X249" i="23" s="1"/>
  <c r="W166" i="23"/>
  <c r="W132" i="23"/>
  <c r="X132" i="23" s="1"/>
  <c r="W94" i="23"/>
  <c r="W70" i="23"/>
  <c r="X70" i="23" s="1"/>
  <c r="W31" i="23"/>
  <c r="X31" i="23" s="1"/>
  <c r="W111" i="23"/>
  <c r="X111" i="23" s="1"/>
  <c r="W69" i="23"/>
  <c r="X69" i="23" s="1"/>
  <c r="W289" i="23"/>
  <c r="X289" i="23" s="1"/>
  <c r="W276" i="23"/>
  <c r="X276" i="23" s="1"/>
  <c r="W238" i="23"/>
  <c r="W170" i="23"/>
  <c r="X170" i="23" s="1"/>
  <c r="W183" i="23"/>
  <c r="X183" i="23" s="1"/>
  <c r="W133" i="23"/>
  <c r="X133" i="23" s="1"/>
  <c r="W277" i="23"/>
  <c r="X277" i="23" s="1"/>
  <c r="W177" i="23"/>
  <c r="W196" i="23"/>
  <c r="X196" i="23" s="1"/>
  <c r="W246" i="23"/>
  <c r="X246" i="23" s="1"/>
  <c r="W178" i="23"/>
  <c r="X178" i="23" s="1"/>
  <c r="W136" i="23"/>
  <c r="X136" i="23" s="1"/>
  <c r="W30" i="23"/>
  <c r="X30" i="23" s="1"/>
  <c r="W96" i="23"/>
  <c r="X96" i="23" s="1"/>
  <c r="W291" i="23"/>
  <c r="X291" i="23" s="1"/>
  <c r="W247" i="23"/>
  <c r="X247" i="23" s="1"/>
  <c r="W114" i="23"/>
  <c r="X114" i="23" s="1"/>
  <c r="W255" i="23"/>
  <c r="X255" i="23" s="1"/>
  <c r="W279" i="23"/>
  <c r="X279" i="23" s="1"/>
  <c r="W229" i="23"/>
  <c r="X229" i="23" s="1"/>
  <c r="W204" i="23"/>
  <c r="X204" i="23" s="1"/>
  <c r="W180" i="23"/>
  <c r="X180" i="23" s="1"/>
  <c r="W66" i="23"/>
  <c r="X66" i="23" s="1"/>
  <c r="W19" i="23"/>
  <c r="W283" i="23"/>
  <c r="X283" i="23" s="1"/>
  <c r="W244" i="23"/>
  <c r="X244" i="23" s="1"/>
  <c r="W93" i="23"/>
  <c r="X93" i="23" s="1"/>
  <c r="W152" i="23"/>
  <c r="X152" i="23" s="1"/>
  <c r="W102" i="23"/>
  <c r="X102" i="23" s="1"/>
  <c r="W78" i="23"/>
  <c r="X78" i="23" s="1"/>
  <c r="W38" i="23"/>
  <c r="X38" i="23" s="1"/>
  <c r="W118" i="23"/>
  <c r="X118" i="23" s="1"/>
  <c r="W285" i="23"/>
  <c r="X285" i="23" s="1"/>
  <c r="W250" i="23"/>
  <c r="W181" i="23"/>
  <c r="X181" i="23" s="1"/>
  <c r="W157" i="23"/>
  <c r="X157" i="23" s="1"/>
  <c r="W140" i="23"/>
  <c r="W90" i="23"/>
  <c r="X90" i="23" s="1"/>
  <c r="W34" i="23"/>
  <c r="W13" i="23"/>
  <c r="X13" i="23" s="1"/>
  <c r="W236" i="23"/>
  <c r="X236" i="23" s="1"/>
  <c r="W230" i="23"/>
  <c r="X230" i="23" s="1"/>
  <c r="W46" i="23"/>
  <c r="X46" i="23" s="1"/>
  <c r="W234" i="23"/>
  <c r="X234" i="23" s="1"/>
  <c r="W126" i="23"/>
  <c r="X126" i="23" s="1"/>
  <c r="W226" i="23"/>
  <c r="X226" i="23" s="1"/>
  <c r="W262" i="23"/>
  <c r="X262" i="23" s="1"/>
  <c r="W24" i="23"/>
  <c r="X24" i="23" s="1"/>
  <c r="W225" i="23"/>
  <c r="X225" i="23" s="1"/>
  <c r="W130" i="23"/>
  <c r="X130" i="23" s="1"/>
  <c r="W261" i="23"/>
  <c r="X261" i="23" s="1"/>
  <c r="W153" i="23"/>
  <c r="X153" i="23" s="1"/>
  <c r="W86" i="23"/>
  <c r="X86" i="23" s="1"/>
  <c r="W171" i="23"/>
  <c r="X171" i="23" s="1"/>
  <c r="W134" i="23"/>
  <c r="W292" i="23"/>
  <c r="X292" i="23" s="1"/>
  <c r="W280" i="23"/>
  <c r="X280" i="23" s="1"/>
  <c r="W128" i="23"/>
  <c r="X128" i="23" s="1"/>
  <c r="W97" i="23"/>
  <c r="X97" i="23" s="1"/>
  <c r="W32" i="23"/>
  <c r="X32" i="23" s="1"/>
  <c r="W284" i="23"/>
  <c r="X284" i="23" s="1"/>
  <c r="W109" i="23"/>
  <c r="X109" i="23" s="1"/>
  <c r="W110" i="23"/>
  <c r="X110" i="23" s="1"/>
  <c r="W265" i="23"/>
  <c r="X265" i="23" s="1"/>
  <c r="W237" i="23"/>
  <c r="X237" i="23" s="1"/>
  <c r="W184" i="23"/>
  <c r="X184" i="23" s="1"/>
  <c r="W163" i="23"/>
  <c r="X163" i="23" s="1"/>
  <c r="W267" i="23"/>
  <c r="X267" i="23" s="1"/>
  <c r="W151" i="23"/>
  <c r="X151" i="23" s="1"/>
  <c r="W100" i="23"/>
  <c r="W20" i="23"/>
  <c r="W129" i="23"/>
  <c r="X129" i="23" s="1"/>
  <c r="W49" i="23"/>
  <c r="X49" i="23" s="1"/>
  <c r="W231" i="23"/>
  <c r="W139" i="23"/>
  <c r="X139" i="23" s="1"/>
  <c r="W36" i="23"/>
  <c r="W115" i="23"/>
  <c r="X115" i="23" s="1"/>
  <c r="W67" i="23"/>
  <c r="X67" i="23" s="1"/>
  <c r="W282" i="23"/>
  <c r="X282" i="23" s="1"/>
  <c r="W271" i="23"/>
  <c r="X271" i="23" s="1"/>
  <c r="W162" i="23"/>
  <c r="X162" i="23" s="1"/>
  <c r="W33" i="23"/>
  <c r="X33" i="23" s="1"/>
  <c r="W165" i="23"/>
  <c r="X165" i="23" s="1"/>
  <c r="W12" i="23"/>
  <c r="X12" i="23" s="1"/>
  <c r="W188" i="23"/>
  <c r="X188" i="23" s="1"/>
  <c r="W7" i="23"/>
  <c r="X7" i="23" s="1"/>
  <c r="W124" i="23"/>
  <c r="X124" i="23" s="1"/>
  <c r="W121" i="23"/>
  <c r="X121" i="23" s="1"/>
  <c r="W206" i="23"/>
  <c r="X206" i="23" s="1"/>
  <c r="W207" i="23"/>
  <c r="X207" i="23" s="1"/>
  <c r="W189" i="23"/>
  <c r="X189" i="23" s="1"/>
  <c r="W172" i="23"/>
  <c r="X172" i="23" s="1"/>
  <c r="W144" i="23"/>
  <c r="X144" i="23" s="1"/>
  <c r="W51" i="23"/>
  <c r="X51" i="23" s="1"/>
  <c r="W216" i="23"/>
  <c r="X216" i="23" s="1"/>
  <c r="W148" i="23"/>
  <c r="X148" i="23" s="1"/>
  <c r="W52" i="23"/>
  <c r="X52" i="23" s="1"/>
  <c r="W54" i="23"/>
  <c r="X54" i="23" s="1"/>
  <c r="W22" i="23"/>
  <c r="W208" i="23"/>
  <c r="X208" i="23" s="1"/>
  <c r="W79" i="23"/>
  <c r="X79" i="23" s="1"/>
  <c r="W186" i="23"/>
  <c r="X186" i="23" s="1"/>
  <c r="W168" i="23"/>
  <c r="X168" i="23" s="1"/>
  <c r="W122" i="23"/>
  <c r="X122" i="23" s="1"/>
  <c r="W82" i="23"/>
  <c r="W50" i="23"/>
  <c r="X50" i="23" s="1"/>
  <c r="W21" i="23"/>
  <c r="W123" i="23"/>
  <c r="X123" i="23" s="1"/>
  <c r="W195" i="23"/>
  <c r="W192" i="23"/>
  <c r="X192" i="23" s="1"/>
  <c r="W91" i="23"/>
  <c r="X91" i="23" s="1"/>
  <c r="W147" i="23"/>
  <c r="X147" i="23" s="1"/>
  <c r="W220" i="23"/>
  <c r="X220" i="23" s="1"/>
  <c r="W6" i="23"/>
  <c r="W187" i="23"/>
  <c r="X187" i="23" s="1"/>
  <c r="W242" i="23"/>
  <c r="X242" i="23" s="1"/>
  <c r="W193" i="23"/>
  <c r="X193" i="23" s="1"/>
  <c r="W174" i="23"/>
  <c r="X174" i="23" s="1"/>
  <c r="W146" i="23"/>
  <c r="X146" i="23" s="1"/>
  <c r="W106" i="23"/>
  <c r="X106" i="23" s="1"/>
  <c r="W58" i="23"/>
  <c r="X58" i="23" s="1"/>
  <c r="W8" i="23"/>
  <c r="X8" i="23" s="1"/>
  <c r="W217" i="23"/>
  <c r="X217" i="23" s="1"/>
  <c r="W9" i="23"/>
  <c r="X9" i="23" s="1"/>
  <c r="X257" i="23" l="1"/>
  <c r="AE107" i="32"/>
  <c r="X77" i="32"/>
  <c r="AE185" i="32"/>
  <c r="AE209" i="32"/>
  <c r="Q77" i="32"/>
  <c r="Q29" i="32"/>
  <c r="AE155" i="32"/>
  <c r="Q113" i="32"/>
  <c r="Q11" i="32"/>
  <c r="J209" i="32"/>
  <c r="X275" i="32"/>
  <c r="X143" i="32"/>
  <c r="X251" i="32"/>
  <c r="X227" i="32"/>
  <c r="AE53" i="32"/>
  <c r="X197" i="32"/>
  <c r="AE275" i="32"/>
  <c r="X35" i="32"/>
  <c r="X29" i="32"/>
  <c r="X23" i="32"/>
  <c r="AE29" i="32"/>
  <c r="J227" i="32"/>
  <c r="J191" i="32"/>
  <c r="J143" i="32"/>
  <c r="Q149" i="32"/>
  <c r="Q275" i="32"/>
  <c r="AE149" i="32"/>
  <c r="X245" i="32"/>
  <c r="AE203" i="32"/>
  <c r="Q185" i="32"/>
  <c r="J245" i="32"/>
  <c r="AE191" i="32"/>
  <c r="Q197" i="32"/>
  <c r="X137" i="32"/>
  <c r="X215" i="32"/>
  <c r="X269" i="32"/>
  <c r="X203" i="32"/>
  <c r="X167" i="32"/>
  <c r="AE119" i="32"/>
  <c r="AE233" i="32"/>
  <c r="AE167" i="32"/>
  <c r="AE83" i="32"/>
  <c r="AE77" i="32"/>
  <c r="AE65" i="32"/>
  <c r="AE71" i="32"/>
  <c r="Q53" i="32"/>
  <c r="AE35" i="32"/>
  <c r="Q131" i="32"/>
  <c r="AE227" i="32"/>
  <c r="X101" i="32"/>
  <c r="X59" i="32"/>
  <c r="AE11" i="32"/>
  <c r="AE23" i="32"/>
  <c r="Q71" i="32"/>
  <c r="Q167" i="32"/>
  <c r="Q107" i="32"/>
  <c r="AE47" i="32"/>
  <c r="Q281" i="32"/>
  <c r="X173" i="32"/>
  <c r="Q263" i="32"/>
  <c r="X17" i="32"/>
  <c r="J107" i="32"/>
  <c r="AE137" i="32"/>
  <c r="AE179" i="32"/>
  <c r="AE239" i="32"/>
  <c r="AE245" i="32"/>
  <c r="AE59" i="32"/>
  <c r="AE287" i="32"/>
  <c r="AE41" i="32"/>
  <c r="X89" i="32"/>
  <c r="X71" i="32"/>
  <c r="X65" i="32"/>
  <c r="X83" i="32"/>
  <c r="X257" i="32"/>
  <c r="X179" i="32"/>
  <c r="X41" i="32"/>
  <c r="X155" i="32"/>
  <c r="X185" i="32"/>
  <c r="X149" i="32"/>
  <c r="AI186" i="32"/>
  <c r="I16" i="33" s="1"/>
  <c r="X293" i="32"/>
  <c r="AI138" i="32"/>
  <c r="Q23" i="32"/>
  <c r="Q209" i="32"/>
  <c r="Q227" i="32"/>
  <c r="Q251" i="32"/>
  <c r="Q137" i="32"/>
  <c r="Q245" i="32"/>
  <c r="Q257" i="32"/>
  <c r="Q269" i="32"/>
  <c r="Q119" i="32"/>
  <c r="Q47" i="32"/>
  <c r="Q191" i="32"/>
  <c r="Q65" i="32"/>
  <c r="Q125" i="32"/>
  <c r="AI174" i="32"/>
  <c r="I19" i="33" s="1"/>
  <c r="J53" i="32"/>
  <c r="AI270" i="32"/>
  <c r="I48" i="33" s="1"/>
  <c r="AI240" i="32"/>
  <c r="I12" i="33" s="1"/>
  <c r="J35" i="32"/>
  <c r="J101" i="32"/>
  <c r="J17" i="32"/>
  <c r="J275" i="32"/>
  <c r="J293" i="32"/>
  <c r="J11" i="32"/>
  <c r="AI6" i="32"/>
  <c r="I29" i="33" s="1"/>
  <c r="AH6" i="32"/>
  <c r="J197" i="32"/>
  <c r="J185" i="32"/>
  <c r="J77" i="32"/>
  <c r="J269" i="32"/>
  <c r="J47" i="32"/>
  <c r="J89" i="32"/>
  <c r="J287" i="32"/>
  <c r="J125" i="32"/>
  <c r="J137" i="32"/>
  <c r="AI120" i="32"/>
  <c r="I23" i="33" s="1"/>
  <c r="J113" i="32"/>
  <c r="J239" i="32"/>
  <c r="J161" i="32"/>
  <c r="AI234" i="32"/>
  <c r="I25" i="33" s="1"/>
  <c r="J263" i="32"/>
  <c r="J95" i="32"/>
  <c r="AH120" i="32"/>
  <c r="J65" i="32"/>
  <c r="J23" i="32"/>
  <c r="AI258" i="32"/>
  <c r="I11" i="33" s="1"/>
  <c r="AH31" i="32"/>
  <c r="J179" i="32"/>
  <c r="AI246" i="32"/>
  <c r="I7" i="33" s="1"/>
  <c r="X53" i="32"/>
  <c r="AI156" i="32"/>
  <c r="I42" i="33" s="1"/>
  <c r="AE293" i="32"/>
  <c r="AE95" i="32"/>
  <c r="AE221" i="32"/>
  <c r="AI72" i="32"/>
  <c r="I18" i="33" s="1"/>
  <c r="AI42" i="32"/>
  <c r="I46" i="33" s="1"/>
  <c r="X107" i="32"/>
  <c r="Q233" i="32"/>
  <c r="X161" i="32"/>
  <c r="AE113" i="32"/>
  <c r="X191" i="32"/>
  <c r="AH160" i="32"/>
  <c r="AE173" i="32"/>
  <c r="X281" i="32"/>
  <c r="AI192" i="32"/>
  <c r="AJ192" i="32" s="1"/>
  <c r="AI264" i="32"/>
  <c r="AJ264" i="32" s="1"/>
  <c r="Q293" i="32"/>
  <c r="AI12" i="32"/>
  <c r="I32" i="33" s="1"/>
  <c r="AI132" i="32"/>
  <c r="I34" i="33" s="1"/>
  <c r="AI168" i="32"/>
  <c r="I17" i="33" s="1"/>
  <c r="AI54" i="32"/>
  <c r="AJ54" i="32" s="1"/>
  <c r="J167" i="32"/>
  <c r="AI162" i="32"/>
  <c r="I41" i="33" s="1"/>
  <c r="AI108" i="32"/>
  <c r="I13" i="33" s="1"/>
  <c r="X233" i="32"/>
  <c r="Q221" i="32"/>
  <c r="X131" i="32"/>
  <c r="X95" i="32"/>
  <c r="X11" i="32"/>
  <c r="AI18" i="32"/>
  <c r="AE197" i="32"/>
  <c r="AI60" i="32"/>
  <c r="I15" i="33" s="1"/>
  <c r="J221" i="32"/>
  <c r="Q287" i="32"/>
  <c r="X263" i="32"/>
  <c r="AI90" i="32"/>
  <c r="I38" i="33" s="1"/>
  <c r="Q35" i="32"/>
  <c r="AE161" i="32"/>
  <c r="AI96" i="32"/>
  <c r="I40" i="33" s="1"/>
  <c r="Q17" i="32"/>
  <c r="Q239" i="32"/>
  <c r="AE17" i="32"/>
  <c r="J41" i="32"/>
  <c r="AI36" i="32"/>
  <c r="J257" i="32"/>
  <c r="AI252" i="32"/>
  <c r="AH22" i="32"/>
  <c r="AH74" i="32"/>
  <c r="AH96" i="32"/>
  <c r="AH241" i="32"/>
  <c r="AH51" i="32"/>
  <c r="AH132" i="32"/>
  <c r="AH34" i="32"/>
  <c r="AH116" i="32"/>
  <c r="AH109" i="32"/>
  <c r="AH217" i="32"/>
  <c r="AH286" i="32"/>
  <c r="J119" i="32"/>
  <c r="AI114" i="32"/>
  <c r="J71" i="32"/>
  <c r="AI66" i="32"/>
  <c r="AI276" i="32"/>
  <c r="J281" i="32"/>
  <c r="J215" i="32"/>
  <c r="AI210" i="32"/>
  <c r="AH169" i="32"/>
  <c r="X221" i="32"/>
  <c r="Q143" i="32"/>
  <c r="AH291" i="32"/>
  <c r="AH176" i="32"/>
  <c r="AH265" i="32"/>
  <c r="AH8" i="32"/>
  <c r="AH50" i="32"/>
  <c r="AH114" i="32"/>
  <c r="AH103" i="32"/>
  <c r="AH90" i="32"/>
  <c r="AH224" i="32"/>
  <c r="AH283" i="32"/>
  <c r="Q215" i="32"/>
  <c r="AH212" i="32"/>
  <c r="AH237" i="32"/>
  <c r="AH158" i="32"/>
  <c r="AH272" i="32"/>
  <c r="AH229" i="32"/>
  <c r="AH247" i="32"/>
  <c r="AH164" i="32"/>
  <c r="AH141" i="32"/>
  <c r="AH194" i="32"/>
  <c r="Q89" i="32"/>
  <c r="AI288" i="32"/>
  <c r="AI216" i="32"/>
  <c r="AH57" i="32"/>
  <c r="AH142" i="32"/>
  <c r="Q95" i="32"/>
  <c r="AH219" i="32"/>
  <c r="AE281" i="32"/>
  <c r="AH152" i="32"/>
  <c r="AH111" i="32"/>
  <c r="AH20" i="32"/>
  <c r="AH279" i="32"/>
  <c r="AH66" i="32"/>
  <c r="AH148" i="32"/>
  <c r="AH285" i="32"/>
  <c r="AH36" i="32"/>
  <c r="AH64" i="32"/>
  <c r="AH208" i="32"/>
  <c r="AH117" i="32"/>
  <c r="X239" i="32"/>
  <c r="AH21" i="32"/>
  <c r="AH78" i="32"/>
  <c r="AH232" i="32"/>
  <c r="AH84" i="32"/>
  <c r="AE131" i="32"/>
  <c r="AH178" i="32"/>
  <c r="AH122" i="32"/>
  <c r="AH159" i="32"/>
  <c r="AH244" i="32"/>
  <c r="AH14" i="32"/>
  <c r="AH88" i="32"/>
  <c r="AH87" i="32"/>
  <c r="AH262" i="32"/>
  <c r="AH207" i="32"/>
  <c r="J59" i="32"/>
  <c r="AH28" i="32"/>
  <c r="AE143" i="32"/>
  <c r="Q203" i="32"/>
  <c r="AH25" i="32"/>
  <c r="AH133" i="32"/>
  <c r="AH195" i="32"/>
  <c r="X113" i="32"/>
  <c r="AH145" i="32"/>
  <c r="AH190" i="32"/>
  <c r="AH236" i="32"/>
  <c r="AE251" i="32"/>
  <c r="AH206" i="32"/>
  <c r="AH225" i="32"/>
  <c r="AH240" i="32"/>
  <c r="AH282" i="32"/>
  <c r="AH138" i="32"/>
  <c r="AH284" i="32"/>
  <c r="AH189" i="32"/>
  <c r="AH238" i="32"/>
  <c r="AH48" i="32"/>
  <c r="AH40" i="32"/>
  <c r="AH202" i="32"/>
  <c r="AH188" i="32"/>
  <c r="AH258" i="32"/>
  <c r="AH146" i="32"/>
  <c r="AH85" i="32"/>
  <c r="AH250" i="32"/>
  <c r="AH246" i="32"/>
  <c r="AH268" i="32"/>
  <c r="AI84" i="32"/>
  <c r="AI144" i="32"/>
  <c r="AH136" i="32"/>
  <c r="AH110" i="32"/>
  <c r="AH234" i="32"/>
  <c r="AH112" i="32"/>
  <c r="AI102" i="32"/>
  <c r="AH172" i="32"/>
  <c r="AI282" i="32"/>
  <c r="AH45" i="32"/>
  <c r="Q83" i="32"/>
  <c r="AH70" i="32"/>
  <c r="AH19" i="32"/>
  <c r="AH82" i="32"/>
  <c r="X47" i="32"/>
  <c r="AH256" i="32"/>
  <c r="AH62" i="32"/>
  <c r="AH151" i="32"/>
  <c r="AH204" i="32"/>
  <c r="AH72" i="32"/>
  <c r="AH147" i="32"/>
  <c r="AH144" i="32"/>
  <c r="AH139" i="32"/>
  <c r="AE101" i="32"/>
  <c r="X119" i="32"/>
  <c r="Q173" i="32"/>
  <c r="AH174" i="32"/>
  <c r="AH255" i="32"/>
  <c r="AH277" i="32"/>
  <c r="Q59" i="32"/>
  <c r="AH73" i="32"/>
  <c r="AH196" i="32"/>
  <c r="AH43" i="32"/>
  <c r="AH135" i="32"/>
  <c r="AH150" i="32"/>
  <c r="Q101" i="32"/>
  <c r="AH216" i="32"/>
  <c r="AH46" i="32"/>
  <c r="AH140" i="32"/>
  <c r="AH223" i="32"/>
  <c r="AH54" i="32"/>
  <c r="AH67" i="32"/>
  <c r="AH170" i="32"/>
  <c r="AI30" i="32"/>
  <c r="AH127" i="32"/>
  <c r="AH55" i="32"/>
  <c r="AI198" i="32"/>
  <c r="AH260" i="32"/>
  <c r="AH68" i="32"/>
  <c r="AI48" i="32"/>
  <c r="J173" i="32"/>
  <c r="J131" i="32"/>
  <c r="AI126" i="32"/>
  <c r="J83" i="32"/>
  <c r="AI78" i="32"/>
  <c r="AI150" i="32"/>
  <c r="J155" i="32"/>
  <c r="AI24" i="32"/>
  <c r="J29" i="32"/>
  <c r="AH91" i="32"/>
  <c r="AH242" i="32"/>
  <c r="AH118" i="32"/>
  <c r="AH214" i="32"/>
  <c r="AH37" i="32"/>
  <c r="AH124" i="32"/>
  <c r="AH157" i="32"/>
  <c r="AH274" i="32"/>
  <c r="AH16" i="32"/>
  <c r="AH32" i="32"/>
  <c r="AH33" i="32"/>
  <c r="AH115" i="32"/>
  <c r="AH94" i="32"/>
  <c r="AH177" i="32"/>
  <c r="AH266" i="32"/>
  <c r="AH201" i="32"/>
  <c r="AH108" i="32"/>
  <c r="AH222" i="32"/>
  <c r="AH253" i="32"/>
  <c r="AH44" i="32"/>
  <c r="AH199" i="32"/>
  <c r="AH92" i="32"/>
  <c r="AH249" i="32"/>
  <c r="AI222" i="32"/>
  <c r="AH163" i="32"/>
  <c r="AH69" i="32"/>
  <c r="AH183" i="32"/>
  <c r="AH134" i="32"/>
  <c r="AH24" i="32"/>
  <c r="AH106" i="32"/>
  <c r="AH235" i="32"/>
  <c r="AH81" i="32"/>
  <c r="AH130" i="32"/>
  <c r="AH76" i="32"/>
  <c r="AH128" i="32"/>
  <c r="AH193" i="32"/>
  <c r="AH79" i="32"/>
  <c r="AH218" i="32"/>
  <c r="AH276" i="32"/>
  <c r="AH12" i="32"/>
  <c r="AH165" i="32"/>
  <c r="AH93" i="32"/>
  <c r="AE89" i="32"/>
  <c r="AH99" i="32"/>
  <c r="X209" i="32"/>
  <c r="AH289" i="32"/>
  <c r="AH243" i="32"/>
  <c r="AH270" i="32"/>
  <c r="AH60" i="32"/>
  <c r="AH86" i="32"/>
  <c r="AH13" i="32"/>
  <c r="AH9" i="32"/>
  <c r="AH75" i="32"/>
  <c r="AH181" i="32"/>
  <c r="AH39" i="32"/>
  <c r="AH162" i="32"/>
  <c r="AH175" i="32"/>
  <c r="AH267" i="32"/>
  <c r="Q161" i="32"/>
  <c r="AH27" i="32"/>
  <c r="Q179" i="32"/>
  <c r="AH182" i="32"/>
  <c r="AH226" i="32"/>
  <c r="AH273" i="32"/>
  <c r="AH288" i="32"/>
  <c r="AH231" i="32"/>
  <c r="AH211" i="32"/>
  <c r="AH248" i="32"/>
  <c r="AH7" i="32"/>
  <c r="AH126" i="32"/>
  <c r="Q41" i="32"/>
  <c r="AH168" i="32"/>
  <c r="AH100" i="32"/>
  <c r="AH42" i="32"/>
  <c r="AH61" i="32"/>
  <c r="AH264" i="32"/>
  <c r="AH166" i="32"/>
  <c r="AH80" i="32"/>
  <c r="AH200" i="32"/>
  <c r="AH259" i="32"/>
  <c r="AH220" i="32"/>
  <c r="AI204" i="32"/>
  <c r="AI180" i="32"/>
  <c r="AH105" i="32"/>
  <c r="AH252" i="32"/>
  <c r="AH52" i="32"/>
  <c r="AI228" i="32"/>
  <c r="AE269" i="32"/>
  <c r="AH58" i="32"/>
  <c r="AH10" i="32"/>
  <c r="AH38" i="32"/>
  <c r="AH292" i="32"/>
  <c r="AH213" i="32"/>
  <c r="AH63" i="32"/>
  <c r="AH49" i="32"/>
  <c r="AH123" i="32"/>
  <c r="AH186" i="32"/>
  <c r="AH56" i="32"/>
  <c r="AH98" i="32"/>
  <c r="AH129" i="32"/>
  <c r="AH187" i="32"/>
  <c r="AH102" i="32"/>
  <c r="AH180" i="32"/>
  <c r="AH192" i="32"/>
  <c r="AH261" i="32"/>
  <c r="AH30" i="32"/>
  <c r="AH171" i="32"/>
  <c r="AH104" i="32"/>
  <c r="AH156" i="32"/>
  <c r="AH230" i="32"/>
  <c r="AH198" i="32"/>
  <c r="AH228" i="32"/>
  <c r="AH280" i="32"/>
  <c r="AH290" i="32"/>
  <c r="AH15" i="32"/>
  <c r="AH18" i="32"/>
  <c r="AH26" i="32"/>
  <c r="AH184" i="32"/>
  <c r="AH97" i="32"/>
  <c r="AH254" i="32"/>
  <c r="AE257" i="32"/>
  <c r="AH154" i="32"/>
  <c r="AH278" i="32"/>
  <c r="AH210" i="32"/>
  <c r="AH153" i="32"/>
  <c r="X29" i="23"/>
  <c r="X137" i="23"/>
  <c r="X203" i="23"/>
  <c r="X245" i="23"/>
  <c r="X263" i="23"/>
  <c r="X47" i="23"/>
  <c r="X293" i="23"/>
  <c r="X251" i="23"/>
  <c r="X77" i="23"/>
  <c r="X71" i="23"/>
  <c r="X65" i="23"/>
  <c r="X41" i="23"/>
  <c r="X143" i="23"/>
  <c r="X161" i="23"/>
  <c r="X275" i="23"/>
  <c r="X131" i="23"/>
  <c r="X119" i="23"/>
  <c r="X233" i="23"/>
  <c r="X215" i="23"/>
  <c r="X125" i="23"/>
  <c r="X155" i="23"/>
  <c r="X107" i="23"/>
  <c r="X113" i="23"/>
  <c r="X89" i="23"/>
  <c r="X227" i="23"/>
  <c r="X95" i="23"/>
  <c r="X23" i="23"/>
  <c r="X269" i="23"/>
  <c r="X209" i="23"/>
  <c r="X287" i="23"/>
  <c r="X17" i="23"/>
  <c r="X35" i="23"/>
  <c r="X179" i="23"/>
  <c r="X53" i="23"/>
  <c r="X173" i="23"/>
  <c r="X83" i="23"/>
  <c r="X239" i="23"/>
  <c r="X281" i="23"/>
  <c r="X167" i="23"/>
  <c r="X101" i="23"/>
  <c r="X185" i="23"/>
  <c r="X221" i="23"/>
  <c r="X191" i="23"/>
  <c r="X149" i="23"/>
  <c r="X11" i="23"/>
  <c r="X197" i="23"/>
  <c r="X59" i="23"/>
  <c r="I30" i="26" l="1"/>
  <c r="I35" i="33"/>
  <c r="I10" i="26"/>
  <c r="I22" i="33"/>
  <c r="I49" i="26"/>
  <c r="I52" i="33"/>
  <c r="I43" i="26"/>
  <c r="I28" i="33"/>
  <c r="I35" i="26"/>
  <c r="I37" i="33"/>
  <c r="I42" i="26"/>
  <c r="I50" i="33"/>
  <c r="I18" i="26"/>
  <c r="I14" i="33"/>
  <c r="I38" i="26"/>
  <c r="I10" i="33"/>
  <c r="I22" i="26"/>
  <c r="I49" i="33"/>
  <c r="I41" i="26"/>
  <c r="I39" i="33"/>
  <c r="I24" i="26"/>
  <c r="I24" i="33"/>
  <c r="I11" i="26"/>
  <c r="I21" i="33"/>
  <c r="I37" i="26"/>
  <c r="I27" i="33"/>
  <c r="I28" i="26"/>
  <c r="I36" i="33"/>
  <c r="I39" i="26"/>
  <c r="I33" i="33"/>
  <c r="I9" i="26"/>
  <c r="I26" i="33"/>
  <c r="I13" i="26"/>
  <c r="I9" i="33"/>
  <c r="I29" i="26"/>
  <c r="I8" i="33"/>
  <c r="I52" i="26"/>
  <c r="I45" i="33"/>
  <c r="I51" i="26"/>
  <c r="I30" i="33"/>
  <c r="I8" i="26"/>
  <c r="I6" i="33"/>
  <c r="I26" i="26"/>
  <c r="I31" i="33"/>
  <c r="I53" i="26"/>
  <c r="I53" i="33"/>
  <c r="I19" i="26"/>
  <c r="I43" i="33"/>
  <c r="I16" i="26"/>
  <c r="I44" i="33"/>
  <c r="I47" i="26"/>
  <c r="I51" i="33"/>
  <c r="I14" i="26"/>
  <c r="I47" i="33"/>
  <c r="I40" i="26"/>
  <c r="I20" i="33"/>
  <c r="AJ138" i="32"/>
  <c r="AJ18" i="32"/>
  <c r="AJ96" i="32"/>
  <c r="I21" i="26"/>
  <c r="AJ246" i="32"/>
  <c r="I46" i="26"/>
  <c r="AJ6" i="32"/>
  <c r="I6" i="26"/>
  <c r="AJ270" i="32"/>
  <c r="I50" i="26"/>
  <c r="AJ258" i="32"/>
  <c r="I48" i="26"/>
  <c r="AJ240" i="32"/>
  <c r="I45" i="26"/>
  <c r="AJ72" i="32"/>
  <c r="I17" i="26"/>
  <c r="AJ156" i="32"/>
  <c r="I31" i="26"/>
  <c r="AJ174" i="32"/>
  <c r="I34" i="26"/>
  <c r="AJ186" i="32"/>
  <c r="I36" i="26"/>
  <c r="AJ162" i="32"/>
  <c r="I32" i="26"/>
  <c r="AJ132" i="32"/>
  <c r="I27" i="26"/>
  <c r="AJ90" i="32"/>
  <c r="I20" i="26"/>
  <c r="AJ60" i="32"/>
  <c r="I15" i="26"/>
  <c r="AJ108" i="32"/>
  <c r="I23" i="26"/>
  <c r="AJ168" i="32"/>
  <c r="I33" i="26"/>
  <c r="AJ12" i="32"/>
  <c r="I7" i="26"/>
  <c r="AJ42" i="32"/>
  <c r="I12" i="26"/>
  <c r="AJ234" i="32"/>
  <c r="I44" i="26"/>
  <c r="AJ120" i="32"/>
  <c r="I25" i="26"/>
  <c r="AK6" i="32"/>
  <c r="AK90" i="32"/>
  <c r="AJ144" i="32"/>
  <c r="AK144" i="32"/>
  <c r="AJ126" i="32"/>
  <c r="AK126" i="32"/>
  <c r="AJ198" i="32"/>
  <c r="AK198" i="32"/>
  <c r="AJ216" i="32"/>
  <c r="AK216" i="32"/>
  <c r="AK66" i="32"/>
  <c r="AJ66" i="32"/>
  <c r="AK252" i="32"/>
  <c r="AJ252" i="32"/>
  <c r="AK204" i="32"/>
  <c r="AJ204" i="32"/>
  <c r="AK24" i="32"/>
  <c r="AJ24" i="32"/>
  <c r="AJ30" i="32"/>
  <c r="AK30" i="32"/>
  <c r="AJ276" i="32"/>
  <c r="AK276" i="32"/>
  <c r="AK246" i="32"/>
  <c r="AK18" i="32"/>
  <c r="AK168" i="32"/>
  <c r="AK192" i="32"/>
  <c r="AK108" i="32"/>
  <c r="AK234" i="32"/>
  <c r="AK240" i="32"/>
  <c r="AK120" i="32"/>
  <c r="AK72" i="32"/>
  <c r="AK42" i="32"/>
  <c r="AK138" i="32"/>
  <c r="AK270" i="32"/>
  <c r="AK174" i="32"/>
  <c r="AK132" i="32"/>
  <c r="AK156" i="32"/>
  <c r="AK96" i="32"/>
  <c r="AK60" i="32"/>
  <c r="AK150" i="32"/>
  <c r="AJ150" i="32"/>
  <c r="AK48" i="32"/>
  <c r="AJ48" i="32"/>
  <c r="AK288" i="32"/>
  <c r="AJ288" i="32"/>
  <c r="AJ102" i="32"/>
  <c r="AK102" i="32"/>
  <c r="AK228" i="32"/>
  <c r="AJ228" i="32"/>
  <c r="AJ180" i="32"/>
  <c r="AK180" i="32"/>
  <c r="AJ222" i="32"/>
  <c r="AK222" i="32"/>
  <c r="AJ78" i="32"/>
  <c r="AK78" i="32"/>
  <c r="AJ282" i="32"/>
  <c r="AK282" i="32"/>
  <c r="AJ84" i="32"/>
  <c r="AK84" i="32"/>
  <c r="AJ210" i="32"/>
  <c r="AK210" i="32"/>
  <c r="AJ114" i="32"/>
  <c r="AK114" i="32"/>
  <c r="AK36" i="32"/>
  <c r="AJ36" i="32"/>
  <c r="AK12" i="32"/>
  <c r="AK162" i="32"/>
  <c r="AK186" i="32"/>
  <c r="AK258" i="32"/>
  <c r="AK54" i="32"/>
  <c r="AK264" i="32"/>
  <c r="J37" i="33" l="1"/>
  <c r="J10" i="33"/>
  <c r="J16" i="33"/>
  <c r="J29" i="33"/>
  <c r="J33" i="33"/>
  <c r="J36" i="33"/>
  <c r="J27" i="33"/>
  <c r="J40" i="33"/>
  <c r="J32" i="33"/>
  <c r="J20" i="33"/>
  <c r="J52" i="33"/>
  <c r="J30" i="33"/>
  <c r="J6" i="33"/>
  <c r="J45" i="33"/>
  <c r="J7" i="33"/>
  <c r="J15" i="33"/>
  <c r="J25" i="33"/>
  <c r="J11" i="33"/>
  <c r="J44" i="33"/>
  <c r="J50" i="33"/>
  <c r="J13" i="33"/>
  <c r="J38" i="33"/>
  <c r="J8" i="33"/>
  <c r="J35" i="33"/>
  <c r="J12" i="33"/>
  <c r="J48" i="33"/>
  <c r="J26" i="33"/>
  <c r="J46" i="33"/>
  <c r="J17" i="33"/>
  <c r="J41" i="33"/>
  <c r="J51" i="33"/>
  <c r="J22" i="33"/>
  <c r="J9" i="33"/>
  <c r="J47" i="33"/>
  <c r="J14" i="33"/>
  <c r="J34" i="33"/>
  <c r="J43" i="33"/>
  <c r="J31" i="33"/>
  <c r="J28" i="33"/>
  <c r="J53" i="33"/>
  <c r="J21" i="33"/>
  <c r="J49" i="33"/>
  <c r="J42" i="33"/>
  <c r="J19" i="33"/>
  <c r="J23" i="33"/>
  <c r="J39" i="33"/>
  <c r="J18" i="33"/>
  <c r="J24" i="33"/>
  <c r="AB6" i="23"/>
  <c r="N6" i="23"/>
  <c r="G6" i="23"/>
  <c r="P6" i="1" l="1"/>
  <c r="O6" i="1"/>
  <c r="K6" i="1"/>
  <c r="J6" i="1"/>
  <c r="H18" i="23"/>
  <c r="H39" i="23"/>
  <c r="H54" i="23"/>
  <c r="H56" i="23"/>
  <c r="H58" i="23"/>
  <c r="H68" i="23"/>
  <c r="H70" i="23"/>
  <c r="H82" i="23"/>
  <c r="H87" i="23"/>
  <c r="H90" i="23"/>
  <c r="H99" i="23"/>
  <c r="H116" i="23"/>
  <c r="H118" i="23"/>
  <c r="H138" i="23"/>
  <c r="H145" i="23"/>
  <c r="H152" i="23"/>
  <c r="H162" i="23"/>
  <c r="H174" i="23"/>
  <c r="H176" i="23"/>
  <c r="H178" i="23"/>
  <c r="H181" i="23"/>
  <c r="H183" i="23"/>
  <c r="H200" i="23"/>
  <c r="H226" i="23"/>
  <c r="H234" i="23"/>
  <c r="H236" i="23"/>
  <c r="H238" i="23"/>
  <c r="H246" i="23"/>
  <c r="H253" i="23"/>
  <c r="H258" i="23"/>
  <c r="H260" i="23"/>
  <c r="H262" i="23"/>
  <c r="H265" i="23"/>
  <c r="H267" i="23"/>
  <c r="H274" i="23"/>
  <c r="H282" i="23"/>
  <c r="H284" i="23"/>
  <c r="H286" i="23"/>
  <c r="F6" i="1"/>
  <c r="E6" i="1"/>
  <c r="F52" i="22"/>
  <c r="E52" i="22"/>
  <c r="D52" i="22"/>
  <c r="C52" i="22"/>
  <c r="B52" i="22"/>
  <c r="S7" i="7"/>
  <c r="T7" i="7"/>
  <c r="S8" i="7"/>
  <c r="T8" i="7"/>
  <c r="S9" i="7"/>
  <c r="T9" i="7"/>
  <c r="S10" i="7"/>
  <c r="T10" i="7"/>
  <c r="L7" i="7"/>
  <c r="M7" i="7"/>
  <c r="L8" i="7"/>
  <c r="M8" i="7"/>
  <c r="L9" i="7"/>
  <c r="M9" i="7"/>
  <c r="L10" i="7"/>
  <c r="M10" i="7"/>
  <c r="U8" i="7" l="1"/>
  <c r="U10" i="7"/>
  <c r="U9" i="7"/>
  <c r="V9" i="7" s="1"/>
  <c r="U7" i="7"/>
  <c r="H166" i="23"/>
  <c r="H85" i="23"/>
  <c r="H272" i="23"/>
  <c r="H270" i="23"/>
  <c r="H135" i="23"/>
  <c r="H133" i="23"/>
  <c r="H130" i="23"/>
  <c r="H128" i="23"/>
  <c r="H126" i="23"/>
  <c r="H97" i="23"/>
  <c r="H207" i="23"/>
  <c r="H205" i="23"/>
  <c r="H46" i="23"/>
  <c r="H44" i="23"/>
  <c r="H42" i="23"/>
  <c r="H63" i="23"/>
  <c r="H61" i="23"/>
  <c r="H214" i="23"/>
  <c r="H212" i="23"/>
  <c r="H210" i="23"/>
  <c r="O277" i="23"/>
  <c r="H279" i="23"/>
  <c r="H277" i="23"/>
  <c r="H159" i="23"/>
  <c r="H157" i="23"/>
  <c r="H291" i="23"/>
  <c r="H289" i="23"/>
  <c r="H169" i="23"/>
  <c r="H224" i="23"/>
  <c r="H222" i="23"/>
  <c r="H219" i="23"/>
  <c r="H217" i="23"/>
  <c r="H94" i="23"/>
  <c r="H92" i="23"/>
  <c r="H202" i="23"/>
  <c r="H147" i="23"/>
  <c r="H111" i="23"/>
  <c r="H109" i="23"/>
  <c r="H250" i="23"/>
  <c r="H248" i="23"/>
  <c r="H106" i="23"/>
  <c r="H104" i="23"/>
  <c r="H102" i="23"/>
  <c r="H123" i="23"/>
  <c r="H121" i="23"/>
  <c r="H80" i="23"/>
  <c r="H78" i="23"/>
  <c r="H190" i="23"/>
  <c r="H188" i="23"/>
  <c r="H186" i="23"/>
  <c r="H75" i="23"/>
  <c r="H73" i="23"/>
  <c r="H231" i="23"/>
  <c r="H229" i="23"/>
  <c r="H142" i="23"/>
  <c r="H140" i="23"/>
  <c r="H243" i="23"/>
  <c r="H241" i="23"/>
  <c r="H195" i="23"/>
  <c r="H193" i="23"/>
  <c r="H154" i="23"/>
  <c r="H150" i="23"/>
  <c r="AC181" i="23"/>
  <c r="AC260" i="23"/>
  <c r="AC12" i="23"/>
  <c r="AC170" i="23"/>
  <c r="AC152" i="23"/>
  <c r="AC104" i="23"/>
  <c r="AC50" i="23"/>
  <c r="H49" i="23"/>
  <c r="H37" i="23"/>
  <c r="H34" i="23"/>
  <c r="H32" i="23"/>
  <c r="H30" i="23"/>
  <c r="H27" i="23"/>
  <c r="H25" i="23"/>
  <c r="H22" i="23"/>
  <c r="H15" i="23"/>
  <c r="O241" i="23"/>
  <c r="O195" i="23"/>
  <c r="O175" i="23"/>
  <c r="O157" i="23"/>
  <c r="O129" i="23"/>
  <c r="O75" i="23"/>
  <c r="O57" i="23"/>
  <c r="O27" i="23"/>
  <c r="O21" i="23"/>
  <c r="AC292" i="23"/>
  <c r="AC284" i="23"/>
  <c r="AC282" i="23"/>
  <c r="AC280" i="23"/>
  <c r="AC278" i="23"/>
  <c r="AC276" i="23"/>
  <c r="AC274" i="23"/>
  <c r="AC272" i="23"/>
  <c r="AC268" i="23"/>
  <c r="AC254" i="23"/>
  <c r="AC252" i="23"/>
  <c r="AC250" i="23"/>
  <c r="AC246" i="23"/>
  <c r="AC236" i="23"/>
  <c r="AC232" i="23"/>
  <c r="AC230" i="23"/>
  <c r="AC228" i="23"/>
  <c r="AC226" i="23"/>
  <c r="AC218" i="23"/>
  <c r="AC216" i="23"/>
  <c r="AC214" i="23"/>
  <c r="AC212" i="23"/>
  <c r="AC208" i="23"/>
  <c r="AC202" i="23"/>
  <c r="AC200" i="23"/>
  <c r="AC198" i="23"/>
  <c r="AC194" i="23"/>
  <c r="AC192" i="23"/>
  <c r="AC190" i="23"/>
  <c r="AC188" i="23"/>
  <c r="AC186" i="23"/>
  <c r="AC184" i="23"/>
  <c r="AC182" i="23"/>
  <c r="AC178" i="23"/>
  <c r="AC176" i="23"/>
  <c r="AC174" i="23"/>
  <c r="AC172" i="23"/>
  <c r="AC168" i="23"/>
  <c r="AC166" i="23"/>
  <c r="AC162" i="23"/>
  <c r="AC158" i="23"/>
  <c r="AC156" i="23"/>
  <c r="AC150" i="23"/>
  <c r="AC148" i="23"/>
  <c r="AC144" i="23"/>
  <c r="AC142" i="23"/>
  <c r="AC140" i="23"/>
  <c r="AC138" i="23"/>
  <c r="AC134" i="23"/>
  <c r="AC126" i="23"/>
  <c r="AC124" i="23"/>
  <c r="AC120" i="23"/>
  <c r="AC118" i="23"/>
  <c r="AC116" i="23"/>
  <c r="AC110" i="23"/>
  <c r="AC106" i="23"/>
  <c r="AC102" i="23"/>
  <c r="AC96" i="23"/>
  <c r="AC94" i="23"/>
  <c r="AC86" i="23"/>
  <c r="AC84" i="23"/>
  <c r="AC78" i="23"/>
  <c r="AC76" i="23"/>
  <c r="AC72" i="23"/>
  <c r="AC70" i="23"/>
  <c r="AC62" i="23"/>
  <c r="AC60" i="23"/>
  <c r="AC54" i="23"/>
  <c r="AC52" i="23"/>
  <c r="AC44" i="23"/>
  <c r="AC40" i="23"/>
  <c r="AC38" i="23"/>
  <c r="AC34" i="23"/>
  <c r="AC26" i="23"/>
  <c r="AC24" i="23"/>
  <c r="AC22" i="23"/>
  <c r="AC18" i="23"/>
  <c r="AC16" i="23"/>
  <c r="AC14" i="23"/>
  <c r="AC8" i="23"/>
  <c r="O292" i="23"/>
  <c r="O288" i="23"/>
  <c r="O286" i="23"/>
  <c r="O282" i="23"/>
  <c r="O280" i="23"/>
  <c r="O278" i="23"/>
  <c r="O272" i="23"/>
  <c r="O268" i="23"/>
  <c r="O266" i="23"/>
  <c r="O264" i="23"/>
  <c r="O262" i="23"/>
  <c r="O258" i="23"/>
  <c r="O254" i="23"/>
  <c r="O248" i="23"/>
  <c r="O246" i="23"/>
  <c r="O240" i="23"/>
  <c r="O238" i="23"/>
  <c r="O232" i="23"/>
  <c r="O230" i="23"/>
  <c r="O226" i="23"/>
  <c r="O220" i="23"/>
  <c r="O218" i="23"/>
  <c r="O214" i="23"/>
  <c r="O212" i="23"/>
  <c r="O208" i="23"/>
  <c r="O204" i="23"/>
  <c r="O202" i="23"/>
  <c r="O198" i="23"/>
  <c r="O196" i="23"/>
  <c r="O194" i="23"/>
  <c r="O192" i="23"/>
  <c r="O190" i="23"/>
  <c r="O188" i="23"/>
  <c r="O186" i="23"/>
  <c r="O182" i="23"/>
  <c r="O180" i="23"/>
  <c r="O178" i="23"/>
  <c r="O176" i="23"/>
  <c r="O174" i="23"/>
  <c r="O172" i="23"/>
  <c r="O170" i="23"/>
  <c r="O168" i="23"/>
  <c r="O164" i="23"/>
  <c r="O162" i="23"/>
  <c r="O156" i="23"/>
  <c r="O154" i="23"/>
  <c r="O152" i="23"/>
  <c r="O146" i="23"/>
  <c r="O144" i="23"/>
  <c r="O142" i="23"/>
  <c r="O140" i="23"/>
  <c r="O138" i="23"/>
  <c r="AF138" i="23" s="1"/>
  <c r="AG138" i="23" s="1"/>
  <c r="O132" i="23"/>
  <c r="O122" i="23"/>
  <c r="O118" i="23"/>
  <c r="O116" i="23"/>
  <c r="O114" i="23"/>
  <c r="O112" i="23"/>
  <c r="O106" i="23"/>
  <c r="O98" i="23"/>
  <c r="O96" i="23"/>
  <c r="O94" i="23"/>
  <c r="O90" i="23"/>
  <c r="O88" i="23"/>
  <c r="O84" i="23"/>
  <c r="O74" i="23"/>
  <c r="O66" i="23"/>
  <c r="O60" i="23"/>
  <c r="O56" i="23"/>
  <c r="O54" i="23"/>
  <c r="O52" i="23"/>
  <c r="O50" i="23"/>
  <c r="O48" i="23"/>
  <c r="O44" i="23"/>
  <c r="O42" i="23"/>
  <c r="O40" i="23"/>
  <c r="O38" i="23"/>
  <c r="O34" i="23"/>
  <c r="O26" i="23"/>
  <c r="O20" i="23"/>
  <c r="O18" i="23"/>
  <c r="O14" i="23"/>
  <c r="O12" i="23"/>
  <c r="AC291" i="23"/>
  <c r="AC289" i="23"/>
  <c r="AC285" i="23"/>
  <c r="AC283" i="23"/>
  <c r="AC277" i="23"/>
  <c r="AC273" i="23"/>
  <c r="AC271" i="23"/>
  <c r="AC267" i="23"/>
  <c r="AC253" i="23"/>
  <c r="AC243" i="23"/>
  <c r="AC237" i="23"/>
  <c r="AC235" i="23"/>
  <c r="AC229" i="23"/>
  <c r="AC217" i="23"/>
  <c r="AC211" i="23"/>
  <c r="AC207" i="23"/>
  <c r="AC201" i="23"/>
  <c r="AC199" i="23"/>
  <c r="AC195" i="23"/>
  <c r="AC189" i="23"/>
  <c r="AC187" i="23"/>
  <c r="AC183" i="23"/>
  <c r="AC177" i="23"/>
  <c r="AC175" i="23"/>
  <c r="AC169" i="23"/>
  <c r="AC159" i="23"/>
  <c r="AC157" i="23"/>
  <c r="AC151" i="23"/>
  <c r="AC145" i="23"/>
  <c r="AC141" i="23"/>
  <c r="AC135" i="23"/>
  <c r="AC133" i="23"/>
  <c r="AC127" i="23"/>
  <c r="AC121" i="23"/>
  <c r="AC117" i="23"/>
  <c r="AC115" i="23"/>
  <c r="AC111" i="23"/>
  <c r="AC97" i="23"/>
  <c r="AC93" i="23"/>
  <c r="AC79" i="23"/>
  <c r="AC73" i="23"/>
  <c r="AC69" i="23"/>
  <c r="AC67" i="23"/>
  <c r="AC61" i="23"/>
  <c r="AC55" i="23"/>
  <c r="AC49" i="23"/>
  <c r="AC45" i="23"/>
  <c r="AC43" i="23"/>
  <c r="AC39" i="23"/>
  <c r="AC33" i="23"/>
  <c r="AC27" i="23"/>
  <c r="AC25" i="23"/>
  <c r="AC21" i="23"/>
  <c r="AC19" i="23"/>
  <c r="AC9" i="23"/>
  <c r="H290" i="23"/>
  <c r="H276" i="23"/>
  <c r="H266" i="23"/>
  <c r="H232" i="23"/>
  <c r="H228" i="23"/>
  <c r="H204" i="23"/>
  <c r="H194" i="23"/>
  <c r="H184" i="23"/>
  <c r="H180" i="23"/>
  <c r="H172" i="23"/>
  <c r="H168" i="23"/>
  <c r="H158" i="23"/>
  <c r="H134" i="23"/>
  <c r="H124" i="23"/>
  <c r="H120" i="23"/>
  <c r="H110" i="23"/>
  <c r="H100" i="23"/>
  <c r="H96" i="23"/>
  <c r="H86" i="23"/>
  <c r="H76" i="23"/>
  <c r="H72" i="23"/>
  <c r="H62" i="23"/>
  <c r="H52" i="23"/>
  <c r="H48" i="23"/>
  <c r="H38" i="23"/>
  <c r="H28" i="23"/>
  <c r="H24" i="23"/>
  <c r="H14" i="23"/>
  <c r="H12" i="23"/>
  <c r="H196" i="23"/>
  <c r="H192" i="23"/>
  <c r="H182" i="23"/>
  <c r="H170" i="23"/>
  <c r="H160" i="23"/>
  <c r="H156" i="23"/>
  <c r="H148" i="23"/>
  <c r="H144" i="23"/>
  <c r="H132" i="23"/>
  <c r="H122" i="23"/>
  <c r="H112" i="23"/>
  <c r="H108" i="23"/>
  <c r="H84" i="23"/>
  <c r="H74" i="23"/>
  <c r="H64" i="23"/>
  <c r="H60" i="23"/>
  <c r="H50" i="23"/>
  <c r="H40" i="23"/>
  <c r="H26" i="23"/>
  <c r="H16" i="23"/>
  <c r="H218" i="23"/>
  <c r="O289" i="23"/>
  <c r="O285" i="23"/>
  <c r="O283" i="23"/>
  <c r="O279" i="23"/>
  <c r="O273" i="23"/>
  <c r="O271" i="23"/>
  <c r="O267" i="23"/>
  <c r="O265" i="23"/>
  <c r="O255" i="23"/>
  <c r="O235" i="23"/>
  <c r="O231" i="23"/>
  <c r="O229" i="23"/>
  <c r="O223" i="23"/>
  <c r="O219" i="23"/>
  <c r="O217" i="23"/>
  <c r="O211" i="23"/>
  <c r="O205" i="23"/>
  <c r="O199" i="23"/>
  <c r="O189" i="23"/>
  <c r="O181" i="23"/>
  <c r="O177" i="23"/>
  <c r="O171" i="23"/>
  <c r="O159" i="23"/>
  <c r="O10" i="23"/>
  <c r="H8" i="23"/>
  <c r="H254" i="23"/>
  <c r="AC7" i="23"/>
  <c r="O6" i="23"/>
  <c r="O153" i="23"/>
  <c r="O145" i="23"/>
  <c r="O141" i="23"/>
  <c r="O139" i="23"/>
  <c r="O135" i="23"/>
  <c r="O133" i="23"/>
  <c r="O123" i="23"/>
  <c r="O115" i="23"/>
  <c r="O111" i="23"/>
  <c r="O109" i="23"/>
  <c r="O91" i="23"/>
  <c r="O87" i="23"/>
  <c r="O81" i="23"/>
  <c r="O67" i="23"/>
  <c r="O61" i="23"/>
  <c r="O51" i="23"/>
  <c r="O45" i="23"/>
  <c r="O43" i="23"/>
  <c r="O37" i="23"/>
  <c r="O33" i="23"/>
  <c r="O15" i="23"/>
  <c r="O7" i="23"/>
  <c r="H280" i="23"/>
  <c r="H261" i="23"/>
  <c r="H230" i="23"/>
  <c r="H213" i="23"/>
  <c r="H187" i="23"/>
  <c r="H115" i="23"/>
  <c r="O13" i="23"/>
  <c r="O28" i="23"/>
  <c r="AC42" i="23"/>
  <c r="AC87" i="23"/>
  <c r="AC15" i="23"/>
  <c r="AC32" i="23"/>
  <c r="AC56" i="23"/>
  <c r="O64" i="23"/>
  <c r="O68" i="23"/>
  <c r="O82" i="23"/>
  <c r="O130" i="23"/>
  <c r="O136" i="23"/>
  <c r="AC46" i="23"/>
  <c r="O31" i="23"/>
  <c r="O36" i="23"/>
  <c r="AC48" i="23"/>
  <c r="O85" i="23"/>
  <c r="AC100" i="23"/>
  <c r="AC103" i="23"/>
  <c r="O105" i="23"/>
  <c r="O108" i="23"/>
  <c r="O9" i="23"/>
  <c r="O16" i="23"/>
  <c r="AC30" i="23"/>
  <c r="AC37" i="23"/>
  <c r="O73" i="23"/>
  <c r="AC75" i="23"/>
  <c r="AC132" i="23"/>
  <c r="AC164" i="23"/>
  <c r="AC222" i="23"/>
  <c r="O237" i="23"/>
  <c r="AC238" i="23"/>
  <c r="AC259" i="23"/>
  <c r="O260" i="23"/>
  <c r="O261" i="23"/>
  <c r="AC266" i="23"/>
  <c r="AC290" i="23"/>
  <c r="O291" i="23"/>
  <c r="O19" i="23"/>
  <c r="AC28" i="23"/>
  <c r="O30" i="23"/>
  <c r="AC31" i="23"/>
  <c r="AC58" i="23"/>
  <c r="O62" i="23"/>
  <c r="O63" i="23"/>
  <c r="AC68" i="23"/>
  <c r="O70" i="23"/>
  <c r="O72" i="23"/>
  <c r="AC74" i="23"/>
  <c r="AC80" i="23"/>
  <c r="AC82" i="23"/>
  <c r="AC85" i="23"/>
  <c r="AC90" i="23"/>
  <c r="AC92" i="23"/>
  <c r="O93" i="23"/>
  <c r="AC99" i="23"/>
  <c r="O104" i="23"/>
  <c r="AC108" i="23"/>
  <c r="AC109" i="23"/>
  <c r="AC112" i="23"/>
  <c r="AC122" i="23"/>
  <c r="O128" i="23"/>
  <c r="AC130" i="23"/>
  <c r="O147" i="23"/>
  <c r="O160" i="23"/>
  <c r="O163" i="23"/>
  <c r="AC165" i="23"/>
  <c r="AC193" i="23"/>
  <c r="AC204" i="23"/>
  <c r="AC205" i="23"/>
  <c r="AC206" i="23"/>
  <c r="O210" i="23"/>
  <c r="AC213" i="23"/>
  <c r="AC219" i="23"/>
  <c r="O222" i="23"/>
  <c r="AC223" i="23"/>
  <c r="AC225" i="23"/>
  <c r="AC231" i="23"/>
  <c r="AC234" i="23"/>
  <c r="AC242" i="23"/>
  <c r="O243" i="23"/>
  <c r="AC244" i="23"/>
  <c r="O247" i="23"/>
  <c r="AC249" i="23"/>
  <c r="O256" i="23"/>
  <c r="AC258" i="23"/>
  <c r="O259" i="23"/>
  <c r="AC261" i="23"/>
  <c r="AC262" i="23"/>
  <c r="AC265" i="23"/>
  <c r="AC270" i="23"/>
  <c r="O274" i="23"/>
  <c r="AC286" i="23"/>
  <c r="O290" i="23"/>
  <c r="O22" i="23"/>
  <c r="O25" i="23"/>
  <c r="AC64" i="23"/>
  <c r="O79" i="23"/>
  <c r="O80" i="23"/>
  <c r="O97" i="23"/>
  <c r="O120" i="23"/>
  <c r="O121" i="23"/>
  <c r="AC123" i="23"/>
  <c r="AC147" i="23"/>
  <c r="AC154" i="23"/>
  <c r="O184" i="23"/>
  <c r="O187" i="23"/>
  <c r="O200" i="23"/>
  <c r="O201" i="23"/>
  <c r="AC220" i="23"/>
  <c r="AC224" i="23"/>
  <c r="AC240" i="23"/>
  <c r="AC241" i="23"/>
  <c r="O244" i="23"/>
  <c r="O252" i="23"/>
  <c r="AC256" i="23"/>
  <c r="O270" i="23"/>
  <c r="AC279" i="23"/>
  <c r="AC288" i="23"/>
  <c r="O58" i="23"/>
  <c r="AC63" i="23"/>
  <c r="O92" i="23"/>
  <c r="O99" i="23"/>
  <c r="AC128" i="23"/>
  <c r="AC160" i="23"/>
  <c r="AC163" i="23"/>
  <c r="O165" i="23"/>
  <c r="O206" i="23"/>
  <c r="AC210" i="23"/>
  <c r="O213" i="23"/>
  <c r="O225" i="23"/>
  <c r="O234" i="23"/>
  <c r="O242" i="23"/>
  <c r="AC247" i="23"/>
  <c r="O249" i="23"/>
  <c r="H292" i="23"/>
  <c r="H288" i="23"/>
  <c r="H285" i="23"/>
  <c r="H278" i="23"/>
  <c r="H268" i="23"/>
  <c r="H256" i="23"/>
  <c r="H252" i="23"/>
  <c r="H244" i="23"/>
  <c r="H242" i="23"/>
  <c r="H283" i="23"/>
  <c r="H273" i="23"/>
  <c r="H271" i="23"/>
  <c r="H259" i="23"/>
  <c r="H249" i="23"/>
  <c r="H247" i="23"/>
  <c r="H240" i="23"/>
  <c r="H237" i="23"/>
  <c r="H235" i="23"/>
  <c r="H225" i="23"/>
  <c r="H223" i="23"/>
  <c r="H220" i="23"/>
  <c r="H216" i="23"/>
  <c r="H211" i="23"/>
  <c r="H208" i="23"/>
  <c r="H206" i="23"/>
  <c r="H201" i="23"/>
  <c r="H189" i="23"/>
  <c r="H177" i="23"/>
  <c r="H175" i="23"/>
  <c r="H165" i="23"/>
  <c r="H163" i="23"/>
  <c r="AF163" i="23" s="1"/>
  <c r="AG163" i="23" s="1"/>
  <c r="H151" i="23"/>
  <c r="H141" i="23"/>
  <c r="H127" i="23"/>
  <c r="H117" i="23"/>
  <c r="H103" i="23"/>
  <c r="H93" i="23"/>
  <c r="H81" i="23"/>
  <c r="H79" i="23"/>
  <c r="H69" i="23"/>
  <c r="H67" i="23"/>
  <c r="H55" i="23"/>
  <c r="H45" i="23"/>
  <c r="H43" i="23"/>
  <c r="H33" i="23"/>
  <c r="H31" i="23"/>
  <c r="H21" i="23"/>
  <c r="H19" i="23"/>
  <c r="H9" i="23"/>
  <c r="H7" i="23"/>
  <c r="O24" i="23"/>
  <c r="O32" i="23"/>
  <c r="O49" i="23"/>
  <c r="O110" i="23"/>
  <c r="O8" i="23"/>
  <c r="O102" i="23"/>
  <c r="O46" i="23"/>
  <c r="H51" i="23"/>
  <c r="AC51" i="23"/>
  <c r="H10" i="23"/>
  <c r="AC10" i="23"/>
  <c r="H13" i="23"/>
  <c r="AC13" i="23"/>
  <c r="H20" i="23"/>
  <c r="AC20" i="23"/>
  <c r="H36" i="23"/>
  <c r="AC36" i="23"/>
  <c r="O39" i="23"/>
  <c r="O76" i="23"/>
  <c r="AC81" i="23"/>
  <c r="O124" i="23"/>
  <c r="O127" i="23"/>
  <c r="O150" i="23"/>
  <c r="H164" i="23"/>
  <c r="O207" i="23"/>
  <c r="H66" i="23"/>
  <c r="AC66" i="23"/>
  <c r="O69" i="23"/>
  <c r="H88" i="23"/>
  <c r="AC88" i="23"/>
  <c r="H91" i="23"/>
  <c r="AC91" i="23"/>
  <c r="H98" i="23"/>
  <c r="AC98" i="23"/>
  <c r="H114" i="23"/>
  <c r="AC114" i="23"/>
  <c r="O117" i="23"/>
  <c r="H136" i="23"/>
  <c r="AC136" i="23"/>
  <c r="H139" i="23"/>
  <c r="AC139" i="23"/>
  <c r="H146" i="23"/>
  <c r="AC146" i="23"/>
  <c r="H198" i="23"/>
  <c r="H129" i="23"/>
  <c r="AC129" i="23"/>
  <c r="O158" i="23"/>
  <c r="O183" i="23"/>
  <c r="O55" i="23"/>
  <c r="H57" i="23"/>
  <c r="AC57" i="23"/>
  <c r="O78" i="23"/>
  <c r="O86" i="23"/>
  <c r="O100" i="23"/>
  <c r="O103" i="23"/>
  <c r="H105" i="23"/>
  <c r="AC105" i="23"/>
  <c r="O126" i="23"/>
  <c r="O134" i="23"/>
  <c r="O148" i="23"/>
  <c r="O151" i="23"/>
  <c r="H153" i="23"/>
  <c r="AC153" i="23"/>
  <c r="AC180" i="23"/>
  <c r="O193" i="23"/>
  <c r="O166" i="23"/>
  <c r="O169" i="23"/>
  <c r="H171" i="23"/>
  <c r="AC171" i="23"/>
  <c r="AC264" i="23"/>
  <c r="AC196" i="23"/>
  <c r="H199" i="23"/>
  <c r="O216" i="23"/>
  <c r="O224" i="23"/>
  <c r="AC248" i="23"/>
  <c r="H264" i="23"/>
  <c r="O228" i="23"/>
  <c r="O236" i="23"/>
  <c r="O250" i="23"/>
  <c r="O253" i="23"/>
  <c r="H255" i="23"/>
  <c r="AC255" i="23"/>
  <c r="O276" i="23"/>
  <c r="O284" i="23"/>
  <c r="N9" i="7"/>
  <c r="O9" i="7" s="1"/>
  <c r="N7" i="7"/>
  <c r="O7" i="7" s="1"/>
  <c r="N8" i="7"/>
  <c r="O8" i="7" s="1"/>
  <c r="N10" i="7"/>
  <c r="O10" i="7" s="1"/>
  <c r="E7" i="7"/>
  <c r="F7" i="7"/>
  <c r="E8" i="7"/>
  <c r="F8" i="7"/>
  <c r="E9" i="7"/>
  <c r="F9" i="7"/>
  <c r="E10" i="7"/>
  <c r="F10" i="7"/>
  <c r="I174" i="23" l="1"/>
  <c r="J174" i="23" s="1"/>
  <c r="G10" i="7"/>
  <c r="AF268" i="23"/>
  <c r="AG268" i="23" s="1"/>
  <c r="AF70" i="23"/>
  <c r="AG70" i="23" s="1"/>
  <c r="AF33" i="23"/>
  <c r="AG33" i="23" s="1"/>
  <c r="AF242" i="23"/>
  <c r="AG242" i="23" s="1"/>
  <c r="AF292" i="23"/>
  <c r="AG292" i="23" s="1"/>
  <c r="AF12" i="23"/>
  <c r="AG12" i="23" s="1"/>
  <c r="P76" i="23"/>
  <c r="Q76" i="23" s="1"/>
  <c r="AF9" i="23"/>
  <c r="AG9" i="23" s="1"/>
  <c r="AF67" i="23"/>
  <c r="AG67" i="23" s="1"/>
  <c r="AF220" i="23"/>
  <c r="AG220" i="23" s="1"/>
  <c r="P58" i="23"/>
  <c r="Q58" i="23" s="1"/>
  <c r="AF50" i="23"/>
  <c r="AG50" i="23" s="1"/>
  <c r="AF258" i="23"/>
  <c r="AG258" i="23" s="1"/>
  <c r="P103" i="23"/>
  <c r="Q103" i="23" s="1"/>
  <c r="P158" i="23"/>
  <c r="Q158" i="23" s="1"/>
  <c r="AF91" i="23"/>
  <c r="AG91" i="23" s="1"/>
  <c r="AF141" i="23"/>
  <c r="AG141" i="23" s="1"/>
  <c r="AF175" i="23"/>
  <c r="AG175" i="23" s="1"/>
  <c r="AF206" i="23"/>
  <c r="AG206" i="23" s="1"/>
  <c r="AF237" i="23"/>
  <c r="AG237" i="23" s="1"/>
  <c r="AF259" i="23"/>
  <c r="AG259" i="23" s="1"/>
  <c r="AF234" i="23"/>
  <c r="AG234" i="23" s="1"/>
  <c r="P200" i="23"/>
  <c r="Q200" i="23" s="1"/>
  <c r="P62" i="23"/>
  <c r="Q62" i="23" s="1"/>
  <c r="AF115" i="23"/>
  <c r="AG115" i="23" s="1"/>
  <c r="AF87" i="23"/>
  <c r="AG87" i="23" s="1"/>
  <c r="AF218" i="23"/>
  <c r="AG218" i="23" s="1"/>
  <c r="AF171" i="23"/>
  <c r="AG171" i="23" s="1"/>
  <c r="AF13" i="23"/>
  <c r="AG13" i="23" s="1"/>
  <c r="AF235" i="23"/>
  <c r="AG235" i="23" s="1"/>
  <c r="AF288" i="23"/>
  <c r="AG288" i="23" s="1"/>
  <c r="P120" i="23"/>
  <c r="Q120" i="23" s="1"/>
  <c r="AF90" i="23"/>
  <c r="AG90" i="23" s="1"/>
  <c r="AF156" i="23"/>
  <c r="AG156" i="23" s="1"/>
  <c r="P196" i="23"/>
  <c r="Q196" i="23" s="1"/>
  <c r="AF140" i="23"/>
  <c r="AG140" i="23" s="1"/>
  <c r="AF123" i="23"/>
  <c r="AG123" i="23" s="1"/>
  <c r="AF61" i="23"/>
  <c r="AG61" i="23" s="1"/>
  <c r="AF93" i="23"/>
  <c r="AG93" i="23" s="1"/>
  <c r="AF79" i="23"/>
  <c r="AG79" i="23" s="1"/>
  <c r="AF247" i="23"/>
  <c r="AG247" i="23" s="1"/>
  <c r="AF14" i="23"/>
  <c r="AG14" i="23" s="1"/>
  <c r="AF232" i="23"/>
  <c r="AG232" i="23" s="1"/>
  <c r="P136" i="23"/>
  <c r="Q136" i="23" s="1"/>
  <c r="AF253" i="23"/>
  <c r="AG253" i="23" s="1"/>
  <c r="P183" i="23"/>
  <c r="Q183" i="23" s="1"/>
  <c r="AF55" i="23"/>
  <c r="AG55" i="23" s="1"/>
  <c r="AF201" i="23"/>
  <c r="AG201" i="23" s="1"/>
  <c r="AF216" i="23"/>
  <c r="AG216" i="23" s="1"/>
  <c r="AF230" i="23"/>
  <c r="AG230" i="23" s="1"/>
  <c r="P45" i="23"/>
  <c r="Q45" i="23" s="1"/>
  <c r="P111" i="23"/>
  <c r="Q111" i="23" s="1"/>
  <c r="AF74" i="23"/>
  <c r="AG74" i="23" s="1"/>
  <c r="P18" i="23"/>
  <c r="Q18" i="23" s="1"/>
  <c r="P114" i="23"/>
  <c r="Q114" i="23" s="1"/>
  <c r="P280" i="23"/>
  <c r="Q280" i="23" s="1"/>
  <c r="AF190" i="23"/>
  <c r="AG190" i="23" s="1"/>
  <c r="AF248" i="23"/>
  <c r="AG248" i="23" s="1"/>
  <c r="P224" i="23"/>
  <c r="Q224" i="23" s="1"/>
  <c r="P166" i="23"/>
  <c r="Q166" i="23" s="1"/>
  <c r="AF153" i="23"/>
  <c r="AG153" i="23" s="1"/>
  <c r="P126" i="23"/>
  <c r="Q126" i="23" s="1"/>
  <c r="AF57" i="23"/>
  <c r="AG57" i="23" s="1"/>
  <c r="AF146" i="23"/>
  <c r="AG146" i="23" s="1"/>
  <c r="AF136" i="23"/>
  <c r="AG136" i="23" s="1"/>
  <c r="AF66" i="23"/>
  <c r="AG66" i="23" s="1"/>
  <c r="P99" i="23"/>
  <c r="Q99" i="23" s="1"/>
  <c r="P259" i="23"/>
  <c r="Q259" i="23" s="1"/>
  <c r="P237" i="23"/>
  <c r="Q237" i="23" s="1"/>
  <c r="P36" i="23"/>
  <c r="Q36" i="23" s="1"/>
  <c r="AF187" i="23"/>
  <c r="AG187" i="23" s="1"/>
  <c r="AF280" i="23"/>
  <c r="AG280" i="23" s="1"/>
  <c r="P189" i="23"/>
  <c r="Q189" i="23" s="1"/>
  <c r="P217" i="23"/>
  <c r="Q217" i="23" s="1"/>
  <c r="P231" i="23"/>
  <c r="Q231" i="23" s="1"/>
  <c r="P267" i="23"/>
  <c r="Q267" i="23" s="1"/>
  <c r="P283" i="23"/>
  <c r="Q283" i="23" s="1"/>
  <c r="AF134" i="23"/>
  <c r="AG134" i="23" s="1"/>
  <c r="AF180" i="23"/>
  <c r="AG180" i="23" s="1"/>
  <c r="AF228" i="23"/>
  <c r="AG228" i="23" s="1"/>
  <c r="AF246" i="23"/>
  <c r="AG246" i="23" s="1"/>
  <c r="AF262" i="23"/>
  <c r="AG262" i="23" s="1"/>
  <c r="AF274" i="23"/>
  <c r="AG274" i="23" s="1"/>
  <c r="AF282" i="23"/>
  <c r="AG282" i="23" s="1"/>
  <c r="P27" i="23"/>
  <c r="Q27" i="23" s="1"/>
  <c r="AF261" i="23"/>
  <c r="AG261" i="23" s="1"/>
  <c r="P148" i="23"/>
  <c r="AF256" i="23"/>
  <c r="AG256" i="23" s="1"/>
  <c r="P242" i="23"/>
  <c r="Q242" i="23" s="1"/>
  <c r="P68" i="23"/>
  <c r="Q68" i="23" s="1"/>
  <c r="P15" i="23"/>
  <c r="Q15" i="23" s="1"/>
  <c r="P81" i="23"/>
  <c r="Q81" i="23" s="1"/>
  <c r="P153" i="23"/>
  <c r="Q153" i="23" s="1"/>
  <c r="AF40" i="23"/>
  <c r="AG40" i="23" s="1"/>
  <c r="AF122" i="23"/>
  <c r="AG122" i="23" s="1"/>
  <c r="AF192" i="23"/>
  <c r="AG192" i="23" s="1"/>
  <c r="P48" i="23"/>
  <c r="Q48" i="23" s="1"/>
  <c r="P170" i="23"/>
  <c r="Q170" i="23" s="1"/>
  <c r="P178" i="23"/>
  <c r="Q178" i="23" s="1"/>
  <c r="P208" i="23"/>
  <c r="Q208" i="23" s="1"/>
  <c r="P254" i="23"/>
  <c r="Q254" i="23" s="1"/>
  <c r="AF30" i="23"/>
  <c r="AG30" i="23" s="1"/>
  <c r="AF195" i="23"/>
  <c r="AG195" i="23" s="1"/>
  <c r="AF73" i="23"/>
  <c r="AG73" i="23" s="1"/>
  <c r="AF169" i="23"/>
  <c r="AG169" i="23" s="1"/>
  <c r="AF46" i="23"/>
  <c r="AG46" i="23" s="1"/>
  <c r="P86" i="23"/>
  <c r="Q86" i="23" s="1"/>
  <c r="AF129" i="23"/>
  <c r="AG129" i="23" s="1"/>
  <c r="AF21" i="23"/>
  <c r="AG21" i="23" s="1"/>
  <c r="P213" i="23"/>
  <c r="Q213" i="23" s="1"/>
  <c r="P290" i="23"/>
  <c r="Q290" i="23" s="1"/>
  <c r="AF265" i="23"/>
  <c r="AG265" i="23" s="1"/>
  <c r="AF145" i="23"/>
  <c r="AG145" i="23" s="1"/>
  <c r="AF182" i="23"/>
  <c r="AG182" i="23" s="1"/>
  <c r="AF48" i="23"/>
  <c r="AG48" i="23" s="1"/>
  <c r="AF110" i="23"/>
  <c r="AG110" i="23" s="1"/>
  <c r="AF184" i="23"/>
  <c r="AG184" i="23" s="1"/>
  <c r="P34" i="23"/>
  <c r="Q34" i="23" s="1"/>
  <c r="AF54" i="23"/>
  <c r="AG54" i="23" s="1"/>
  <c r="P94" i="23"/>
  <c r="Q94" i="23" s="1"/>
  <c r="P142" i="23"/>
  <c r="Q142" i="23" s="1"/>
  <c r="P248" i="23"/>
  <c r="Q248" i="23" s="1"/>
  <c r="AF226" i="23"/>
  <c r="AG226" i="23" s="1"/>
  <c r="AF284" i="23"/>
  <c r="AG284" i="23" s="1"/>
  <c r="AF37" i="23"/>
  <c r="AG37" i="23" s="1"/>
  <c r="AF106" i="23"/>
  <c r="AG106" i="23" s="1"/>
  <c r="AF214" i="23"/>
  <c r="AG214" i="23" s="1"/>
  <c r="AF223" i="23"/>
  <c r="AG223" i="23" s="1"/>
  <c r="AF240" i="23"/>
  <c r="AG240" i="23" s="1"/>
  <c r="P270" i="23"/>
  <c r="Q270" i="23" s="1"/>
  <c r="AF52" i="23"/>
  <c r="AG52" i="23" s="1"/>
  <c r="AF162" i="23"/>
  <c r="AG162" i="23" s="1"/>
  <c r="P9" i="23"/>
  <c r="Q9" i="23" s="1"/>
  <c r="AF7" i="23"/>
  <c r="AG7" i="23" s="1"/>
  <c r="P244" i="23"/>
  <c r="Q244" i="23" s="1"/>
  <c r="P147" i="23"/>
  <c r="P72" i="23"/>
  <c r="Q72" i="23" s="1"/>
  <c r="P64" i="23"/>
  <c r="Q64" i="23" s="1"/>
  <c r="P56" i="23"/>
  <c r="Q56" i="23" s="1"/>
  <c r="P96" i="23"/>
  <c r="Q96" i="23" s="1"/>
  <c r="P132" i="23"/>
  <c r="Q132" i="23" s="1"/>
  <c r="P144" i="23"/>
  <c r="Q144" i="23" s="1"/>
  <c r="P188" i="23"/>
  <c r="Q188" i="23" s="1"/>
  <c r="P57" i="23"/>
  <c r="Q57" i="23" s="1"/>
  <c r="AF15" i="23"/>
  <c r="AG15" i="23" s="1"/>
  <c r="AF49" i="23"/>
  <c r="AG49" i="23" s="1"/>
  <c r="AF126" i="23"/>
  <c r="AG126" i="23" s="1"/>
  <c r="AF200" i="23"/>
  <c r="AG200" i="23" s="1"/>
  <c r="AF56" i="23"/>
  <c r="AG56" i="23" s="1"/>
  <c r="AF58" i="23"/>
  <c r="AG58" i="23" s="1"/>
  <c r="P276" i="23"/>
  <c r="Q276" i="23" s="1"/>
  <c r="P236" i="23"/>
  <c r="Q236" i="23" s="1"/>
  <c r="AF114" i="23"/>
  <c r="AG114" i="23" s="1"/>
  <c r="P150" i="23"/>
  <c r="Q150" i="23" s="1"/>
  <c r="P46" i="23"/>
  <c r="Q46" i="23" s="1"/>
  <c r="AF31" i="23"/>
  <c r="AG31" i="23" s="1"/>
  <c r="AF81" i="23"/>
  <c r="AG81" i="23" s="1"/>
  <c r="AF283" i="23"/>
  <c r="AG283" i="23" s="1"/>
  <c r="P256" i="23"/>
  <c r="Q256" i="23" s="1"/>
  <c r="P63" i="23"/>
  <c r="Q63" i="23" s="1"/>
  <c r="P260" i="23"/>
  <c r="Q260" i="23" s="1"/>
  <c r="P16" i="23"/>
  <c r="Q16" i="23" s="1"/>
  <c r="P7" i="23"/>
  <c r="Q7" i="23" s="1"/>
  <c r="P67" i="23"/>
  <c r="Q67" i="23" s="1"/>
  <c r="P133" i="23"/>
  <c r="Q133" i="23" s="1"/>
  <c r="AF254" i="23"/>
  <c r="AG254" i="23" s="1"/>
  <c r="P10" i="23"/>
  <c r="Q10" i="23" s="1"/>
  <c r="P211" i="23"/>
  <c r="Q211" i="23" s="1"/>
  <c r="P229" i="23"/>
  <c r="Q229" i="23" s="1"/>
  <c r="P279" i="23"/>
  <c r="AF64" i="23"/>
  <c r="AG64" i="23" s="1"/>
  <c r="AF112" i="23"/>
  <c r="AG112" i="23" s="1"/>
  <c r="AF148" i="23"/>
  <c r="AG148" i="23" s="1"/>
  <c r="AF38" i="23"/>
  <c r="AG38" i="23" s="1"/>
  <c r="AF72" i="23"/>
  <c r="AG72" i="23" s="1"/>
  <c r="AF100" i="23"/>
  <c r="AG100" i="23" s="1"/>
  <c r="AF290" i="23"/>
  <c r="AG290" i="23" s="1"/>
  <c r="P14" i="23"/>
  <c r="Q14" i="23" s="1"/>
  <c r="P44" i="23"/>
  <c r="Q44" i="23" s="1"/>
  <c r="P74" i="23"/>
  <c r="Q74" i="23" s="1"/>
  <c r="P168" i="23"/>
  <c r="Q168" i="23" s="1"/>
  <c r="P186" i="23"/>
  <c r="Q186" i="23" s="1"/>
  <c r="P204" i="23"/>
  <c r="Q204" i="23" s="1"/>
  <c r="P232" i="23"/>
  <c r="Q232" i="23" s="1"/>
  <c r="P264" i="23"/>
  <c r="Q264" i="23" s="1"/>
  <c r="P278" i="23"/>
  <c r="P157" i="23"/>
  <c r="Q157" i="23" s="1"/>
  <c r="AF231" i="23"/>
  <c r="AG231" i="23" s="1"/>
  <c r="AF224" i="23"/>
  <c r="AG224" i="23" s="1"/>
  <c r="AF97" i="23"/>
  <c r="AG97" i="23" s="1"/>
  <c r="AF264" i="23"/>
  <c r="AG264" i="23" s="1"/>
  <c r="P216" i="23"/>
  <c r="Q216" i="23" s="1"/>
  <c r="P169" i="23"/>
  <c r="Q169" i="23" s="1"/>
  <c r="P151" i="23"/>
  <c r="Q151" i="23" s="1"/>
  <c r="P134" i="23"/>
  <c r="Q134" i="23" s="1"/>
  <c r="AF105" i="23"/>
  <c r="AG105" i="23" s="1"/>
  <c r="P100" i="23"/>
  <c r="Q100" i="23" s="1"/>
  <c r="P78" i="23"/>
  <c r="Q78" i="23" s="1"/>
  <c r="P55" i="23"/>
  <c r="Q55" i="23" s="1"/>
  <c r="AF198" i="23"/>
  <c r="AG198" i="23" s="1"/>
  <c r="AF139" i="23"/>
  <c r="AG139" i="23" s="1"/>
  <c r="P69" i="23"/>
  <c r="Q69" i="23" s="1"/>
  <c r="AF164" i="23"/>
  <c r="AG164" i="23" s="1"/>
  <c r="P110" i="23"/>
  <c r="Q110" i="23" s="1"/>
  <c r="P24" i="23"/>
  <c r="Q24" i="23" s="1"/>
  <c r="AF45" i="23"/>
  <c r="AG45" i="23" s="1"/>
  <c r="AF117" i="23"/>
  <c r="AG117" i="23" s="1"/>
  <c r="AF189" i="23"/>
  <c r="AG189" i="23" s="1"/>
  <c r="AF211" i="23"/>
  <c r="AG211" i="23" s="1"/>
  <c r="AF225" i="23"/>
  <c r="AG225" i="23" s="1"/>
  <c r="AF273" i="23"/>
  <c r="AG273" i="23" s="1"/>
  <c r="AF252" i="23"/>
  <c r="AG252" i="23" s="1"/>
  <c r="AF285" i="23"/>
  <c r="AG285" i="23" s="1"/>
  <c r="P234" i="23"/>
  <c r="Q234" i="23" s="1"/>
  <c r="P206" i="23"/>
  <c r="Q206" i="23" s="1"/>
  <c r="P92" i="23"/>
  <c r="Q92" i="23" s="1"/>
  <c r="P187" i="23"/>
  <c r="Q187" i="23" s="1"/>
  <c r="P121" i="23"/>
  <c r="Q121" i="23" s="1"/>
  <c r="P79" i="23"/>
  <c r="Q79" i="23" s="1"/>
  <c r="P22" i="23"/>
  <c r="Q22" i="23" s="1"/>
  <c r="P274" i="23"/>
  <c r="Q274" i="23" s="1"/>
  <c r="P247" i="23"/>
  <c r="Q247" i="23" s="1"/>
  <c r="P210" i="23"/>
  <c r="Q210" i="23" s="1"/>
  <c r="P128" i="23"/>
  <c r="Q128" i="23" s="1"/>
  <c r="P30" i="23"/>
  <c r="Q30" i="23" s="1"/>
  <c r="P291" i="23"/>
  <c r="Q291" i="23" s="1"/>
  <c r="P261" i="23"/>
  <c r="Q261" i="23" s="1"/>
  <c r="P105" i="23"/>
  <c r="Q105" i="23" s="1"/>
  <c r="P85" i="23"/>
  <c r="Q85" i="23" s="1"/>
  <c r="P82" i="23"/>
  <c r="P13" i="23"/>
  <c r="Q13" i="23" s="1"/>
  <c r="P37" i="23"/>
  <c r="Q37" i="23" s="1"/>
  <c r="P61" i="23"/>
  <c r="Q61" i="23" s="1"/>
  <c r="P91" i="23"/>
  <c r="Q91" i="23" s="1"/>
  <c r="P123" i="23"/>
  <c r="Q123" i="23" s="1"/>
  <c r="P141" i="23"/>
  <c r="Q141" i="23" s="1"/>
  <c r="AF8" i="23"/>
  <c r="AG8" i="23" s="1"/>
  <c r="P177" i="23"/>
  <c r="Q177" i="23" s="1"/>
  <c r="P205" i="23"/>
  <c r="Q205" i="23" s="1"/>
  <c r="P223" i="23"/>
  <c r="Q223" i="23" s="1"/>
  <c r="P255" i="23"/>
  <c r="Q255" i="23" s="1"/>
  <c r="P273" i="23"/>
  <c r="Q273" i="23" s="1"/>
  <c r="P289" i="23"/>
  <c r="Q289" i="23" s="1"/>
  <c r="AF16" i="23"/>
  <c r="AG16" i="23" s="1"/>
  <c r="AF60" i="23"/>
  <c r="AG60" i="23" s="1"/>
  <c r="AF108" i="23"/>
  <c r="AG108" i="23" s="1"/>
  <c r="AF144" i="23"/>
  <c r="AG144" i="23" s="1"/>
  <c r="AF170" i="23"/>
  <c r="AG170" i="23" s="1"/>
  <c r="AF28" i="23"/>
  <c r="AG28" i="23" s="1"/>
  <c r="AF62" i="23"/>
  <c r="AG62" i="23" s="1"/>
  <c r="AF96" i="23"/>
  <c r="AG96" i="23" s="1"/>
  <c r="AF124" i="23"/>
  <c r="AG124" i="23" s="1"/>
  <c r="AF172" i="23"/>
  <c r="AG172" i="23" s="1"/>
  <c r="AF204" i="23"/>
  <c r="AG204" i="23" s="1"/>
  <c r="AF276" i="23"/>
  <c r="AG276" i="23" s="1"/>
  <c r="P12" i="23"/>
  <c r="Q12" i="23" s="1"/>
  <c r="P26" i="23"/>
  <c r="Q26" i="23" s="1"/>
  <c r="P42" i="23"/>
  <c r="Q42" i="23" s="1"/>
  <c r="P52" i="23"/>
  <c r="Q52" i="23" s="1"/>
  <c r="P66" i="23"/>
  <c r="Q66" i="23" s="1"/>
  <c r="P90" i="23"/>
  <c r="Q90" i="23" s="1"/>
  <c r="P106" i="23"/>
  <c r="Q106" i="23" s="1"/>
  <c r="P118" i="23"/>
  <c r="Q118" i="23" s="1"/>
  <c r="P140" i="23"/>
  <c r="Q140" i="23" s="1"/>
  <c r="P152" i="23"/>
  <c r="Q152" i="23" s="1"/>
  <c r="P164" i="23"/>
  <c r="Q164" i="23" s="1"/>
  <c r="P174" i="23"/>
  <c r="Q174" i="23" s="1"/>
  <c r="P182" i="23"/>
  <c r="Q182" i="23" s="1"/>
  <c r="P192" i="23"/>
  <c r="Q192" i="23" s="1"/>
  <c r="P202" i="23"/>
  <c r="Q202" i="23" s="1"/>
  <c r="P214" i="23"/>
  <c r="Q214" i="23" s="1"/>
  <c r="P230" i="23"/>
  <c r="Q230" i="23" s="1"/>
  <c r="P246" i="23"/>
  <c r="Q246" i="23" s="1"/>
  <c r="P262" i="23"/>
  <c r="Q262" i="23" s="1"/>
  <c r="P272" i="23"/>
  <c r="Q272" i="23" s="1"/>
  <c r="P286" i="23"/>
  <c r="Q286" i="23" s="1"/>
  <c r="P21" i="23"/>
  <c r="Q21" i="23" s="1"/>
  <c r="P129" i="23"/>
  <c r="Q129" i="23" s="1"/>
  <c r="P241" i="23"/>
  <c r="Q241" i="23" s="1"/>
  <c r="AF25" i="23"/>
  <c r="AG25" i="23" s="1"/>
  <c r="AF34" i="23"/>
  <c r="AG34" i="23" s="1"/>
  <c r="AF154" i="23"/>
  <c r="AG154" i="23" s="1"/>
  <c r="AF243" i="23"/>
  <c r="AG243" i="23" s="1"/>
  <c r="AF229" i="23"/>
  <c r="AG229" i="23" s="1"/>
  <c r="AF186" i="23"/>
  <c r="AG186" i="23" s="1"/>
  <c r="AF80" i="23"/>
  <c r="AG80" i="23" s="1"/>
  <c r="AF104" i="23"/>
  <c r="AG104" i="23" s="1"/>
  <c r="AF109" i="23"/>
  <c r="AG109" i="23" s="1"/>
  <c r="AF92" i="23"/>
  <c r="AG92" i="23" s="1"/>
  <c r="AF222" i="23"/>
  <c r="AG222" i="23" s="1"/>
  <c r="AF291" i="23"/>
  <c r="AG291" i="23" s="1"/>
  <c r="AF279" i="23"/>
  <c r="AG279" i="23" s="1"/>
  <c r="AF212" i="23"/>
  <c r="AG212" i="23" s="1"/>
  <c r="AF42" i="23"/>
  <c r="AG42" i="23" s="1"/>
  <c r="AF207" i="23"/>
  <c r="AG207" i="23" s="1"/>
  <c r="AF130" i="23"/>
  <c r="AG130" i="23" s="1"/>
  <c r="AF272" i="23"/>
  <c r="AG272" i="23" s="1"/>
  <c r="AF166" i="23"/>
  <c r="AG166" i="23" s="1"/>
  <c r="AF260" i="23"/>
  <c r="AG260" i="23" s="1"/>
  <c r="AF178" i="23"/>
  <c r="AG178" i="23" s="1"/>
  <c r="AF68" i="23"/>
  <c r="AG68" i="23" s="1"/>
  <c r="AF183" i="23"/>
  <c r="AG183" i="23" s="1"/>
  <c r="AF286" i="23"/>
  <c r="AG286" i="23" s="1"/>
  <c r="AF152" i="23"/>
  <c r="AG152" i="23" s="1"/>
  <c r="P127" i="23"/>
  <c r="Q127" i="23" s="1"/>
  <c r="P165" i="23"/>
  <c r="Q165" i="23" s="1"/>
  <c r="P97" i="23"/>
  <c r="Q97" i="23" s="1"/>
  <c r="P243" i="23"/>
  <c r="Q243" i="23" s="1"/>
  <c r="P222" i="23"/>
  <c r="Q222" i="23" s="1"/>
  <c r="P135" i="23"/>
  <c r="Q135" i="23" s="1"/>
  <c r="P159" i="23"/>
  <c r="Q159" i="23" s="1"/>
  <c r="AF76" i="23"/>
  <c r="AG76" i="23" s="1"/>
  <c r="AF158" i="23"/>
  <c r="AG158" i="23" s="1"/>
  <c r="P38" i="23"/>
  <c r="Q38" i="23" s="1"/>
  <c r="P84" i="23"/>
  <c r="Q84" i="23" s="1"/>
  <c r="P156" i="23"/>
  <c r="Q156" i="23" s="1"/>
  <c r="P220" i="23"/>
  <c r="Q220" i="23" s="1"/>
  <c r="P238" i="23"/>
  <c r="Q238" i="23" s="1"/>
  <c r="P266" i="23"/>
  <c r="Q266" i="23" s="1"/>
  <c r="P292" i="23"/>
  <c r="Q292" i="23" s="1"/>
  <c r="P175" i="23"/>
  <c r="Q175" i="23" s="1"/>
  <c r="AF147" i="23"/>
  <c r="AG147" i="23" s="1"/>
  <c r="AF217" i="23"/>
  <c r="AG217" i="23" s="1"/>
  <c r="AF159" i="23"/>
  <c r="AG159" i="23" s="1"/>
  <c r="AF135" i="23"/>
  <c r="AG135" i="23" s="1"/>
  <c r="P253" i="23"/>
  <c r="Q253" i="23" s="1"/>
  <c r="AF199" i="23"/>
  <c r="AG199" i="23" s="1"/>
  <c r="AF36" i="23"/>
  <c r="AG36" i="23" s="1"/>
  <c r="P102" i="23"/>
  <c r="Q102" i="23" s="1"/>
  <c r="P49" i="23"/>
  <c r="Q49" i="23" s="1"/>
  <c r="AF127" i="23"/>
  <c r="AG127" i="23" s="1"/>
  <c r="AF165" i="23"/>
  <c r="AG165" i="23" s="1"/>
  <c r="AF249" i="23"/>
  <c r="AG249" i="23" s="1"/>
  <c r="P225" i="23"/>
  <c r="Q225" i="23" s="1"/>
  <c r="P252" i="23"/>
  <c r="Q252" i="23" s="1"/>
  <c r="P201" i="23"/>
  <c r="Q201" i="23" s="1"/>
  <c r="P184" i="23"/>
  <c r="Q184" i="23" s="1"/>
  <c r="P160" i="23"/>
  <c r="Q160" i="23" s="1"/>
  <c r="P104" i="23"/>
  <c r="Q104" i="23" s="1"/>
  <c r="P73" i="23"/>
  <c r="Q73" i="23" s="1"/>
  <c r="P43" i="23"/>
  <c r="Q43" i="23" s="1"/>
  <c r="P109" i="23"/>
  <c r="Q109" i="23" s="1"/>
  <c r="P145" i="23"/>
  <c r="P181" i="23"/>
  <c r="Q181" i="23" s="1"/>
  <c r="P265" i="23"/>
  <c r="Q265" i="23" s="1"/>
  <c r="AF26" i="23"/>
  <c r="AG26" i="23" s="1"/>
  <c r="P54" i="23"/>
  <c r="Q54" i="23" s="1"/>
  <c r="P112" i="23"/>
  <c r="Q112" i="23" s="1"/>
  <c r="P122" i="23"/>
  <c r="Q122" i="23" s="1"/>
  <c r="P154" i="23"/>
  <c r="Q154" i="23" s="1"/>
  <c r="P176" i="23"/>
  <c r="Q176" i="23" s="1"/>
  <c r="P194" i="23"/>
  <c r="Q194" i="23" s="1"/>
  <c r="P218" i="23"/>
  <c r="Q218" i="23" s="1"/>
  <c r="P288" i="23"/>
  <c r="Q288" i="23" s="1"/>
  <c r="AF27" i="23"/>
  <c r="AG27" i="23" s="1"/>
  <c r="AF193" i="23"/>
  <c r="AG193" i="23" s="1"/>
  <c r="AF188" i="23"/>
  <c r="AG188" i="23" s="1"/>
  <c r="AF121" i="23"/>
  <c r="AG121" i="23" s="1"/>
  <c r="AF111" i="23"/>
  <c r="AG111" i="23" s="1"/>
  <c r="AF94" i="23"/>
  <c r="AG94" i="23" s="1"/>
  <c r="AF157" i="23"/>
  <c r="AG157" i="23" s="1"/>
  <c r="P277" i="23"/>
  <c r="Q277" i="23" s="1"/>
  <c r="AF44" i="23"/>
  <c r="AG44" i="23" s="1"/>
  <c r="AF133" i="23"/>
  <c r="AG133" i="23" s="1"/>
  <c r="AF176" i="23"/>
  <c r="AG176" i="23" s="1"/>
  <c r="AF236" i="23"/>
  <c r="AG236" i="23" s="1"/>
  <c r="AF18" i="23"/>
  <c r="AG18" i="23" s="1"/>
  <c r="P284" i="23"/>
  <c r="Q284" i="23" s="1"/>
  <c r="AF255" i="23"/>
  <c r="AG255" i="23" s="1"/>
  <c r="P250" i="23"/>
  <c r="P228" i="23"/>
  <c r="Q228" i="23" s="1"/>
  <c r="P193" i="23"/>
  <c r="Q193" i="23" s="1"/>
  <c r="P117" i="23"/>
  <c r="Q117" i="23" s="1"/>
  <c r="AF98" i="23"/>
  <c r="AG98" i="23" s="1"/>
  <c r="AF88" i="23"/>
  <c r="AG88" i="23" s="1"/>
  <c r="P207" i="23"/>
  <c r="Q207" i="23" s="1"/>
  <c r="P124" i="23"/>
  <c r="Q124" i="23" s="1"/>
  <c r="P39" i="23"/>
  <c r="Q39" i="23" s="1"/>
  <c r="AF20" i="23"/>
  <c r="AG20" i="23" s="1"/>
  <c r="AF10" i="23"/>
  <c r="AG10" i="23" s="1"/>
  <c r="AF51" i="23"/>
  <c r="AG51" i="23" s="1"/>
  <c r="P8" i="23"/>
  <c r="Q8" i="23" s="1"/>
  <c r="P32" i="23"/>
  <c r="Q32" i="23" s="1"/>
  <c r="AF19" i="23"/>
  <c r="AG19" i="23" s="1"/>
  <c r="AF43" i="23"/>
  <c r="AG43" i="23" s="1"/>
  <c r="AF69" i="23"/>
  <c r="AG69" i="23" s="1"/>
  <c r="AF103" i="23"/>
  <c r="AG103" i="23" s="1"/>
  <c r="AF151" i="23"/>
  <c r="AG151" i="23" s="1"/>
  <c r="AF177" i="23"/>
  <c r="AG177" i="23" s="1"/>
  <c r="AF208" i="23"/>
  <c r="AG208" i="23" s="1"/>
  <c r="AF271" i="23"/>
  <c r="AG271" i="23" s="1"/>
  <c r="AF244" i="23"/>
  <c r="AG244" i="23" s="1"/>
  <c r="AF278" i="23"/>
  <c r="AG278" i="23" s="1"/>
  <c r="P249" i="23"/>
  <c r="Q249" i="23" s="1"/>
  <c r="P80" i="23"/>
  <c r="Q80" i="23" s="1"/>
  <c r="P25" i="23"/>
  <c r="Q25" i="23" s="1"/>
  <c r="P163" i="23"/>
  <c r="Q163" i="23" s="1"/>
  <c r="P93" i="23"/>
  <c r="P70" i="23"/>
  <c r="Q70" i="23" s="1"/>
  <c r="P19" i="23"/>
  <c r="Q19" i="23" s="1"/>
  <c r="P108" i="23"/>
  <c r="Q108" i="23" s="1"/>
  <c r="P31" i="23"/>
  <c r="Q31" i="23" s="1"/>
  <c r="P130" i="23"/>
  <c r="Q130" i="23" s="1"/>
  <c r="P28" i="23"/>
  <c r="Q28" i="23" s="1"/>
  <c r="AF213" i="23"/>
  <c r="AG213" i="23" s="1"/>
  <c r="P33" i="23"/>
  <c r="Q33" i="23" s="1"/>
  <c r="P51" i="23"/>
  <c r="Q51" i="23" s="1"/>
  <c r="P87" i="23"/>
  <c r="Q87" i="23" s="1"/>
  <c r="P115" i="23"/>
  <c r="Q115" i="23" s="1"/>
  <c r="P139" i="23"/>
  <c r="Q139" i="23" s="1"/>
  <c r="P6" i="23"/>
  <c r="Q6" i="23" s="1"/>
  <c r="P171" i="23"/>
  <c r="Q171" i="23" s="1"/>
  <c r="P199" i="23"/>
  <c r="Q199" i="23" s="1"/>
  <c r="P219" i="23"/>
  <c r="Q219" i="23" s="1"/>
  <c r="P235" i="23"/>
  <c r="Q235" i="23" s="1"/>
  <c r="P271" i="23"/>
  <c r="Q271" i="23" s="1"/>
  <c r="P285" i="23"/>
  <c r="Q285" i="23" s="1"/>
  <c r="AF84" i="23"/>
  <c r="AG84" i="23" s="1"/>
  <c r="AF132" i="23"/>
  <c r="AG132" i="23" s="1"/>
  <c r="AF160" i="23"/>
  <c r="AG160" i="23" s="1"/>
  <c r="AF196" i="23"/>
  <c r="AG196" i="23" s="1"/>
  <c r="AF24" i="23"/>
  <c r="AG24" i="23" s="1"/>
  <c r="AF86" i="23"/>
  <c r="AG86" i="23" s="1"/>
  <c r="AF120" i="23"/>
  <c r="AG120" i="23" s="1"/>
  <c r="AF168" i="23"/>
  <c r="AG168" i="23" s="1"/>
  <c r="AF194" i="23"/>
  <c r="AG194" i="23" s="1"/>
  <c r="AF266" i="23"/>
  <c r="AG266" i="23" s="1"/>
  <c r="P20" i="23"/>
  <c r="Q20" i="23" s="1"/>
  <c r="P40" i="23"/>
  <c r="Q40" i="23" s="1"/>
  <c r="P50" i="23"/>
  <c r="Q50" i="23" s="1"/>
  <c r="P60" i="23"/>
  <c r="Q60" i="23" s="1"/>
  <c r="P88" i="23"/>
  <c r="Q88" i="23" s="1"/>
  <c r="P98" i="23"/>
  <c r="Q98" i="23" s="1"/>
  <c r="P116" i="23"/>
  <c r="Q116" i="23" s="1"/>
  <c r="P138" i="23"/>
  <c r="Q138" i="23" s="1"/>
  <c r="P146" i="23"/>
  <c r="P162" i="23"/>
  <c r="Q162" i="23" s="1"/>
  <c r="P172" i="23"/>
  <c r="Q172" i="23" s="1"/>
  <c r="P180" i="23"/>
  <c r="Q180" i="23" s="1"/>
  <c r="P190" i="23"/>
  <c r="Q190" i="23" s="1"/>
  <c r="P198" i="23"/>
  <c r="Q198" i="23" s="1"/>
  <c r="P212" i="23"/>
  <c r="Q212" i="23" s="1"/>
  <c r="P226" i="23"/>
  <c r="Q226" i="23" s="1"/>
  <c r="P240" i="23"/>
  <c r="Q240" i="23" s="1"/>
  <c r="P258" i="23"/>
  <c r="Q258" i="23" s="1"/>
  <c r="P268" i="23"/>
  <c r="Q268" i="23" s="1"/>
  <c r="P282" i="23"/>
  <c r="Q282" i="23" s="1"/>
  <c r="P75" i="23"/>
  <c r="Q75" i="23" s="1"/>
  <c r="P195" i="23"/>
  <c r="Q195" i="23" s="1"/>
  <c r="AF22" i="23"/>
  <c r="AG22" i="23" s="1"/>
  <c r="AF32" i="23"/>
  <c r="AG32" i="23" s="1"/>
  <c r="AF150" i="23"/>
  <c r="AG150" i="23" s="1"/>
  <c r="AF241" i="23"/>
  <c r="AG241" i="23" s="1"/>
  <c r="AF142" i="23"/>
  <c r="AG142" i="23" s="1"/>
  <c r="AF75" i="23"/>
  <c r="AG75" i="23" s="1"/>
  <c r="AF78" i="23"/>
  <c r="AG78" i="23" s="1"/>
  <c r="AF102" i="23"/>
  <c r="AG102" i="23" s="1"/>
  <c r="AF250" i="23"/>
  <c r="AG250" i="23" s="1"/>
  <c r="AF202" i="23"/>
  <c r="AG202" i="23" s="1"/>
  <c r="AF219" i="23"/>
  <c r="AG219" i="23" s="1"/>
  <c r="AF289" i="23"/>
  <c r="AG289" i="23" s="1"/>
  <c r="AF277" i="23"/>
  <c r="AG277" i="23" s="1"/>
  <c r="AF210" i="23"/>
  <c r="AG210" i="23" s="1"/>
  <c r="AF63" i="23"/>
  <c r="AG63" i="23" s="1"/>
  <c r="AF205" i="23"/>
  <c r="AG205" i="23" s="1"/>
  <c r="AF128" i="23"/>
  <c r="AG128" i="23" s="1"/>
  <c r="AF270" i="23"/>
  <c r="AG270" i="23" s="1"/>
  <c r="AF85" i="23"/>
  <c r="AG85" i="23" s="1"/>
  <c r="AF99" i="23"/>
  <c r="AG99" i="23" s="1"/>
  <c r="AF238" i="23"/>
  <c r="AG238" i="23" s="1"/>
  <c r="AF181" i="23"/>
  <c r="AG181" i="23" s="1"/>
  <c r="AF116" i="23"/>
  <c r="AG116" i="23" s="1"/>
  <c r="AF39" i="23"/>
  <c r="AG39" i="23" s="1"/>
  <c r="AF174" i="23"/>
  <c r="AG174" i="23" s="1"/>
  <c r="AF267" i="23"/>
  <c r="AG267" i="23" s="1"/>
  <c r="AF118" i="23"/>
  <c r="AG118" i="23" s="1"/>
  <c r="AF82" i="23"/>
  <c r="AG82" i="23" s="1"/>
  <c r="I74" i="23"/>
  <c r="J74" i="23" s="1"/>
  <c r="I184" i="23"/>
  <c r="J184" i="23" s="1"/>
  <c r="I192" i="23"/>
  <c r="J192" i="23" s="1"/>
  <c r="I87" i="23"/>
  <c r="J87" i="23" s="1"/>
  <c r="I157" i="23"/>
  <c r="J157" i="23" s="1"/>
  <c r="I61" i="23"/>
  <c r="J61" i="23" s="1"/>
  <c r="I109" i="23"/>
  <c r="J109" i="23" s="1"/>
  <c r="I123" i="23"/>
  <c r="J123" i="23" s="1"/>
  <c r="AD159" i="23"/>
  <c r="AE159" i="23" s="1"/>
  <c r="AD199" i="23"/>
  <c r="AE199" i="23" s="1"/>
  <c r="AD273" i="23"/>
  <c r="AE273" i="23" s="1"/>
  <c r="AD178" i="23"/>
  <c r="AE178" i="23" s="1"/>
  <c r="AD187" i="23"/>
  <c r="AE187" i="23" s="1"/>
  <c r="AD174" i="23"/>
  <c r="AE174" i="23" s="1"/>
  <c r="I76" i="23"/>
  <c r="J76" i="23" s="1"/>
  <c r="I158" i="23"/>
  <c r="J158" i="23" s="1"/>
  <c r="AD200" i="23"/>
  <c r="AE200" i="23" s="1"/>
  <c r="I182" i="23"/>
  <c r="J182" i="23" s="1"/>
  <c r="I234" i="23"/>
  <c r="J234" i="23" s="1"/>
  <c r="AD188" i="23"/>
  <c r="AE188" i="23" s="1"/>
  <c r="I181" i="23"/>
  <c r="J181" i="23" s="1"/>
  <c r="AD186" i="23"/>
  <c r="AE186" i="23" s="1"/>
  <c r="AD198" i="23"/>
  <c r="AE198" i="23" s="1"/>
  <c r="AD276" i="23"/>
  <c r="AE276" i="23" s="1"/>
  <c r="AD231" i="23"/>
  <c r="AE231" i="23" s="1"/>
  <c r="AD190" i="23"/>
  <c r="AE190" i="23" s="1"/>
  <c r="I72" i="23"/>
  <c r="J72" i="23" s="1"/>
  <c r="AD175" i="23"/>
  <c r="AE175" i="23" s="1"/>
  <c r="AD201" i="23"/>
  <c r="AE201" i="23" s="1"/>
  <c r="I183" i="23"/>
  <c r="J183" i="23" s="1"/>
  <c r="I27" i="23"/>
  <c r="J27" i="23" s="1"/>
  <c r="AD171" i="23"/>
  <c r="AE171" i="23" s="1"/>
  <c r="AD202" i="23"/>
  <c r="AE202" i="23" s="1"/>
  <c r="I124" i="23"/>
  <c r="J124" i="23" s="1"/>
  <c r="I49" i="23"/>
  <c r="J49" i="23" s="1"/>
  <c r="I156" i="23"/>
  <c r="J156" i="23" s="1"/>
  <c r="I193" i="23"/>
  <c r="J193" i="23" s="1"/>
  <c r="AD176" i="23"/>
  <c r="AE176" i="23" s="1"/>
  <c r="I133" i="23"/>
  <c r="J133" i="23" s="1"/>
  <c r="I73" i="23"/>
  <c r="J73" i="23" s="1"/>
  <c r="AD189" i="23"/>
  <c r="AE189" i="23" s="1"/>
  <c r="AD20" i="23"/>
  <c r="AE20" i="23" s="1"/>
  <c r="I75" i="23"/>
  <c r="J75" i="23" s="1"/>
  <c r="I180" i="23"/>
  <c r="J180" i="23" s="1"/>
  <c r="I230" i="23"/>
  <c r="I63" i="23"/>
  <c r="I108" i="23"/>
  <c r="J108" i="23" s="1"/>
  <c r="I28" i="23"/>
  <c r="J28" i="23" s="1"/>
  <c r="I62" i="23"/>
  <c r="J62" i="23" s="1"/>
  <c r="AD177" i="23"/>
  <c r="AE177" i="23" s="1"/>
  <c r="I195" i="23"/>
  <c r="J195" i="23" s="1"/>
  <c r="AD139" i="23"/>
  <c r="AE139" i="23" s="1"/>
  <c r="I196" i="23"/>
  <c r="J196" i="23" s="1"/>
  <c r="AD271" i="23"/>
  <c r="AE271" i="23" s="1"/>
  <c r="AD279" i="23"/>
  <c r="AE279" i="23" s="1"/>
  <c r="AD268" i="23"/>
  <c r="AE268" i="23" s="1"/>
  <c r="AD118" i="23"/>
  <c r="AE118" i="23" s="1"/>
  <c r="I39" i="23"/>
  <c r="J39" i="23" s="1"/>
  <c r="I260" i="23"/>
  <c r="J260" i="23" s="1"/>
  <c r="AD282" i="23"/>
  <c r="AE282" i="23" s="1"/>
  <c r="AD46" i="23"/>
  <c r="AE46" i="23" s="1"/>
  <c r="I159" i="23"/>
  <c r="J159" i="23" s="1"/>
  <c r="I24" i="23"/>
  <c r="J24" i="23" s="1"/>
  <c r="I122" i="23"/>
  <c r="J122" i="23" s="1"/>
  <c r="I99" i="23"/>
  <c r="J99" i="23" s="1"/>
  <c r="AD67" i="23"/>
  <c r="AE67" i="23" s="1"/>
  <c r="I26" i="23"/>
  <c r="J26" i="23" s="1"/>
  <c r="I172" i="23"/>
  <c r="J172" i="23" s="1"/>
  <c r="I194" i="23"/>
  <c r="J194" i="23" s="1"/>
  <c r="I160" i="23"/>
  <c r="J160" i="23" s="1"/>
  <c r="I111" i="23"/>
  <c r="J111" i="23" s="1"/>
  <c r="I112" i="23"/>
  <c r="J112" i="23" s="1"/>
  <c r="I120" i="23"/>
  <c r="J120" i="23" s="1"/>
  <c r="I60" i="23"/>
  <c r="J60" i="23" s="1"/>
  <c r="AD240" i="23"/>
  <c r="AE240" i="23" s="1"/>
  <c r="AD30" i="23"/>
  <c r="AE30" i="23" s="1"/>
  <c r="I147" i="23"/>
  <c r="I25" i="23"/>
  <c r="J25" i="23" s="1"/>
  <c r="I64" i="23"/>
  <c r="J64" i="23" s="1"/>
  <c r="I229" i="23"/>
  <c r="I121" i="23"/>
  <c r="J121" i="23" s="1"/>
  <c r="I110" i="23"/>
  <c r="J110" i="23" s="1"/>
  <c r="I14" i="23"/>
  <c r="AD210" i="23"/>
  <c r="AD165" i="23"/>
  <c r="AE165" i="23" s="1"/>
  <c r="AD76" i="23"/>
  <c r="AE76" i="23" s="1"/>
  <c r="AD272" i="23"/>
  <c r="AE272" i="23" s="1"/>
  <c r="AD255" i="23"/>
  <c r="AE255" i="23" s="1"/>
  <c r="AD278" i="23"/>
  <c r="AE278" i="23" s="1"/>
  <c r="AD72" i="23"/>
  <c r="AE72" i="23" s="1"/>
  <c r="AD277" i="23"/>
  <c r="AE277" i="23" s="1"/>
  <c r="I261" i="23"/>
  <c r="J261" i="23" s="1"/>
  <c r="AD153" i="23"/>
  <c r="AE153" i="23" s="1"/>
  <c r="AD136" i="23"/>
  <c r="AE136" i="23" s="1"/>
  <c r="I33" i="23"/>
  <c r="J33" i="23" s="1"/>
  <c r="I217" i="23"/>
  <c r="J217" i="23" s="1"/>
  <c r="I236" i="23"/>
  <c r="J236" i="23" s="1"/>
  <c r="I285" i="23"/>
  <c r="J285" i="23" s="1"/>
  <c r="AD238" i="23"/>
  <c r="AE238" i="23" s="1"/>
  <c r="I93" i="23"/>
  <c r="I190" i="23"/>
  <c r="J190" i="23" s="1"/>
  <c r="I278" i="23"/>
  <c r="J278" i="23" s="1"/>
  <c r="AD211" i="23"/>
  <c r="AE211" i="23" s="1"/>
  <c r="AD61" i="23"/>
  <c r="AE61" i="23" s="1"/>
  <c r="AD15" i="23"/>
  <c r="AE15" i="23" s="1"/>
  <c r="I283" i="23"/>
  <c r="J283" i="23" s="1"/>
  <c r="I228" i="23"/>
  <c r="I280" i="23"/>
  <c r="J280" i="23" s="1"/>
  <c r="I258" i="23"/>
  <c r="J258" i="23" s="1"/>
  <c r="AD196" i="23"/>
  <c r="AE196" i="23" s="1"/>
  <c r="AD212" i="23"/>
  <c r="AE212" i="23" s="1"/>
  <c r="I34" i="23"/>
  <c r="J34" i="23" s="1"/>
  <c r="I82" i="23"/>
  <c r="J82" i="23" s="1"/>
  <c r="AD274" i="23"/>
  <c r="AE274" i="23" s="1"/>
  <c r="AD228" i="23"/>
  <c r="AE228" i="23" s="1"/>
  <c r="I284" i="23"/>
  <c r="J284" i="23" s="1"/>
  <c r="AD270" i="23"/>
  <c r="AE270" i="23" s="1"/>
  <c r="I231" i="23"/>
  <c r="AD235" i="23"/>
  <c r="AE235" i="23" s="1"/>
  <c r="I277" i="23"/>
  <c r="J277" i="23" s="1"/>
  <c r="AD237" i="23"/>
  <c r="AE237" i="23" s="1"/>
  <c r="I31" i="23"/>
  <c r="J31" i="23" s="1"/>
  <c r="AD26" i="23"/>
  <c r="AE26" i="23" s="1"/>
  <c r="AD19" i="23"/>
  <c r="AE19" i="23" s="1"/>
  <c r="AD28" i="23"/>
  <c r="AE28" i="23" s="1"/>
  <c r="AD24" i="23"/>
  <c r="AE24" i="23" s="1"/>
  <c r="I262" i="23"/>
  <c r="J262" i="23" s="1"/>
  <c r="I204" i="23"/>
  <c r="J204" i="23" s="1"/>
  <c r="I232" i="23"/>
  <c r="J232" i="23" s="1"/>
  <c r="AD34" i="23"/>
  <c r="AE34" i="23" s="1"/>
  <c r="I279" i="23"/>
  <c r="J279" i="23" s="1"/>
  <c r="I276" i="23"/>
  <c r="J276" i="23" s="1"/>
  <c r="AD229" i="23"/>
  <c r="AE229" i="23" s="1"/>
  <c r="AD230" i="23"/>
  <c r="AE230" i="23" s="1"/>
  <c r="I58" i="23"/>
  <c r="J58" i="23" s="1"/>
  <c r="AD214" i="23"/>
  <c r="AE214" i="23" s="1"/>
  <c r="AD63" i="23"/>
  <c r="AE63" i="23" s="1"/>
  <c r="AD25" i="23"/>
  <c r="AE25" i="23" s="1"/>
  <c r="AD27" i="23"/>
  <c r="AE27" i="23" s="1"/>
  <c r="AD250" i="23"/>
  <c r="AD291" i="23"/>
  <c r="AE291" i="23" s="1"/>
  <c r="AD261" i="23"/>
  <c r="AE261" i="23" s="1"/>
  <c r="AD225" i="23"/>
  <c r="AE225" i="23" s="1"/>
  <c r="AD216" i="23"/>
  <c r="AE216" i="23" s="1"/>
  <c r="AD205" i="23"/>
  <c r="AE205" i="23" s="1"/>
  <c r="AD156" i="23"/>
  <c r="AE156" i="23" s="1"/>
  <c r="AD283" i="23"/>
  <c r="AE283" i="23" s="1"/>
  <c r="AD121" i="23"/>
  <c r="AE121" i="23" s="1"/>
  <c r="AD194" i="23"/>
  <c r="AE194" i="23" s="1"/>
  <c r="AD51" i="23"/>
  <c r="AE51" i="23" s="1"/>
  <c r="AD144" i="23"/>
  <c r="AE144" i="23" s="1"/>
  <c r="AD218" i="23"/>
  <c r="AE218" i="23" s="1"/>
  <c r="AD124" i="23"/>
  <c r="AE124" i="23" s="1"/>
  <c r="AD98" i="23"/>
  <c r="AE98" i="23" s="1"/>
  <c r="AD88" i="23"/>
  <c r="AE88" i="23" s="1"/>
  <c r="AD204" i="23"/>
  <c r="AE204" i="23" s="1"/>
  <c r="AD158" i="23"/>
  <c r="AE158" i="23" s="1"/>
  <c r="AD13" i="23"/>
  <c r="AE13" i="23" s="1"/>
  <c r="AD219" i="23"/>
  <c r="AE219" i="23" s="1"/>
  <c r="AD33" i="23"/>
  <c r="AE33" i="23" s="1"/>
  <c r="AD31" i="23"/>
  <c r="AE31" i="23" s="1"/>
  <c r="AD123" i="23"/>
  <c r="AE123" i="23" s="1"/>
  <c r="AD60" i="23"/>
  <c r="AE60" i="23" s="1"/>
  <c r="AD243" i="23"/>
  <c r="AE243" i="23" s="1"/>
  <c r="AD262" i="23"/>
  <c r="AE262" i="23" s="1"/>
  <c r="AD234" i="23"/>
  <c r="AE234" i="23" s="1"/>
  <c r="AD223" i="23"/>
  <c r="AE223" i="23" s="1"/>
  <c r="AD108" i="23"/>
  <c r="AE108" i="23" s="1"/>
  <c r="AD92" i="23"/>
  <c r="AE92" i="23" s="1"/>
  <c r="AD69" i="23"/>
  <c r="AE69" i="23" s="1"/>
  <c r="AD222" i="23"/>
  <c r="AE222" i="23" s="1"/>
  <c r="AD75" i="23"/>
  <c r="AE75" i="23" s="1"/>
  <c r="AD37" i="23"/>
  <c r="AE37" i="23" s="1"/>
  <c r="AD280" i="23"/>
  <c r="AE280" i="23" s="1"/>
  <c r="AD246" i="23"/>
  <c r="AE246" i="23" s="1"/>
  <c r="AD220" i="23"/>
  <c r="AE220" i="23" s="1"/>
  <c r="AD286" i="23"/>
  <c r="AE286" i="23" s="1"/>
  <c r="AD207" i="23"/>
  <c r="AE207" i="23" s="1"/>
  <c r="AD169" i="23"/>
  <c r="AE169" i="23" s="1"/>
  <c r="AD109" i="23"/>
  <c r="AE109" i="23" s="1"/>
  <c r="AD122" i="23"/>
  <c r="AE122" i="23" s="1"/>
  <c r="AD120" i="23"/>
  <c r="AE120" i="23" s="1"/>
  <c r="AD290" i="23"/>
  <c r="AE290" i="23" s="1"/>
  <c r="AD166" i="23"/>
  <c r="AE166" i="23" s="1"/>
  <c r="AD217" i="23"/>
  <c r="AE217" i="23" s="1"/>
  <c r="I246" i="23"/>
  <c r="J246" i="23" s="1"/>
  <c r="I291" i="23"/>
  <c r="J291" i="23" s="1"/>
  <c r="I249" i="23"/>
  <c r="J249" i="23" s="1"/>
  <c r="I212" i="23"/>
  <c r="J212" i="23" s="1"/>
  <c r="I216" i="23"/>
  <c r="J216" i="23" s="1"/>
  <c r="I237" i="23"/>
  <c r="J237" i="23" s="1"/>
  <c r="I282" i="23"/>
  <c r="J282" i="23" s="1"/>
  <c r="I207" i="23"/>
  <c r="J207" i="23" s="1"/>
  <c r="I250" i="23"/>
  <c r="I274" i="23"/>
  <c r="J274" i="23" s="1"/>
  <c r="I292" i="23"/>
  <c r="J292" i="23" s="1"/>
  <c r="I259" i="23"/>
  <c r="J259" i="23" s="1"/>
  <c r="I244" i="23"/>
  <c r="I235" i="23"/>
  <c r="J235" i="23" s="1"/>
  <c r="I286" i="23"/>
  <c r="J286" i="23" s="1"/>
  <c r="I219" i="23"/>
  <c r="J219" i="23" s="1"/>
  <c r="I208" i="23"/>
  <c r="J208" i="23" s="1"/>
  <c r="I224" i="23"/>
  <c r="J224" i="23" s="1"/>
  <c r="I154" i="23"/>
  <c r="J154" i="23" s="1"/>
  <c r="I254" i="23"/>
  <c r="J254" i="23" s="1"/>
  <c r="I218" i="23"/>
  <c r="J218" i="23" s="1"/>
  <c r="I220" i="23"/>
  <c r="J220" i="23" s="1"/>
  <c r="I140" i="23"/>
  <c r="J140" i="23" s="1"/>
  <c r="I238" i="23"/>
  <c r="J238" i="23" s="1"/>
  <c r="I18" i="23"/>
  <c r="J18" i="23" s="1"/>
  <c r="I32" i="23"/>
  <c r="J32" i="23" s="1"/>
  <c r="AD150" i="23"/>
  <c r="AE150" i="23" s="1"/>
  <c r="AD100" i="23"/>
  <c r="AE100" i="23" s="1"/>
  <c r="AD97" i="23"/>
  <c r="AE97" i="23" s="1"/>
  <c r="AD252" i="23"/>
  <c r="AE252" i="23" s="1"/>
  <c r="AD260" i="23"/>
  <c r="AE260" i="23" s="1"/>
  <c r="AD57" i="23"/>
  <c r="AE57" i="23" s="1"/>
  <c r="AD129" i="23"/>
  <c r="AE129" i="23" s="1"/>
  <c r="I273" i="23"/>
  <c r="J273" i="23" s="1"/>
  <c r="I289" i="23"/>
  <c r="J289" i="23" s="1"/>
  <c r="AD48" i="23"/>
  <c r="AE48" i="23" s="1"/>
  <c r="I223" i="23"/>
  <c r="J223" i="23" s="1"/>
  <c r="I270" i="23"/>
  <c r="J270" i="23" s="1"/>
  <c r="AD258" i="23"/>
  <c r="AE258" i="23" s="1"/>
  <c r="AD253" i="23"/>
  <c r="AE253" i="23" s="1"/>
  <c r="AD292" i="23"/>
  <c r="AE292" i="23" s="1"/>
  <c r="AD241" i="23"/>
  <c r="AE241" i="23" s="1"/>
  <c r="AD285" i="23"/>
  <c r="AE285" i="23" s="1"/>
  <c r="AD256" i="23"/>
  <c r="AE256" i="23" s="1"/>
  <c r="AD195" i="23"/>
  <c r="AE195" i="23" s="1"/>
  <c r="I152" i="23"/>
  <c r="J152" i="23" s="1"/>
  <c r="I188" i="23"/>
  <c r="J188" i="23" s="1"/>
  <c r="AD146" i="23"/>
  <c r="AE146" i="23" s="1"/>
  <c r="I118" i="23"/>
  <c r="AD66" i="23"/>
  <c r="AE66" i="23" s="1"/>
  <c r="I241" i="23"/>
  <c r="J241" i="23" s="1"/>
  <c r="AD224" i="23"/>
  <c r="AE224" i="23" s="1"/>
  <c r="I175" i="23"/>
  <c r="J175" i="23" s="1"/>
  <c r="AD157" i="23"/>
  <c r="AE157" i="23" s="1"/>
  <c r="AD147" i="23"/>
  <c r="AE147" i="23" s="1"/>
  <c r="AD112" i="23"/>
  <c r="AE112" i="23" s="1"/>
  <c r="AD164" i="23"/>
  <c r="AE164" i="23" s="1"/>
  <c r="AD140" i="23"/>
  <c r="AE140" i="23" s="1"/>
  <c r="AD45" i="23"/>
  <c r="AE45" i="23" s="1"/>
  <c r="AD50" i="23"/>
  <c r="AE50" i="23" s="1"/>
  <c r="AD54" i="23"/>
  <c r="AE54" i="23" s="1"/>
  <c r="AD85" i="23"/>
  <c r="AE85" i="23" s="1"/>
  <c r="AD18" i="23"/>
  <c r="AE18" i="23" s="1"/>
  <c r="I30" i="23"/>
  <c r="J30" i="23" s="1"/>
  <c r="AD213" i="23"/>
  <c r="AE213" i="23" s="1"/>
  <c r="AD206" i="23"/>
  <c r="AE206" i="23" s="1"/>
  <c r="AD284" i="23"/>
  <c r="AE284" i="23" s="1"/>
  <c r="AD232" i="23"/>
  <c r="AE232" i="23" s="1"/>
  <c r="AD32" i="23"/>
  <c r="AE32" i="23" s="1"/>
  <c r="AD111" i="23"/>
  <c r="AE111" i="23" s="1"/>
  <c r="AD117" i="23"/>
  <c r="AE117" i="23" s="1"/>
  <c r="AD99" i="23"/>
  <c r="AE99" i="23" s="1"/>
  <c r="AD64" i="23"/>
  <c r="AE64" i="23" s="1"/>
  <c r="AD226" i="23"/>
  <c r="AE226" i="23" s="1"/>
  <c r="I290" i="23"/>
  <c r="J290" i="23" s="1"/>
  <c r="AD162" i="23"/>
  <c r="AE162" i="23" s="1"/>
  <c r="AD242" i="23"/>
  <c r="AE242" i="23" s="1"/>
  <c r="AD91" i="23"/>
  <c r="AE91" i="23" s="1"/>
  <c r="AD79" i="23"/>
  <c r="AE79" i="23" s="1"/>
  <c r="AD62" i="23"/>
  <c r="AE62" i="23" s="1"/>
  <c r="I186" i="23"/>
  <c r="J186" i="23" s="1"/>
  <c r="AD56" i="23"/>
  <c r="AE56" i="23" s="1"/>
  <c r="AD21" i="23"/>
  <c r="AE21" i="23" s="1"/>
  <c r="AD288" i="23"/>
  <c r="AE288" i="23" s="1"/>
  <c r="AD236" i="23"/>
  <c r="AE236" i="23" s="1"/>
  <c r="AD289" i="23"/>
  <c r="AE289" i="23" s="1"/>
  <c r="AD259" i="23"/>
  <c r="AE259" i="23" s="1"/>
  <c r="AD244" i="23"/>
  <c r="AE244" i="23" s="1"/>
  <c r="I206" i="23"/>
  <c r="J206" i="23" s="1"/>
  <c r="AD208" i="23"/>
  <c r="AE208" i="23" s="1"/>
  <c r="AD105" i="23"/>
  <c r="AE105" i="23" s="1"/>
  <c r="AD141" i="23"/>
  <c r="AE141" i="23" s="1"/>
  <c r="AD192" i="23"/>
  <c r="AE192" i="23" s="1"/>
  <c r="AD160" i="23"/>
  <c r="AE160" i="23" s="1"/>
  <c r="AD110" i="23"/>
  <c r="AE110" i="23" s="1"/>
  <c r="AD96" i="23"/>
  <c r="AE96" i="23" s="1"/>
  <c r="AD73" i="23"/>
  <c r="AE73" i="23" s="1"/>
  <c r="I177" i="23"/>
  <c r="J177" i="23" s="1"/>
  <c r="I288" i="23"/>
  <c r="J288" i="23" s="1"/>
  <c r="AD81" i="23"/>
  <c r="AE81" i="23" s="1"/>
  <c r="AD74" i="23"/>
  <c r="AE74" i="23" s="1"/>
  <c r="AD145" i="23"/>
  <c r="AE145" i="23" s="1"/>
  <c r="AD154" i="23"/>
  <c r="AE154" i="23" s="1"/>
  <c r="AD90" i="23"/>
  <c r="AE90" i="23" s="1"/>
  <c r="AD42" i="23"/>
  <c r="AE42" i="23" s="1"/>
  <c r="AD44" i="23"/>
  <c r="AE44" i="23" s="1"/>
  <c r="AD43" i="23"/>
  <c r="AE43" i="23" s="1"/>
  <c r="AD163" i="23"/>
  <c r="AE163" i="23" s="1"/>
  <c r="I248" i="23"/>
  <c r="J248" i="23" s="1"/>
  <c r="I214" i="23"/>
  <c r="I45" i="23"/>
  <c r="J45" i="23" s="1"/>
  <c r="I247" i="23"/>
  <c r="J247" i="23" s="1"/>
  <c r="I226" i="23"/>
  <c r="J226" i="23" s="1"/>
  <c r="I225" i="23"/>
  <c r="J225" i="23" s="1"/>
  <c r="I211" i="23"/>
  <c r="J211" i="23" s="1"/>
  <c r="I243" i="23"/>
  <c r="J243" i="23" s="1"/>
  <c r="I213" i="23"/>
  <c r="J213" i="23" s="1"/>
  <c r="I162" i="23"/>
  <c r="J162" i="23" s="1"/>
  <c r="I106" i="23"/>
  <c r="J106" i="23" s="1"/>
  <c r="I242" i="23"/>
  <c r="J242" i="23" s="1"/>
  <c r="I187" i="23"/>
  <c r="J187" i="23" s="1"/>
  <c r="I69" i="23"/>
  <c r="J69" i="23" s="1"/>
  <c r="I240" i="23"/>
  <c r="J240" i="23" s="1"/>
  <c r="I222" i="23"/>
  <c r="J222" i="23" s="1"/>
  <c r="I210" i="23"/>
  <c r="J210" i="23" s="1"/>
  <c r="I205" i="23"/>
  <c r="J205" i="23" s="1"/>
  <c r="I189" i="23"/>
  <c r="J189" i="23" s="1"/>
  <c r="I176" i="23"/>
  <c r="J176" i="23" s="1"/>
  <c r="I78" i="23"/>
  <c r="J78" i="23" s="1"/>
  <c r="I80" i="23"/>
  <c r="I43" i="23"/>
  <c r="J43" i="23" s="1"/>
  <c r="I56" i="23"/>
  <c r="J56" i="23" s="1"/>
  <c r="I79" i="23"/>
  <c r="J79" i="23" s="1"/>
  <c r="I19" i="23"/>
  <c r="J19" i="23" s="1"/>
  <c r="I42" i="23"/>
  <c r="J42" i="23" s="1"/>
  <c r="I81" i="23"/>
  <c r="J81" i="23" s="1"/>
  <c r="I272" i="23"/>
  <c r="J272" i="23" s="1"/>
  <c r="I178" i="23"/>
  <c r="J178" i="23" s="1"/>
  <c r="I44" i="23"/>
  <c r="J44" i="23" s="1"/>
  <c r="I271" i="23"/>
  <c r="J271" i="23" s="1"/>
  <c r="I46" i="23"/>
  <c r="J46" i="23" s="1"/>
  <c r="H6" i="23"/>
  <c r="I256" i="23"/>
  <c r="J256" i="23" s="1"/>
  <c r="I102" i="23"/>
  <c r="J102" i="23" s="1"/>
  <c r="I96" i="23"/>
  <c r="J96" i="23" s="1"/>
  <c r="I92" i="23"/>
  <c r="J92" i="23" s="1"/>
  <c r="I97" i="23"/>
  <c r="J97" i="23" s="1"/>
  <c r="I48" i="23"/>
  <c r="J48" i="23" s="1"/>
  <c r="I94" i="23"/>
  <c r="J94" i="23" s="1"/>
  <c r="I70" i="23"/>
  <c r="I135" i="23"/>
  <c r="J135" i="23" s="1"/>
  <c r="I199" i="23"/>
  <c r="J199" i="23" s="1"/>
  <c r="AD264" i="23"/>
  <c r="AE264" i="23" s="1"/>
  <c r="AD265" i="23"/>
  <c r="AE265" i="23" s="1"/>
  <c r="I129" i="23"/>
  <c r="J129" i="23" s="1"/>
  <c r="I164" i="23"/>
  <c r="J164" i="23" s="1"/>
  <c r="AD180" i="23"/>
  <c r="AE180" i="23" s="1"/>
  <c r="AD181" i="23"/>
  <c r="AE181" i="23" s="1"/>
  <c r="I114" i="23"/>
  <c r="J114" i="23" s="1"/>
  <c r="I116" i="23"/>
  <c r="J116" i="23" s="1"/>
  <c r="I36" i="23"/>
  <c r="J36" i="23" s="1"/>
  <c r="I38" i="23"/>
  <c r="J38" i="23" s="1"/>
  <c r="I255" i="23"/>
  <c r="J255" i="23" s="1"/>
  <c r="I171" i="23"/>
  <c r="J171" i="23" s="1"/>
  <c r="I153" i="23"/>
  <c r="J153" i="23" s="1"/>
  <c r="AD116" i="23"/>
  <c r="AE116" i="23" s="1"/>
  <c r="AD114" i="23"/>
  <c r="AE114" i="23" s="1"/>
  <c r="I98" i="23"/>
  <c r="J98" i="23" s="1"/>
  <c r="I91" i="23"/>
  <c r="J91" i="23" s="1"/>
  <c r="I66" i="23"/>
  <c r="J66" i="23" s="1"/>
  <c r="AD36" i="23"/>
  <c r="AE36" i="23" s="1"/>
  <c r="AD38" i="23"/>
  <c r="AE38" i="23" s="1"/>
  <c r="I20" i="23"/>
  <c r="J20" i="23" s="1"/>
  <c r="AD133" i="23"/>
  <c r="AE133" i="23" s="1"/>
  <c r="I130" i="23"/>
  <c r="J130" i="23" s="1"/>
  <c r="AD267" i="23"/>
  <c r="AE267" i="23" s="1"/>
  <c r="AD184" i="23"/>
  <c r="AE184" i="23" s="1"/>
  <c r="I142" i="23"/>
  <c r="J142" i="23" s="1"/>
  <c r="AD182" i="23"/>
  <c r="AE182" i="23" s="1"/>
  <c r="AD86" i="23"/>
  <c r="AE86" i="23" s="1"/>
  <c r="I148" i="23"/>
  <c r="AD266" i="23"/>
  <c r="AE266" i="23" s="1"/>
  <c r="AD247" i="23"/>
  <c r="AE247" i="23" s="1"/>
  <c r="I252" i="23"/>
  <c r="J252" i="23" s="1"/>
  <c r="I253" i="23"/>
  <c r="J253" i="23" s="1"/>
  <c r="AD172" i="23"/>
  <c r="AE172" i="23" s="1"/>
  <c r="AD183" i="23"/>
  <c r="AE183" i="23" s="1"/>
  <c r="AD168" i="23"/>
  <c r="AE168" i="23" s="1"/>
  <c r="AD152" i="23"/>
  <c r="AE152" i="23" s="1"/>
  <c r="I141" i="23"/>
  <c r="J141" i="23" s="1"/>
  <c r="I166" i="23"/>
  <c r="J166" i="23" s="1"/>
  <c r="I127" i="23"/>
  <c r="J127" i="23" s="1"/>
  <c r="AD70" i="23"/>
  <c r="AE70" i="23" s="1"/>
  <c r="I170" i="23"/>
  <c r="J170" i="23" s="1"/>
  <c r="I165" i="23"/>
  <c r="J165" i="23" s="1"/>
  <c r="AD148" i="23"/>
  <c r="AE148" i="23" s="1"/>
  <c r="AD126" i="23"/>
  <c r="AE126" i="23" s="1"/>
  <c r="AD130" i="23"/>
  <c r="AE130" i="23" s="1"/>
  <c r="AD170" i="23"/>
  <c r="AE170" i="23" s="1"/>
  <c r="AD16" i="23"/>
  <c r="I138" i="23"/>
  <c r="J138" i="23" s="1"/>
  <c r="I115" i="23"/>
  <c r="J115" i="23" s="1"/>
  <c r="I132" i="23"/>
  <c r="J132" i="23" s="1"/>
  <c r="I67" i="23"/>
  <c r="J67" i="23" s="1"/>
  <c r="AD151" i="23"/>
  <c r="AE151" i="23" s="1"/>
  <c r="AD132" i="23"/>
  <c r="AE132" i="23" s="1"/>
  <c r="I104" i="23"/>
  <c r="J104" i="23" s="1"/>
  <c r="AD80" i="23"/>
  <c r="AE80" i="23" s="1"/>
  <c r="I54" i="23"/>
  <c r="J54" i="23" s="1"/>
  <c r="AD106" i="23"/>
  <c r="AE106" i="23" s="1"/>
  <c r="I55" i="23"/>
  <c r="J55" i="23" s="1"/>
  <c r="AD55" i="23"/>
  <c r="AE55" i="23" s="1"/>
  <c r="I22" i="23"/>
  <c r="J22" i="23" s="1"/>
  <c r="I90" i="23"/>
  <c r="J90" i="23" s="1"/>
  <c r="AD39" i="23"/>
  <c r="AE39" i="23" s="1"/>
  <c r="I50" i="23"/>
  <c r="J50" i="23" s="1"/>
  <c r="I21" i="23"/>
  <c r="J21" i="23" s="1"/>
  <c r="AD40" i="23"/>
  <c r="AE40" i="23" s="1"/>
  <c r="AD52" i="23"/>
  <c r="AE52" i="23" s="1"/>
  <c r="AD12" i="23"/>
  <c r="AE12" i="23" s="1"/>
  <c r="I40" i="23"/>
  <c r="J40" i="23" s="1"/>
  <c r="I264" i="23"/>
  <c r="J264" i="23" s="1"/>
  <c r="I265" i="23"/>
  <c r="J265" i="23" s="1"/>
  <c r="I88" i="23"/>
  <c r="J88" i="23" s="1"/>
  <c r="I85" i="23"/>
  <c r="J85" i="23" s="1"/>
  <c r="I13" i="23"/>
  <c r="I57" i="23"/>
  <c r="J57" i="23" s="1"/>
  <c r="I146" i="23"/>
  <c r="J146" i="23" s="1"/>
  <c r="I139" i="23"/>
  <c r="J139" i="23" s="1"/>
  <c r="I51" i="23"/>
  <c r="J51" i="23" s="1"/>
  <c r="AD248" i="23"/>
  <c r="AE248" i="23" s="1"/>
  <c r="AD249" i="23"/>
  <c r="AE249" i="23" s="1"/>
  <c r="I105" i="23"/>
  <c r="J105" i="23" s="1"/>
  <c r="I198" i="23"/>
  <c r="J198" i="23" s="1"/>
  <c r="I200" i="23"/>
  <c r="J200" i="23" s="1"/>
  <c r="I136" i="23"/>
  <c r="J136" i="23" s="1"/>
  <c r="AD103" i="23"/>
  <c r="AE103" i="23" s="1"/>
  <c r="I201" i="23"/>
  <c r="J201" i="23" s="1"/>
  <c r="I84" i="23"/>
  <c r="J84" i="23" s="1"/>
  <c r="I202" i="23"/>
  <c r="J202" i="23" s="1"/>
  <c r="AD102" i="23"/>
  <c r="AE102" i="23" s="1"/>
  <c r="AD135" i="23"/>
  <c r="AE135" i="23" s="1"/>
  <c r="AD134" i="23"/>
  <c r="AE134" i="23" s="1"/>
  <c r="AD128" i="23"/>
  <c r="AE128" i="23" s="1"/>
  <c r="I126" i="23"/>
  <c r="J126" i="23" s="1"/>
  <c r="I268" i="23"/>
  <c r="J268" i="23" s="1"/>
  <c r="I267" i="23"/>
  <c r="J267" i="23" s="1"/>
  <c r="AD254" i="23"/>
  <c r="AE254" i="23" s="1"/>
  <c r="I266" i="23"/>
  <c r="J266" i="23" s="1"/>
  <c r="AD193" i="23"/>
  <c r="AE193" i="23" s="1"/>
  <c r="I169" i="23"/>
  <c r="J169" i="23" s="1"/>
  <c r="I150" i="23"/>
  <c r="J150" i="23" s="1"/>
  <c r="I144" i="23"/>
  <c r="J144" i="23" s="1"/>
  <c r="AD127" i="23"/>
  <c r="AE127" i="23" s="1"/>
  <c r="AD142" i="23"/>
  <c r="AE142" i="23" s="1"/>
  <c r="I103" i="23"/>
  <c r="J103" i="23" s="1"/>
  <c r="AD87" i="23"/>
  <c r="AE87" i="23" s="1"/>
  <c r="I68" i="23"/>
  <c r="J68" i="23" s="1"/>
  <c r="I37" i="23"/>
  <c r="J37" i="23" s="1"/>
  <c r="I12" i="23"/>
  <c r="J12" i="23" s="1"/>
  <c r="I86" i="23"/>
  <c r="J86" i="23" s="1"/>
  <c r="I15" i="23"/>
  <c r="AD138" i="23"/>
  <c r="AE138" i="23" s="1"/>
  <c r="I151" i="23"/>
  <c r="J151" i="23" s="1"/>
  <c r="I134" i="23"/>
  <c r="J134" i="23" s="1"/>
  <c r="I128" i="23"/>
  <c r="J128" i="23" s="1"/>
  <c r="AD115" i="23"/>
  <c r="AE115" i="23" s="1"/>
  <c r="AD104" i="23"/>
  <c r="AE104" i="23" s="1"/>
  <c r="AD58" i="23"/>
  <c r="AE58" i="23" s="1"/>
  <c r="AD93" i="23"/>
  <c r="AE93" i="23" s="1"/>
  <c r="AD78" i="23"/>
  <c r="AE78" i="23" s="1"/>
  <c r="I100" i="23"/>
  <c r="J100" i="23" s="1"/>
  <c r="AD84" i="23"/>
  <c r="AE84" i="23" s="1"/>
  <c r="AD22" i="23"/>
  <c r="AE22" i="23" s="1"/>
  <c r="I16" i="23"/>
  <c r="I168" i="23"/>
  <c r="J168" i="23" s="1"/>
  <c r="I163" i="23"/>
  <c r="J163" i="23" s="1"/>
  <c r="I145" i="23"/>
  <c r="J145" i="23" s="1"/>
  <c r="I117" i="23"/>
  <c r="J117" i="23" s="1"/>
  <c r="AD49" i="23"/>
  <c r="AE49" i="23" s="1"/>
  <c r="AD94" i="23"/>
  <c r="AE94" i="23" s="1"/>
  <c r="I52" i="23"/>
  <c r="J52" i="23" s="1"/>
  <c r="AD68" i="23"/>
  <c r="AE68" i="23" s="1"/>
  <c r="AD82" i="23"/>
  <c r="AE82" i="23" s="1"/>
  <c r="AD14" i="23"/>
  <c r="AE14" i="23" s="1"/>
  <c r="G8" i="7"/>
  <c r="G9" i="7"/>
  <c r="H9" i="7" s="1"/>
  <c r="AD9" i="7" s="1"/>
  <c r="AE9" i="7" s="1"/>
  <c r="G7" i="7"/>
  <c r="Q167" i="23" l="1"/>
  <c r="Q125" i="23"/>
  <c r="Q275" i="23"/>
  <c r="Q17" i="23"/>
  <c r="Q41" i="23"/>
  <c r="AI162" i="23"/>
  <c r="AI270" i="23"/>
  <c r="Q53" i="23"/>
  <c r="Q131" i="23"/>
  <c r="AI198" i="23"/>
  <c r="AI90" i="23"/>
  <c r="AI156" i="23"/>
  <c r="Q71" i="23"/>
  <c r="AI84" i="23"/>
  <c r="AJ84" i="23" s="1"/>
  <c r="AI132" i="23"/>
  <c r="AI114" i="23"/>
  <c r="AI42" i="23"/>
  <c r="AI240" i="23"/>
  <c r="AJ240" i="23" s="1"/>
  <c r="D47" i="33" s="1"/>
  <c r="AI288" i="23"/>
  <c r="AJ288" i="23" s="1"/>
  <c r="D9" i="33" s="1"/>
  <c r="AI276" i="23"/>
  <c r="AJ276" i="23" s="1"/>
  <c r="D15" i="33" s="1"/>
  <c r="Q23" i="23"/>
  <c r="Q107" i="23"/>
  <c r="AI168" i="23"/>
  <c r="AI12" i="23"/>
  <c r="AI150" i="23"/>
  <c r="AI252" i="23"/>
  <c r="AI48" i="23"/>
  <c r="AI102" i="23"/>
  <c r="AI222" i="23"/>
  <c r="AI30" i="23"/>
  <c r="AI60" i="23"/>
  <c r="Q263" i="23"/>
  <c r="Q203" i="23"/>
  <c r="Q119" i="23"/>
  <c r="AI264" i="23"/>
  <c r="AI66" i="23"/>
  <c r="AI174" i="23"/>
  <c r="AI180" i="23"/>
  <c r="AI282" i="23"/>
  <c r="AI204" i="23"/>
  <c r="AI258" i="23"/>
  <c r="AI120" i="23"/>
  <c r="Q245" i="23"/>
  <c r="Q227" i="23"/>
  <c r="Q29" i="23"/>
  <c r="AI144" i="23"/>
  <c r="AI126" i="23"/>
  <c r="AI54" i="23"/>
  <c r="AI138" i="23"/>
  <c r="AI36" i="23"/>
  <c r="AI96" i="23"/>
  <c r="AI78" i="23"/>
  <c r="AI210" i="23"/>
  <c r="AI186" i="23"/>
  <c r="AI18" i="23"/>
  <c r="AI216" i="23"/>
  <c r="AI246" i="23"/>
  <c r="AI228" i="23"/>
  <c r="AI24" i="23"/>
  <c r="AI108" i="23"/>
  <c r="AI72" i="23"/>
  <c r="AI234" i="23"/>
  <c r="AI192" i="23"/>
  <c r="Q59" i="23"/>
  <c r="Q11" i="23"/>
  <c r="Q35" i="23"/>
  <c r="Q137" i="23"/>
  <c r="Q89" i="23"/>
  <c r="Q197" i="23"/>
  <c r="Q239" i="23"/>
  <c r="Q173" i="23"/>
  <c r="Q233" i="23"/>
  <c r="Q257" i="23"/>
  <c r="Q47" i="23"/>
  <c r="Q215" i="23"/>
  <c r="Q191" i="23"/>
  <c r="Q155" i="23"/>
  <c r="I10" i="23"/>
  <c r="J10" i="23" s="1"/>
  <c r="Q77" i="23"/>
  <c r="Q251" i="23"/>
  <c r="Q95" i="23"/>
  <c r="Q83" i="23"/>
  <c r="Q269" i="23"/>
  <c r="Q149" i="23"/>
  <c r="Q287" i="23"/>
  <c r="Q185" i="23"/>
  <c r="Q143" i="23"/>
  <c r="Q65" i="23"/>
  <c r="Q113" i="23"/>
  <c r="Q281" i="23"/>
  <c r="Q293" i="23"/>
  <c r="Q161" i="23"/>
  <c r="Q179" i="23"/>
  <c r="Q221" i="23"/>
  <c r="Q209" i="23"/>
  <c r="Q101" i="23"/>
  <c r="J161" i="23"/>
  <c r="J185" i="23"/>
  <c r="J65" i="23"/>
  <c r="J77" i="23"/>
  <c r="AE203" i="23"/>
  <c r="AE179" i="23"/>
  <c r="AE191" i="23"/>
  <c r="J125" i="23"/>
  <c r="J113" i="23"/>
  <c r="J29" i="23"/>
  <c r="J197" i="23"/>
  <c r="AE275" i="23"/>
  <c r="J221" i="23"/>
  <c r="AE233" i="23"/>
  <c r="AE29" i="23"/>
  <c r="AE281" i="23"/>
  <c r="AE113" i="23"/>
  <c r="AE263" i="23"/>
  <c r="J35" i="23"/>
  <c r="I8" i="23"/>
  <c r="J8" i="23" s="1"/>
  <c r="AE65" i="23"/>
  <c r="AE221" i="23"/>
  <c r="J233" i="23"/>
  <c r="J287" i="23"/>
  <c r="J263" i="23"/>
  <c r="J281" i="23"/>
  <c r="AE23" i="23"/>
  <c r="AE71" i="23"/>
  <c r="AE215" i="23"/>
  <c r="AE35" i="23"/>
  <c r="AE161" i="23"/>
  <c r="J83" i="23"/>
  <c r="J293" i="23"/>
  <c r="J239" i="23"/>
  <c r="AE209" i="23"/>
  <c r="AE125" i="23"/>
  <c r="AE101" i="23"/>
  <c r="AE107" i="23"/>
  <c r="AE47" i="23"/>
  <c r="AE77" i="23"/>
  <c r="AE239" i="23"/>
  <c r="AE245" i="23"/>
  <c r="AE83" i="23"/>
  <c r="AE287" i="23"/>
  <c r="AE227" i="23"/>
  <c r="J275" i="23"/>
  <c r="J191" i="23"/>
  <c r="J245" i="23"/>
  <c r="J227" i="23"/>
  <c r="J251" i="23"/>
  <c r="J179" i="23"/>
  <c r="J47" i="23"/>
  <c r="AE53" i="23"/>
  <c r="AE143" i="23"/>
  <c r="AE197" i="23"/>
  <c r="AE155" i="23"/>
  <c r="I7" i="23"/>
  <c r="J7" i="23" s="1"/>
  <c r="AE95" i="23"/>
  <c r="AE59" i="23"/>
  <c r="AE257" i="23"/>
  <c r="AE137" i="23"/>
  <c r="AE149" i="23"/>
  <c r="J209" i="23"/>
  <c r="AE293" i="23"/>
  <c r="AE167" i="23"/>
  <c r="J215" i="23"/>
  <c r="J53" i="23"/>
  <c r="I6" i="23"/>
  <c r="J6" i="23" s="1"/>
  <c r="I9" i="23"/>
  <c r="J9" i="23" s="1"/>
  <c r="J23" i="23"/>
  <c r="J107" i="23"/>
  <c r="J101" i="23"/>
  <c r="J257" i="23"/>
  <c r="J71" i="23"/>
  <c r="J203" i="23"/>
  <c r="J59" i="23"/>
  <c r="J155" i="23"/>
  <c r="J89" i="23"/>
  <c r="J137" i="23"/>
  <c r="J143" i="23"/>
  <c r="J119" i="23"/>
  <c r="AE251" i="23"/>
  <c r="J167" i="23"/>
  <c r="AE131" i="23"/>
  <c r="AE185" i="23"/>
  <c r="AE269" i="23"/>
  <c r="AE17" i="23"/>
  <c r="AE119" i="23"/>
  <c r="J173" i="23"/>
  <c r="J17" i="23"/>
  <c r="J131" i="23"/>
  <c r="J149" i="23"/>
  <c r="J269" i="23"/>
  <c r="J95" i="23"/>
  <c r="J41" i="23"/>
  <c r="AE89" i="23"/>
  <c r="AE173" i="23"/>
  <c r="AE41" i="23"/>
  <c r="D19" i="26" l="1"/>
  <c r="D25" i="33"/>
  <c r="D45" i="26"/>
  <c r="D52" i="26"/>
  <c r="D51" i="26"/>
  <c r="J11" i="23"/>
  <c r="AJ180" i="23"/>
  <c r="D28" i="33" s="1"/>
  <c r="AJ108" i="23"/>
  <c r="D44" i="33" s="1"/>
  <c r="AJ78" i="23"/>
  <c r="AJ30" i="23"/>
  <c r="D41" i="33" s="1"/>
  <c r="AJ162" i="23"/>
  <c r="D36" i="33" s="1"/>
  <c r="AJ72" i="23"/>
  <c r="AJ210" i="23"/>
  <c r="D23" i="33" s="1"/>
  <c r="AJ252" i="23"/>
  <c r="AJ270" i="23"/>
  <c r="D22" i="33" s="1"/>
  <c r="AJ264" i="23"/>
  <c r="D52" i="33" s="1"/>
  <c r="AJ60" i="23"/>
  <c r="AJ282" i="23"/>
  <c r="D53" i="33" s="1"/>
  <c r="AJ234" i="23"/>
  <c r="D27" i="33" s="1"/>
  <c r="AJ228" i="23"/>
  <c r="D30" i="33" s="1"/>
  <c r="AJ186" i="23"/>
  <c r="D14" i="33" s="1"/>
  <c r="AJ36" i="23"/>
  <c r="AJ144" i="23"/>
  <c r="D13" i="33" s="1"/>
  <c r="AJ102" i="23"/>
  <c r="D42" i="33" s="1"/>
  <c r="AJ258" i="23"/>
  <c r="AJ66" i="23"/>
  <c r="D39" i="33" s="1"/>
  <c r="AJ12" i="23"/>
  <c r="D37" i="33" s="1"/>
  <c r="AJ216" i="23"/>
  <c r="D31" i="33" s="1"/>
  <c r="AJ54" i="23"/>
  <c r="D48" i="33" s="1"/>
  <c r="AJ168" i="23"/>
  <c r="AJ114" i="23"/>
  <c r="D7" i="33" s="1"/>
  <c r="AJ156" i="23"/>
  <c r="AJ198" i="23"/>
  <c r="D11" i="33" s="1"/>
  <c r="AJ48" i="23"/>
  <c r="D33" i="33" s="1"/>
  <c r="AJ132" i="23"/>
  <c r="D29" i="33" s="1"/>
  <c r="AJ246" i="23"/>
  <c r="D40" i="33" s="1"/>
  <c r="AJ138" i="23"/>
  <c r="D26" i="33" s="1"/>
  <c r="AJ42" i="23"/>
  <c r="AJ174" i="23"/>
  <c r="D34" i="33" s="1"/>
  <c r="AJ90" i="23"/>
  <c r="D35" i="33" s="1"/>
  <c r="AJ204" i="23"/>
  <c r="D12" i="33" s="1"/>
  <c r="AJ192" i="23"/>
  <c r="AJ24" i="23"/>
  <c r="D20" i="33" s="1"/>
  <c r="AJ18" i="23"/>
  <c r="AJ96" i="23"/>
  <c r="D21" i="33" s="1"/>
  <c r="AJ126" i="23"/>
  <c r="AJ150" i="23"/>
  <c r="D46" i="33" s="1"/>
  <c r="AJ222" i="23"/>
  <c r="D50" i="33" s="1"/>
  <c r="AJ120" i="23"/>
  <c r="D18" i="33" s="1"/>
  <c r="H51" i="21"/>
  <c r="H49" i="21"/>
  <c r="H47" i="21"/>
  <c r="H52" i="21"/>
  <c r="H48" i="21"/>
  <c r="H42" i="21"/>
  <c r="H45" i="21"/>
  <c r="H41" i="21"/>
  <c r="H46" i="21"/>
  <c r="H44" i="21"/>
  <c r="H36" i="21"/>
  <c r="H35" i="21"/>
  <c r="H38" i="21"/>
  <c r="H37" i="21"/>
  <c r="H39" i="21"/>
  <c r="H31" i="21"/>
  <c r="H30" i="21"/>
  <c r="H33" i="21"/>
  <c r="H32" i="21"/>
  <c r="H29" i="21"/>
  <c r="H34" i="21"/>
  <c r="H26" i="21"/>
  <c r="H25" i="21"/>
  <c r="H27" i="21"/>
  <c r="H23" i="21"/>
  <c r="H19" i="21"/>
  <c r="H17" i="21"/>
  <c r="H18" i="21"/>
  <c r="H22" i="21"/>
  <c r="H21" i="21"/>
  <c r="H20" i="21"/>
  <c r="H16" i="21"/>
  <c r="H14" i="21"/>
  <c r="H15" i="21"/>
  <c r="H13" i="21"/>
  <c r="H12" i="21"/>
  <c r="H10" i="21"/>
  <c r="H9" i="21"/>
  <c r="H8" i="21"/>
  <c r="H7" i="21"/>
  <c r="H6" i="21"/>
  <c r="H5" i="21"/>
  <c r="C52" i="21"/>
  <c r="C50" i="21"/>
  <c r="C44" i="21"/>
  <c r="H50" i="21"/>
  <c r="H40" i="21"/>
  <c r="H24" i="21"/>
  <c r="H11" i="21"/>
  <c r="C30" i="21" l="1"/>
  <c r="D24" i="33"/>
  <c r="C36" i="21"/>
  <c r="D32" i="33"/>
  <c r="C11" i="21"/>
  <c r="D38" i="33"/>
  <c r="D33" i="26"/>
  <c r="D49" i="33"/>
  <c r="D11" i="26"/>
  <c r="D17" i="33"/>
  <c r="D47" i="26"/>
  <c r="D51" i="33"/>
  <c r="C47" i="21"/>
  <c r="D45" i="33"/>
  <c r="C14" i="21"/>
  <c r="D6" i="33"/>
  <c r="D26" i="26"/>
  <c r="D8" i="33"/>
  <c r="C17" i="21"/>
  <c r="D43" i="33"/>
  <c r="D17" i="26"/>
  <c r="D16" i="33"/>
  <c r="C7" i="21"/>
  <c r="D10" i="33"/>
  <c r="D37" i="26"/>
  <c r="D12" i="26"/>
  <c r="D13" i="26"/>
  <c r="D16" i="26"/>
  <c r="D53" i="26"/>
  <c r="D10" i="26"/>
  <c r="D30" i="26"/>
  <c r="D9" i="26"/>
  <c r="D34" i="26"/>
  <c r="D27" i="26"/>
  <c r="D24" i="26"/>
  <c r="D7" i="26"/>
  <c r="D29" i="26"/>
  <c r="D44" i="26"/>
  <c r="D50" i="26"/>
  <c r="D32" i="26"/>
  <c r="D35" i="26"/>
  <c r="D42" i="26"/>
  <c r="D8" i="26"/>
  <c r="D20" i="26"/>
  <c r="D46" i="26"/>
  <c r="D31" i="26"/>
  <c r="D41" i="26"/>
  <c r="D22" i="26"/>
  <c r="D43" i="26"/>
  <c r="D49" i="26"/>
  <c r="D23" i="26"/>
  <c r="D25" i="26"/>
  <c r="D21" i="26"/>
  <c r="D39" i="26"/>
  <c r="D28" i="26"/>
  <c r="D38" i="26"/>
  <c r="D14" i="26"/>
  <c r="D48" i="26"/>
  <c r="D36" i="26"/>
  <c r="D15" i="26"/>
  <c r="D40" i="26"/>
  <c r="D18" i="26"/>
  <c r="C31" i="21"/>
  <c r="C9" i="21"/>
  <c r="C41" i="21"/>
  <c r="C38" i="21"/>
  <c r="C45" i="21"/>
  <c r="C42" i="21"/>
  <c r="C34" i="21"/>
  <c r="C8" i="21"/>
  <c r="C39" i="21"/>
  <c r="C20" i="21"/>
  <c r="C33" i="21"/>
  <c r="C35" i="21"/>
  <c r="C49" i="21"/>
  <c r="C51" i="21"/>
  <c r="C48" i="21"/>
  <c r="C46" i="21"/>
  <c r="C43" i="21"/>
  <c r="C40" i="21"/>
  <c r="C32" i="21"/>
  <c r="C29" i="21"/>
  <c r="C27" i="21"/>
  <c r="C26" i="21"/>
  <c r="C25" i="21"/>
  <c r="C22" i="21"/>
  <c r="C21" i="21"/>
  <c r="C15" i="21"/>
  <c r="C13" i="21"/>
  <c r="C12" i="21"/>
  <c r="C10" i="21"/>
  <c r="C6" i="21"/>
  <c r="C37" i="21"/>
  <c r="C28" i="21"/>
  <c r="C24" i="21"/>
  <c r="C23" i="21"/>
  <c r="C19" i="21"/>
  <c r="C18" i="21"/>
  <c r="C16" i="21"/>
  <c r="H28" i="21"/>
  <c r="H43" i="21" l="1"/>
  <c r="I31" i="21" s="1"/>
  <c r="J47" i="26"/>
  <c r="AA256" i="19"/>
  <c r="Z256" i="19"/>
  <c r="V256" i="19"/>
  <c r="U256" i="19"/>
  <c r="W256" i="19" s="1"/>
  <c r="X256" i="19" s="1"/>
  <c r="K256" i="19"/>
  <c r="J256" i="19"/>
  <c r="F256" i="19"/>
  <c r="E256" i="19"/>
  <c r="G256" i="19" s="1"/>
  <c r="H256" i="19" s="1"/>
  <c r="AA255" i="19"/>
  <c r="Z255" i="19"/>
  <c r="V255" i="19"/>
  <c r="U255" i="19"/>
  <c r="K255" i="19"/>
  <c r="J255" i="19"/>
  <c r="F255" i="19"/>
  <c r="E255" i="19"/>
  <c r="AA254" i="19"/>
  <c r="Z254" i="19"/>
  <c r="V254" i="19"/>
  <c r="U254" i="19"/>
  <c r="K254" i="19"/>
  <c r="J254" i="19"/>
  <c r="F254" i="19"/>
  <c r="E254" i="19"/>
  <c r="AA253" i="19"/>
  <c r="Z253" i="19"/>
  <c r="V253" i="19"/>
  <c r="U253" i="19"/>
  <c r="K253" i="19"/>
  <c r="J253" i="19"/>
  <c r="L253" i="19" s="1"/>
  <c r="M253" i="19" s="1"/>
  <c r="F253" i="19"/>
  <c r="E253" i="19"/>
  <c r="AA252" i="19"/>
  <c r="Z252" i="19"/>
  <c r="AB252" i="19" s="1"/>
  <c r="AC252" i="19" s="1"/>
  <c r="V252" i="19"/>
  <c r="U252" i="19"/>
  <c r="K252" i="19"/>
  <c r="J252" i="19"/>
  <c r="L252" i="19" s="1"/>
  <c r="M252" i="19" s="1"/>
  <c r="F252" i="19"/>
  <c r="E252" i="19"/>
  <c r="G252" i="19" s="1"/>
  <c r="H252" i="19" s="1"/>
  <c r="AA251" i="19"/>
  <c r="Z251" i="19"/>
  <c r="V251" i="19"/>
  <c r="U251" i="19"/>
  <c r="K251" i="19"/>
  <c r="J251" i="19"/>
  <c r="F251" i="19"/>
  <c r="E251" i="19"/>
  <c r="G251" i="19" s="1"/>
  <c r="H251" i="19" s="1"/>
  <c r="AA250" i="19"/>
  <c r="Z250" i="19"/>
  <c r="V250" i="19"/>
  <c r="U250" i="19"/>
  <c r="W250" i="19" s="1"/>
  <c r="X250" i="19" s="1"/>
  <c r="K250" i="19"/>
  <c r="J250" i="19"/>
  <c r="F250" i="19"/>
  <c r="E250" i="19"/>
  <c r="G250" i="19" s="1"/>
  <c r="H250" i="19" s="1"/>
  <c r="AA249" i="19"/>
  <c r="Z249" i="19"/>
  <c r="V249" i="19"/>
  <c r="U249" i="19"/>
  <c r="W249" i="19" s="1"/>
  <c r="X249" i="19" s="1"/>
  <c r="K249" i="19"/>
  <c r="J249" i="19"/>
  <c r="F249" i="19"/>
  <c r="E249" i="19"/>
  <c r="AA248" i="19"/>
  <c r="Z248" i="19"/>
  <c r="V248" i="19"/>
  <c r="U248" i="19"/>
  <c r="W248" i="19" s="1"/>
  <c r="X248" i="19" s="1"/>
  <c r="K248" i="19"/>
  <c r="J248" i="19"/>
  <c r="L248" i="19" s="1"/>
  <c r="M248" i="19" s="1"/>
  <c r="F248" i="19"/>
  <c r="E248" i="19"/>
  <c r="G248" i="19" s="1"/>
  <c r="H248" i="19" s="1"/>
  <c r="AA247" i="19"/>
  <c r="Z247" i="19"/>
  <c r="V247" i="19"/>
  <c r="U247" i="19"/>
  <c r="K247" i="19"/>
  <c r="J247" i="19"/>
  <c r="F247" i="19"/>
  <c r="E247" i="19"/>
  <c r="AA246" i="19"/>
  <c r="Z246" i="19"/>
  <c r="V246" i="19"/>
  <c r="U246" i="19"/>
  <c r="K246" i="19"/>
  <c r="J246" i="19"/>
  <c r="F246" i="19"/>
  <c r="E246" i="19"/>
  <c r="AA245" i="19"/>
  <c r="Z245" i="19"/>
  <c r="V245" i="19"/>
  <c r="U245" i="19"/>
  <c r="K245" i="19"/>
  <c r="J245" i="19"/>
  <c r="F245" i="19"/>
  <c r="E245" i="19"/>
  <c r="AA244" i="19"/>
  <c r="Z244" i="19"/>
  <c r="V244" i="19"/>
  <c r="U244" i="19"/>
  <c r="K244" i="19"/>
  <c r="J244" i="19"/>
  <c r="F244" i="19"/>
  <c r="E244" i="19"/>
  <c r="AA243" i="19"/>
  <c r="Z243" i="19"/>
  <c r="V243" i="19"/>
  <c r="U243" i="19"/>
  <c r="K243" i="19"/>
  <c r="J243" i="19"/>
  <c r="F243" i="19"/>
  <c r="E243" i="19"/>
  <c r="AA242" i="19"/>
  <c r="Z242" i="19"/>
  <c r="V242" i="19"/>
  <c r="U242" i="19"/>
  <c r="K242" i="19"/>
  <c r="J242" i="19"/>
  <c r="F242" i="19"/>
  <c r="E242" i="19"/>
  <c r="AA241" i="19"/>
  <c r="Z241" i="19"/>
  <c r="V241" i="19"/>
  <c r="U241" i="19"/>
  <c r="K241" i="19"/>
  <c r="J241" i="19"/>
  <c r="F241" i="19"/>
  <c r="E241" i="19"/>
  <c r="AA240" i="19"/>
  <c r="Z240" i="19"/>
  <c r="V240" i="19"/>
  <c r="U240" i="19"/>
  <c r="K240" i="19"/>
  <c r="J240" i="19"/>
  <c r="F240" i="19"/>
  <c r="E240" i="19"/>
  <c r="AA239" i="19"/>
  <c r="Z239" i="19"/>
  <c r="V239" i="19"/>
  <c r="U239" i="19"/>
  <c r="K239" i="19"/>
  <c r="J239" i="19"/>
  <c r="F239" i="19"/>
  <c r="E239" i="19"/>
  <c r="AA238" i="19"/>
  <c r="Z238" i="19"/>
  <c r="V238" i="19"/>
  <c r="U238" i="19"/>
  <c r="K238" i="19"/>
  <c r="J238" i="19"/>
  <c r="F238" i="19"/>
  <c r="E238" i="19"/>
  <c r="AA237" i="19"/>
  <c r="Z237" i="19"/>
  <c r="V237" i="19"/>
  <c r="U237" i="19"/>
  <c r="K237" i="19"/>
  <c r="J237" i="19"/>
  <c r="F237" i="19"/>
  <c r="E237" i="19"/>
  <c r="AA236" i="19"/>
  <c r="Z236" i="19"/>
  <c r="V236" i="19"/>
  <c r="U236" i="19"/>
  <c r="K236" i="19"/>
  <c r="J236" i="19"/>
  <c r="F236" i="19"/>
  <c r="E236" i="19"/>
  <c r="AA235" i="19"/>
  <c r="Z235" i="19"/>
  <c r="V235" i="19"/>
  <c r="U235" i="19"/>
  <c r="K235" i="19"/>
  <c r="J235" i="19"/>
  <c r="F235" i="19"/>
  <c r="E235" i="19"/>
  <c r="AA234" i="19"/>
  <c r="Z234" i="19"/>
  <c r="V234" i="19"/>
  <c r="U234" i="19"/>
  <c r="K234" i="19"/>
  <c r="J234" i="19"/>
  <c r="F234" i="19"/>
  <c r="E234" i="19"/>
  <c r="AA233" i="19"/>
  <c r="Z233" i="19"/>
  <c r="V233" i="19"/>
  <c r="U233" i="19"/>
  <c r="K233" i="19"/>
  <c r="J233" i="19"/>
  <c r="F233" i="19"/>
  <c r="E233" i="19"/>
  <c r="AA232" i="19"/>
  <c r="Z232" i="19"/>
  <c r="V232" i="19"/>
  <c r="U232" i="19"/>
  <c r="K232" i="19"/>
  <c r="J232" i="19"/>
  <c r="F232" i="19"/>
  <c r="E232" i="19"/>
  <c r="AA231" i="19"/>
  <c r="Z231" i="19"/>
  <c r="V231" i="19"/>
  <c r="U231" i="19"/>
  <c r="K231" i="19"/>
  <c r="J231" i="19"/>
  <c r="F231" i="19"/>
  <c r="E231" i="19"/>
  <c r="AA230" i="19"/>
  <c r="Z230" i="19"/>
  <c r="V230" i="19"/>
  <c r="U230" i="19"/>
  <c r="K230" i="19"/>
  <c r="J230" i="19"/>
  <c r="F230" i="19"/>
  <c r="E230" i="19"/>
  <c r="AA229" i="19"/>
  <c r="Z229" i="19"/>
  <c r="V229" i="19"/>
  <c r="U229" i="19"/>
  <c r="K229" i="19"/>
  <c r="J229" i="19"/>
  <c r="F229" i="19"/>
  <c r="E229" i="19"/>
  <c r="AA228" i="19"/>
  <c r="Z228" i="19"/>
  <c r="V228" i="19"/>
  <c r="U228" i="19"/>
  <c r="K228" i="19"/>
  <c r="J228" i="19"/>
  <c r="F228" i="19"/>
  <c r="E228" i="19"/>
  <c r="AA227" i="19"/>
  <c r="Z227" i="19"/>
  <c r="V227" i="19"/>
  <c r="U227" i="19"/>
  <c r="K227" i="19"/>
  <c r="J227" i="19"/>
  <c r="F227" i="19"/>
  <c r="E227" i="19"/>
  <c r="AA226" i="19"/>
  <c r="Z226" i="19"/>
  <c r="V226" i="19"/>
  <c r="U226" i="19"/>
  <c r="K226" i="19"/>
  <c r="J226" i="19"/>
  <c r="F226" i="19"/>
  <c r="E226" i="19"/>
  <c r="AA225" i="19"/>
  <c r="Z225" i="19"/>
  <c r="V225" i="19"/>
  <c r="U225" i="19"/>
  <c r="K225" i="19"/>
  <c r="J225" i="19"/>
  <c r="F225" i="19"/>
  <c r="E225" i="19"/>
  <c r="AA224" i="19"/>
  <c r="Z224" i="19"/>
  <c r="V224" i="19"/>
  <c r="U224" i="19"/>
  <c r="K224" i="19"/>
  <c r="J224" i="19"/>
  <c r="F224" i="19"/>
  <c r="E224" i="19"/>
  <c r="AA223" i="19"/>
  <c r="Z223" i="19"/>
  <c r="V223" i="19"/>
  <c r="U223" i="19"/>
  <c r="K223" i="19"/>
  <c r="J223" i="19"/>
  <c r="F223" i="19"/>
  <c r="E223" i="19"/>
  <c r="AA222" i="19"/>
  <c r="Z222" i="19"/>
  <c r="V222" i="19"/>
  <c r="U222" i="19"/>
  <c r="K222" i="19"/>
  <c r="J222" i="19"/>
  <c r="F222" i="19"/>
  <c r="E222" i="19"/>
  <c r="AA221" i="19"/>
  <c r="Z221" i="19"/>
  <c r="V221" i="19"/>
  <c r="U221" i="19"/>
  <c r="K221" i="19"/>
  <c r="J221" i="19"/>
  <c r="F221" i="19"/>
  <c r="E221" i="19"/>
  <c r="AA220" i="19"/>
  <c r="Z220" i="19"/>
  <c r="V220" i="19"/>
  <c r="U220" i="19"/>
  <c r="K220" i="19"/>
  <c r="J220" i="19"/>
  <c r="F220" i="19"/>
  <c r="E220" i="19"/>
  <c r="AA219" i="19"/>
  <c r="Z219" i="19"/>
  <c r="V219" i="19"/>
  <c r="U219" i="19"/>
  <c r="K219" i="19"/>
  <c r="J219" i="19"/>
  <c r="F219" i="19"/>
  <c r="E219" i="19"/>
  <c r="AA218" i="19"/>
  <c r="Z218" i="19"/>
  <c r="V218" i="19"/>
  <c r="U218" i="19"/>
  <c r="K218" i="19"/>
  <c r="J218" i="19"/>
  <c r="F218" i="19"/>
  <c r="E218" i="19"/>
  <c r="AA217" i="19"/>
  <c r="Z217" i="19"/>
  <c r="V217" i="19"/>
  <c r="U217" i="19"/>
  <c r="K217" i="19"/>
  <c r="J217" i="19"/>
  <c r="F217" i="19"/>
  <c r="E217" i="19"/>
  <c r="AA216" i="19"/>
  <c r="Z216" i="19"/>
  <c r="V216" i="19"/>
  <c r="U216" i="19"/>
  <c r="K216" i="19"/>
  <c r="J216" i="19"/>
  <c r="F216" i="19"/>
  <c r="E216" i="19"/>
  <c r="AA215" i="19"/>
  <c r="Z215" i="19"/>
  <c r="V215" i="19"/>
  <c r="U215" i="19"/>
  <c r="K215" i="19"/>
  <c r="J215" i="19"/>
  <c r="F215" i="19"/>
  <c r="E215" i="19"/>
  <c r="AA214" i="19"/>
  <c r="Z214" i="19"/>
  <c r="V214" i="19"/>
  <c r="U214" i="19"/>
  <c r="K214" i="19"/>
  <c r="J214" i="19"/>
  <c r="F214" i="19"/>
  <c r="E214" i="19"/>
  <c r="AA213" i="19"/>
  <c r="Z213" i="19"/>
  <c r="V213" i="19"/>
  <c r="U213" i="19"/>
  <c r="K213" i="19"/>
  <c r="J213" i="19"/>
  <c r="F213" i="19"/>
  <c r="E213" i="19"/>
  <c r="AA212" i="19"/>
  <c r="Z212" i="19"/>
  <c r="V212" i="19"/>
  <c r="U212" i="19"/>
  <c r="W212" i="19" s="1"/>
  <c r="X212" i="19" s="1"/>
  <c r="K212" i="19"/>
  <c r="J212" i="19"/>
  <c r="F212" i="19"/>
  <c r="E212" i="19"/>
  <c r="AA211" i="19"/>
  <c r="Z211" i="19"/>
  <c r="V211" i="19"/>
  <c r="U211" i="19"/>
  <c r="K211" i="19"/>
  <c r="J211" i="19"/>
  <c r="F211" i="19"/>
  <c r="E211" i="19"/>
  <c r="G211" i="19" s="1"/>
  <c r="H211" i="19" s="1"/>
  <c r="AA67" i="19"/>
  <c r="Z67" i="19"/>
  <c r="V67" i="19"/>
  <c r="U67" i="19"/>
  <c r="P67" i="19"/>
  <c r="O67" i="19"/>
  <c r="K67" i="19"/>
  <c r="J67" i="19"/>
  <c r="F67" i="19"/>
  <c r="E67" i="19"/>
  <c r="AA138" i="19"/>
  <c r="Z138" i="19"/>
  <c r="V138" i="19"/>
  <c r="U138" i="19"/>
  <c r="P138" i="19"/>
  <c r="O138" i="19"/>
  <c r="K138" i="19"/>
  <c r="J138" i="19"/>
  <c r="F138" i="19"/>
  <c r="E138" i="19"/>
  <c r="AA71" i="19"/>
  <c r="Z71" i="19"/>
  <c r="V71" i="19"/>
  <c r="U71" i="19"/>
  <c r="P71" i="19"/>
  <c r="O71" i="19"/>
  <c r="K71" i="19"/>
  <c r="J71" i="19"/>
  <c r="F71" i="19"/>
  <c r="E71" i="19"/>
  <c r="AA66" i="19"/>
  <c r="Z66" i="19"/>
  <c r="V66" i="19"/>
  <c r="U66" i="19"/>
  <c r="P66" i="19"/>
  <c r="O66" i="19"/>
  <c r="K66" i="19"/>
  <c r="J66" i="19"/>
  <c r="F66" i="19"/>
  <c r="E66" i="19"/>
  <c r="AA50" i="19"/>
  <c r="Z50" i="19"/>
  <c r="V50" i="19"/>
  <c r="U50" i="19"/>
  <c r="P50" i="19"/>
  <c r="O50" i="19"/>
  <c r="K50" i="19"/>
  <c r="J50" i="19"/>
  <c r="F50" i="19"/>
  <c r="E50" i="19"/>
  <c r="AA199" i="19"/>
  <c r="Z199" i="19"/>
  <c r="V199" i="19"/>
  <c r="U199" i="19"/>
  <c r="P199" i="19"/>
  <c r="O199" i="19"/>
  <c r="K199" i="19"/>
  <c r="J199" i="19"/>
  <c r="F199" i="19"/>
  <c r="E199" i="19"/>
  <c r="AA195" i="19"/>
  <c r="Z195" i="19"/>
  <c r="V195" i="19"/>
  <c r="U195" i="19"/>
  <c r="P195" i="19"/>
  <c r="O195" i="19"/>
  <c r="K195" i="19"/>
  <c r="J195" i="19"/>
  <c r="L195" i="19" s="1"/>
  <c r="M195" i="19" s="1"/>
  <c r="F195" i="19"/>
  <c r="E195" i="19"/>
  <c r="G195" i="19" s="1"/>
  <c r="H195" i="19" s="1"/>
  <c r="AA162" i="19"/>
  <c r="Z162" i="19"/>
  <c r="V162" i="19"/>
  <c r="U162" i="19"/>
  <c r="K162" i="19"/>
  <c r="J162" i="19"/>
  <c r="F162" i="19"/>
  <c r="E162" i="19"/>
  <c r="AA144" i="19"/>
  <c r="Z144" i="19"/>
  <c r="V144" i="19"/>
  <c r="U144" i="19"/>
  <c r="P144" i="19"/>
  <c r="O144" i="19"/>
  <c r="K144" i="19"/>
  <c r="J144" i="19"/>
  <c r="F144" i="19"/>
  <c r="E144" i="19"/>
  <c r="AA143" i="19"/>
  <c r="Z143" i="19"/>
  <c r="V143" i="19"/>
  <c r="U143" i="19"/>
  <c r="K143" i="19"/>
  <c r="J143" i="19"/>
  <c r="F143" i="19"/>
  <c r="E143" i="19"/>
  <c r="AA166" i="19"/>
  <c r="Z166" i="19"/>
  <c r="AB166" i="19" s="1"/>
  <c r="AC166" i="19" s="1"/>
  <c r="V166" i="19"/>
  <c r="U166" i="19"/>
  <c r="K166" i="19"/>
  <c r="J166" i="19"/>
  <c r="L166" i="19" s="1"/>
  <c r="M166" i="19" s="1"/>
  <c r="F166" i="19"/>
  <c r="E166" i="19"/>
  <c r="AA140" i="19"/>
  <c r="Z140" i="19"/>
  <c r="AB140" i="19" s="1"/>
  <c r="AC140" i="19" s="1"/>
  <c r="V140" i="19"/>
  <c r="U140" i="19"/>
  <c r="P140" i="19"/>
  <c r="O140" i="19"/>
  <c r="K140" i="19"/>
  <c r="J140" i="19"/>
  <c r="F140" i="19"/>
  <c r="E140" i="19"/>
  <c r="G140" i="19" s="1"/>
  <c r="H140" i="19" s="1"/>
  <c r="AA126" i="19"/>
  <c r="Z126" i="19"/>
  <c r="V126" i="19"/>
  <c r="U126" i="19"/>
  <c r="P126" i="19"/>
  <c r="O126" i="19"/>
  <c r="K126" i="19"/>
  <c r="J126" i="19"/>
  <c r="F126" i="19"/>
  <c r="E126" i="19"/>
  <c r="AA106" i="19"/>
  <c r="Z106" i="19"/>
  <c r="AB106" i="19" s="1"/>
  <c r="AC106" i="19" s="1"/>
  <c r="V106" i="19"/>
  <c r="U106" i="19"/>
  <c r="K106" i="19"/>
  <c r="J106" i="19"/>
  <c r="F106" i="19"/>
  <c r="E106" i="19"/>
  <c r="AA74" i="19"/>
  <c r="Z74" i="19"/>
  <c r="AB74" i="19" s="1"/>
  <c r="AC74" i="19" s="1"/>
  <c r="V74" i="19"/>
  <c r="U74" i="19"/>
  <c r="K74" i="19"/>
  <c r="J74" i="19"/>
  <c r="F74" i="19"/>
  <c r="E74" i="19"/>
  <c r="AA200" i="19"/>
  <c r="Z200" i="19"/>
  <c r="V200" i="19"/>
  <c r="U200" i="19"/>
  <c r="P200" i="19"/>
  <c r="O200" i="19"/>
  <c r="K200" i="19"/>
  <c r="J200" i="19"/>
  <c r="F200" i="19"/>
  <c r="E200" i="19"/>
  <c r="AA124" i="19"/>
  <c r="Z124" i="19"/>
  <c r="V124" i="19"/>
  <c r="U124" i="19"/>
  <c r="P124" i="19"/>
  <c r="O124" i="19"/>
  <c r="K124" i="19"/>
  <c r="J124" i="19"/>
  <c r="F124" i="19"/>
  <c r="E124" i="19"/>
  <c r="AA157" i="19"/>
  <c r="Z157" i="19"/>
  <c r="V157" i="19"/>
  <c r="U157" i="19"/>
  <c r="P157" i="19"/>
  <c r="O157" i="19"/>
  <c r="K157" i="19"/>
  <c r="J157" i="19"/>
  <c r="F157" i="19"/>
  <c r="E157" i="19"/>
  <c r="AA173" i="19"/>
  <c r="Z173" i="19"/>
  <c r="V173" i="19"/>
  <c r="U173" i="19"/>
  <c r="P173" i="19"/>
  <c r="O173" i="19"/>
  <c r="K173" i="19"/>
  <c r="J173" i="19"/>
  <c r="F173" i="19"/>
  <c r="E173" i="19"/>
  <c r="AA102" i="19"/>
  <c r="Z102" i="19"/>
  <c r="V102" i="19"/>
  <c r="U102" i="19"/>
  <c r="P102" i="19"/>
  <c r="O102" i="19"/>
  <c r="R102" i="19" s="1"/>
  <c r="S102" i="19" s="1"/>
  <c r="K102" i="19"/>
  <c r="J102" i="19"/>
  <c r="F102" i="19"/>
  <c r="E102" i="19"/>
  <c r="AA133" i="19"/>
  <c r="Z133" i="19"/>
  <c r="V133" i="19"/>
  <c r="U133" i="19"/>
  <c r="P133" i="19"/>
  <c r="O133" i="19"/>
  <c r="K133" i="19"/>
  <c r="J133" i="19"/>
  <c r="F133" i="19"/>
  <c r="E133" i="19"/>
  <c r="AA132" i="19"/>
  <c r="Z132" i="19"/>
  <c r="V132" i="19"/>
  <c r="U132" i="19"/>
  <c r="P132" i="19"/>
  <c r="O132" i="19"/>
  <c r="K132" i="19"/>
  <c r="J132" i="19"/>
  <c r="F132" i="19"/>
  <c r="E132" i="19"/>
  <c r="AA70" i="19"/>
  <c r="Z70" i="19"/>
  <c r="V70" i="19"/>
  <c r="U70" i="19"/>
  <c r="P70" i="19"/>
  <c r="O70" i="19"/>
  <c r="K70" i="19"/>
  <c r="J70" i="19"/>
  <c r="F70" i="19"/>
  <c r="E70" i="19"/>
  <c r="AA23" i="19"/>
  <c r="Z23" i="19"/>
  <c r="V23" i="19"/>
  <c r="U23" i="19"/>
  <c r="P23" i="19"/>
  <c r="O23" i="19"/>
  <c r="K23" i="19"/>
  <c r="J23" i="19"/>
  <c r="F23" i="19"/>
  <c r="E23" i="19"/>
  <c r="AA91" i="19"/>
  <c r="Z91" i="19"/>
  <c r="V91" i="19"/>
  <c r="U91" i="19"/>
  <c r="P91" i="19"/>
  <c r="O91" i="19"/>
  <c r="K91" i="19"/>
  <c r="J91" i="19"/>
  <c r="F91" i="19"/>
  <c r="E91" i="19"/>
  <c r="AA206" i="19"/>
  <c r="Z206" i="19"/>
  <c r="V206" i="19"/>
  <c r="U206" i="19"/>
  <c r="K206" i="19"/>
  <c r="J206" i="19"/>
  <c r="F206" i="19"/>
  <c r="E206" i="19"/>
  <c r="AA202" i="19"/>
  <c r="Z202" i="19"/>
  <c r="V202" i="19"/>
  <c r="U202" i="19"/>
  <c r="K202" i="19"/>
  <c r="J202" i="19"/>
  <c r="F202" i="19"/>
  <c r="E202" i="19"/>
  <c r="AA176" i="19"/>
  <c r="Z176" i="19"/>
  <c r="V176" i="19"/>
  <c r="U176" i="19"/>
  <c r="K176" i="19"/>
  <c r="J176" i="19"/>
  <c r="F176" i="19"/>
  <c r="E176" i="19"/>
  <c r="AA204" i="19"/>
  <c r="Z204" i="19"/>
  <c r="V204" i="19"/>
  <c r="U204" i="19"/>
  <c r="K204" i="19"/>
  <c r="J204" i="19"/>
  <c r="F204" i="19"/>
  <c r="E204" i="19"/>
  <c r="AA34" i="19"/>
  <c r="Z34" i="19"/>
  <c r="V34" i="19"/>
  <c r="U34" i="19"/>
  <c r="K34" i="19"/>
  <c r="J34" i="19"/>
  <c r="F34" i="19"/>
  <c r="E34" i="19"/>
  <c r="AA187" i="19"/>
  <c r="Z187" i="19"/>
  <c r="V187" i="19"/>
  <c r="U187" i="19"/>
  <c r="P187" i="19"/>
  <c r="O187" i="19"/>
  <c r="K187" i="19"/>
  <c r="J187" i="19"/>
  <c r="F187" i="19"/>
  <c r="E187" i="19"/>
  <c r="AA154" i="19"/>
  <c r="Z154" i="19"/>
  <c r="V154" i="19"/>
  <c r="U154" i="19"/>
  <c r="P154" i="19"/>
  <c r="O154" i="19"/>
  <c r="K154" i="19"/>
  <c r="J154" i="19"/>
  <c r="F154" i="19"/>
  <c r="E154" i="19"/>
  <c r="AA175" i="19"/>
  <c r="Z175" i="19"/>
  <c r="V175" i="19"/>
  <c r="U175" i="19"/>
  <c r="P175" i="19"/>
  <c r="O175" i="19"/>
  <c r="K175" i="19"/>
  <c r="J175" i="19"/>
  <c r="F175" i="19"/>
  <c r="E175" i="19"/>
  <c r="AA69" i="19"/>
  <c r="Z69" i="19"/>
  <c r="V69" i="19"/>
  <c r="U69" i="19"/>
  <c r="P69" i="19"/>
  <c r="O69" i="19"/>
  <c r="K69" i="19"/>
  <c r="J69" i="19"/>
  <c r="F69" i="19"/>
  <c r="E69" i="19"/>
  <c r="AA33" i="19"/>
  <c r="Z33" i="19"/>
  <c r="V33" i="19"/>
  <c r="U33" i="19"/>
  <c r="P33" i="19"/>
  <c r="O33" i="19"/>
  <c r="K33" i="19"/>
  <c r="J33" i="19"/>
  <c r="F33" i="19"/>
  <c r="E33" i="19"/>
  <c r="AA80" i="19"/>
  <c r="Z80" i="19"/>
  <c r="V80" i="19"/>
  <c r="U80" i="19"/>
  <c r="K80" i="19"/>
  <c r="J80" i="19"/>
  <c r="F80" i="19"/>
  <c r="E80" i="19"/>
  <c r="AA49" i="19"/>
  <c r="Z49" i="19"/>
  <c r="V49" i="19"/>
  <c r="U49" i="19"/>
  <c r="P49" i="19"/>
  <c r="O49" i="19"/>
  <c r="K49" i="19"/>
  <c r="J49" i="19"/>
  <c r="F49" i="19"/>
  <c r="E49" i="19"/>
  <c r="AA113" i="19"/>
  <c r="Z113" i="19"/>
  <c r="V113" i="19"/>
  <c r="U113" i="19"/>
  <c r="P113" i="19"/>
  <c r="O113" i="19"/>
  <c r="K113" i="19"/>
  <c r="J113" i="19"/>
  <c r="F113" i="19"/>
  <c r="E113" i="19"/>
  <c r="AA149" i="19"/>
  <c r="Z149" i="19"/>
  <c r="V149" i="19"/>
  <c r="U149" i="19"/>
  <c r="P149" i="19"/>
  <c r="O149" i="19"/>
  <c r="K149" i="19"/>
  <c r="J149" i="19"/>
  <c r="F149" i="19"/>
  <c r="E149" i="19"/>
  <c r="AA44" i="19"/>
  <c r="Z44" i="19"/>
  <c r="V44" i="19"/>
  <c r="U44" i="19"/>
  <c r="P44" i="19"/>
  <c r="O44" i="19"/>
  <c r="K44" i="19"/>
  <c r="J44" i="19"/>
  <c r="F44" i="19"/>
  <c r="E44" i="19"/>
  <c r="AA178" i="19"/>
  <c r="Z178" i="19"/>
  <c r="V178" i="19"/>
  <c r="U178" i="19"/>
  <c r="P178" i="19"/>
  <c r="O178" i="19"/>
  <c r="K178" i="19"/>
  <c r="J178" i="19"/>
  <c r="F178" i="19"/>
  <c r="E178" i="19"/>
  <c r="AA82" i="19"/>
  <c r="Z82" i="19"/>
  <c r="V82" i="19"/>
  <c r="U82" i="19"/>
  <c r="P82" i="19"/>
  <c r="O82" i="19"/>
  <c r="K82" i="19"/>
  <c r="J82" i="19"/>
  <c r="F82" i="19"/>
  <c r="E82" i="19"/>
  <c r="AA48" i="19"/>
  <c r="AB48" i="19" s="1"/>
  <c r="AC48" i="19" s="1"/>
  <c r="Z48" i="19"/>
  <c r="V48" i="19"/>
  <c r="U48" i="19"/>
  <c r="P48" i="19"/>
  <c r="O48" i="19"/>
  <c r="K48" i="19"/>
  <c r="J48" i="19"/>
  <c r="F48" i="19"/>
  <c r="E48" i="19"/>
  <c r="AA98" i="19"/>
  <c r="Z98" i="19"/>
  <c r="V98" i="19"/>
  <c r="U98" i="19"/>
  <c r="P98" i="19"/>
  <c r="O98" i="19"/>
  <c r="K98" i="19"/>
  <c r="J98" i="19"/>
  <c r="F98" i="19"/>
  <c r="E98" i="19"/>
  <c r="AA43" i="19"/>
  <c r="Z43" i="19"/>
  <c r="V43" i="19"/>
  <c r="U43" i="19"/>
  <c r="K43" i="19"/>
  <c r="J43" i="19"/>
  <c r="F43" i="19"/>
  <c r="E43" i="19"/>
  <c r="AA190" i="19"/>
  <c r="Z190" i="19"/>
  <c r="V190" i="19"/>
  <c r="U190" i="19"/>
  <c r="K190" i="19"/>
  <c r="J190" i="19"/>
  <c r="F190" i="19"/>
  <c r="E190" i="19"/>
  <c r="AA185" i="19"/>
  <c r="AB185" i="19" s="1"/>
  <c r="AC185" i="19" s="1"/>
  <c r="Z185" i="19"/>
  <c r="V185" i="19"/>
  <c r="U185" i="19"/>
  <c r="K185" i="19"/>
  <c r="J185" i="19"/>
  <c r="F185" i="19"/>
  <c r="E185" i="19"/>
  <c r="AA156" i="19"/>
  <c r="Z156" i="19"/>
  <c r="V156" i="19"/>
  <c r="U156" i="19"/>
  <c r="K156" i="19"/>
  <c r="J156" i="19"/>
  <c r="F156" i="19"/>
  <c r="E156" i="19"/>
  <c r="AA183" i="19"/>
  <c r="Z183" i="19"/>
  <c r="V183" i="19"/>
  <c r="U183" i="19"/>
  <c r="P183" i="19"/>
  <c r="O183" i="19"/>
  <c r="K183" i="19"/>
  <c r="J183" i="19"/>
  <c r="F183" i="19"/>
  <c r="E183" i="19"/>
  <c r="AA137" i="19"/>
  <c r="Z137" i="19"/>
  <c r="V137" i="19"/>
  <c r="U137" i="19"/>
  <c r="W137" i="19" s="1"/>
  <c r="X137" i="19" s="1"/>
  <c r="P137" i="19"/>
  <c r="O137" i="19"/>
  <c r="K137" i="19"/>
  <c r="J137" i="19"/>
  <c r="L137" i="19" s="1"/>
  <c r="M137" i="19" s="1"/>
  <c r="F137" i="19"/>
  <c r="G137" i="19" s="1"/>
  <c r="H137" i="19" s="1"/>
  <c r="E137" i="19"/>
  <c r="AA182" i="19"/>
  <c r="Z182" i="19"/>
  <c r="V182" i="19"/>
  <c r="U182" i="19"/>
  <c r="K182" i="19"/>
  <c r="L182" i="19" s="1"/>
  <c r="M182" i="19" s="1"/>
  <c r="J182" i="19"/>
  <c r="F182" i="19"/>
  <c r="E182" i="19"/>
  <c r="AA186" i="19"/>
  <c r="Z186" i="19"/>
  <c r="V186" i="19"/>
  <c r="U186" i="19"/>
  <c r="K186" i="19"/>
  <c r="J186" i="19"/>
  <c r="F186" i="19"/>
  <c r="E186" i="19"/>
  <c r="AA192" i="19"/>
  <c r="Z192" i="19"/>
  <c r="V192" i="19"/>
  <c r="U192" i="19"/>
  <c r="K192" i="19"/>
  <c r="J192" i="19"/>
  <c r="F192" i="19"/>
  <c r="E192" i="19"/>
  <c r="AA155" i="19"/>
  <c r="AB155" i="19" s="1"/>
  <c r="AC155" i="19" s="1"/>
  <c r="Z155" i="19"/>
  <c r="V155" i="19"/>
  <c r="U155" i="19"/>
  <c r="K155" i="19"/>
  <c r="J155" i="19"/>
  <c r="F155" i="19"/>
  <c r="E155" i="19"/>
  <c r="AA161" i="19"/>
  <c r="Z161" i="19"/>
  <c r="V161" i="19"/>
  <c r="U161" i="19"/>
  <c r="K161" i="19"/>
  <c r="J161" i="19"/>
  <c r="F161" i="19"/>
  <c r="E161" i="19"/>
  <c r="AA42" i="19"/>
  <c r="Z42" i="19"/>
  <c r="V42" i="19"/>
  <c r="U42" i="19"/>
  <c r="K42" i="19"/>
  <c r="J42" i="19"/>
  <c r="F42" i="19"/>
  <c r="E42" i="19"/>
  <c r="AA136" i="19"/>
  <c r="Z136" i="19"/>
  <c r="V136" i="19"/>
  <c r="U136" i="19"/>
  <c r="K136" i="19"/>
  <c r="J136" i="19"/>
  <c r="F136" i="19"/>
  <c r="E136" i="19"/>
  <c r="AA19" i="19"/>
  <c r="Z19" i="19"/>
  <c r="V19" i="19"/>
  <c r="U19" i="19"/>
  <c r="K19" i="19"/>
  <c r="J19" i="19"/>
  <c r="F19" i="19"/>
  <c r="E19" i="19"/>
  <c r="AA39" i="19"/>
  <c r="Z39" i="19"/>
  <c r="V39" i="19"/>
  <c r="U39" i="19"/>
  <c r="K39" i="19"/>
  <c r="J39" i="19"/>
  <c r="F39" i="19"/>
  <c r="E39" i="19"/>
  <c r="AA12" i="19"/>
  <c r="Z12" i="19"/>
  <c r="V12" i="19"/>
  <c r="U12" i="19"/>
  <c r="P12" i="19"/>
  <c r="O12" i="19"/>
  <c r="K12" i="19"/>
  <c r="J12" i="19"/>
  <c r="F12" i="19"/>
  <c r="E12" i="19"/>
  <c r="AA191" i="19"/>
  <c r="Z191" i="19"/>
  <c r="V191" i="19"/>
  <c r="U191" i="19"/>
  <c r="K191" i="19"/>
  <c r="J191" i="19"/>
  <c r="F191" i="19"/>
  <c r="E191" i="19"/>
  <c r="AA172" i="19"/>
  <c r="Z172" i="19"/>
  <c r="V172" i="19"/>
  <c r="U172" i="19"/>
  <c r="K172" i="19"/>
  <c r="J172" i="19"/>
  <c r="F172" i="19"/>
  <c r="E172" i="19"/>
  <c r="AA181" i="19"/>
  <c r="Z181" i="19"/>
  <c r="V181" i="19"/>
  <c r="U181" i="19"/>
  <c r="K181" i="19"/>
  <c r="J181" i="19"/>
  <c r="F181" i="19"/>
  <c r="E181" i="19"/>
  <c r="AA130" i="19"/>
  <c r="Z130" i="19"/>
  <c r="V130" i="19"/>
  <c r="U130" i="19"/>
  <c r="K130" i="19"/>
  <c r="J130" i="19"/>
  <c r="F130" i="19"/>
  <c r="E130" i="19"/>
  <c r="AA115" i="19"/>
  <c r="Z115" i="19"/>
  <c r="V115" i="19"/>
  <c r="U115" i="19"/>
  <c r="K115" i="19"/>
  <c r="J115" i="19"/>
  <c r="F115" i="19"/>
  <c r="E115" i="19"/>
  <c r="AA68" i="19"/>
  <c r="Z68" i="19"/>
  <c r="V68" i="19"/>
  <c r="U68" i="19"/>
  <c r="K68" i="19"/>
  <c r="J68" i="19"/>
  <c r="F68" i="19"/>
  <c r="E68" i="19"/>
  <c r="AA65" i="19"/>
  <c r="Z65" i="19"/>
  <c r="V65" i="19"/>
  <c r="U65" i="19"/>
  <c r="P65" i="19"/>
  <c r="O65" i="19"/>
  <c r="K65" i="19"/>
  <c r="J65" i="19"/>
  <c r="F65" i="19"/>
  <c r="E65" i="19"/>
  <c r="AA29" i="19"/>
  <c r="Z29" i="19"/>
  <c r="V29" i="19"/>
  <c r="U29" i="19"/>
  <c r="P29" i="19"/>
  <c r="O29" i="19"/>
  <c r="K29" i="19"/>
  <c r="J29" i="19"/>
  <c r="F29" i="19"/>
  <c r="E29" i="19"/>
  <c r="AA97" i="19"/>
  <c r="Z97" i="19"/>
  <c r="V97" i="19"/>
  <c r="U97" i="19"/>
  <c r="K97" i="19"/>
  <c r="J97" i="19"/>
  <c r="F97" i="19"/>
  <c r="E97" i="19"/>
  <c r="AA11" i="19"/>
  <c r="Z11" i="19"/>
  <c r="V11" i="19"/>
  <c r="U11" i="19"/>
  <c r="P11" i="19"/>
  <c r="O11" i="19"/>
  <c r="K11" i="19"/>
  <c r="J11" i="19"/>
  <c r="F11" i="19"/>
  <c r="E11" i="19"/>
  <c r="AA170" i="19"/>
  <c r="Z170" i="19"/>
  <c r="V170" i="19"/>
  <c r="U170" i="19"/>
  <c r="K170" i="19"/>
  <c r="J170" i="19"/>
  <c r="F170" i="19"/>
  <c r="E170" i="19"/>
  <c r="AA196" i="19"/>
  <c r="Z196" i="19"/>
  <c r="V196" i="19"/>
  <c r="U196" i="19"/>
  <c r="K196" i="19"/>
  <c r="J196" i="19"/>
  <c r="F196" i="19"/>
  <c r="E196" i="19"/>
  <c r="AA169" i="19"/>
  <c r="Z169" i="19"/>
  <c r="V169" i="19"/>
  <c r="U169" i="19"/>
  <c r="P169" i="19"/>
  <c r="O169" i="19"/>
  <c r="K169" i="19"/>
  <c r="J169" i="19"/>
  <c r="F169" i="19"/>
  <c r="E169" i="19"/>
  <c r="AA128" i="19"/>
  <c r="Z128" i="19"/>
  <c r="V128" i="19"/>
  <c r="U128" i="19"/>
  <c r="K128" i="19"/>
  <c r="J128" i="19"/>
  <c r="F128" i="19"/>
  <c r="E128" i="19"/>
  <c r="AA165" i="19"/>
  <c r="Z165" i="19"/>
  <c r="V165" i="19"/>
  <c r="U165" i="19"/>
  <c r="K165" i="19"/>
  <c r="J165" i="19"/>
  <c r="F165" i="19"/>
  <c r="E165" i="19"/>
  <c r="AA189" i="19"/>
  <c r="Z189" i="19"/>
  <c r="V189" i="19"/>
  <c r="U189" i="19"/>
  <c r="K189" i="19"/>
  <c r="J189" i="19"/>
  <c r="F189" i="19"/>
  <c r="E189" i="19"/>
  <c r="AA139" i="19"/>
  <c r="Z139" i="19"/>
  <c r="V139" i="19"/>
  <c r="U139" i="19"/>
  <c r="K139" i="19"/>
  <c r="J139" i="19"/>
  <c r="F139" i="19"/>
  <c r="E139" i="19"/>
  <c r="AA146" i="19"/>
  <c r="Z146" i="19"/>
  <c r="V146" i="19"/>
  <c r="U146" i="19"/>
  <c r="K146" i="19"/>
  <c r="J146" i="19"/>
  <c r="F146" i="19"/>
  <c r="E146" i="19"/>
  <c r="AA142" i="19"/>
  <c r="Z142" i="19"/>
  <c r="V142" i="19"/>
  <c r="U142" i="19"/>
  <c r="K142" i="19"/>
  <c r="J142" i="19"/>
  <c r="F142" i="19"/>
  <c r="E142" i="19"/>
  <c r="AA47" i="19"/>
  <c r="Z47" i="19"/>
  <c r="V47" i="19"/>
  <c r="U47" i="19"/>
  <c r="K47" i="19"/>
  <c r="J47" i="19"/>
  <c r="F47" i="19"/>
  <c r="E47" i="19"/>
  <c r="AA141" i="19"/>
  <c r="Z141" i="19"/>
  <c r="V141" i="19"/>
  <c r="U141" i="19"/>
  <c r="P141" i="19"/>
  <c r="O141" i="19"/>
  <c r="K141" i="19"/>
  <c r="J141" i="19"/>
  <c r="F141" i="19"/>
  <c r="E141" i="19"/>
  <c r="AA168" i="19"/>
  <c r="Z168" i="19"/>
  <c r="V168" i="19"/>
  <c r="U168" i="19"/>
  <c r="P168" i="19"/>
  <c r="O168" i="19"/>
  <c r="K168" i="19"/>
  <c r="J168" i="19"/>
  <c r="F168" i="19"/>
  <c r="E168" i="19"/>
  <c r="AA153" i="19"/>
  <c r="Z153" i="19"/>
  <c r="V153" i="19"/>
  <c r="U153" i="19"/>
  <c r="P153" i="19"/>
  <c r="O153" i="19"/>
  <c r="K153" i="19"/>
  <c r="J153" i="19"/>
  <c r="F153" i="19"/>
  <c r="E153" i="19"/>
  <c r="AA125" i="19"/>
  <c r="Z125" i="19"/>
  <c r="V125" i="19"/>
  <c r="U125" i="19"/>
  <c r="P125" i="19"/>
  <c r="O125" i="19"/>
  <c r="K125" i="19"/>
  <c r="J125" i="19"/>
  <c r="F125" i="19"/>
  <c r="E125" i="19"/>
  <c r="AA180" i="19"/>
  <c r="Z180" i="19"/>
  <c r="V180" i="19"/>
  <c r="U180" i="19"/>
  <c r="P180" i="19"/>
  <c r="O180" i="19"/>
  <c r="K180" i="19"/>
  <c r="J180" i="19"/>
  <c r="F180" i="19"/>
  <c r="E180" i="19"/>
  <c r="AA119" i="19"/>
  <c r="Z119" i="19"/>
  <c r="V119" i="19"/>
  <c r="U119" i="19"/>
  <c r="P119" i="19"/>
  <c r="O119" i="19"/>
  <c r="K119" i="19"/>
  <c r="J119" i="19"/>
  <c r="F119" i="19"/>
  <c r="E119" i="19"/>
  <c r="AA210" i="19"/>
  <c r="Z210" i="19"/>
  <c r="V210" i="19"/>
  <c r="U210" i="19"/>
  <c r="K210" i="19"/>
  <c r="J210" i="19"/>
  <c r="F210" i="19"/>
  <c r="E210" i="19"/>
  <c r="AA41" i="19"/>
  <c r="Z41" i="19"/>
  <c r="V41" i="19"/>
  <c r="U41" i="19"/>
  <c r="P41" i="19"/>
  <c r="O41" i="19"/>
  <c r="K41" i="19"/>
  <c r="J41" i="19"/>
  <c r="F41" i="19"/>
  <c r="E41" i="19"/>
  <c r="AA26" i="19"/>
  <c r="Z26" i="19"/>
  <c r="V26" i="19"/>
  <c r="U26" i="19"/>
  <c r="P26" i="19"/>
  <c r="O26" i="19"/>
  <c r="K26" i="19"/>
  <c r="J26" i="19"/>
  <c r="F26" i="19"/>
  <c r="E26" i="19"/>
  <c r="AA79" i="19"/>
  <c r="Z79" i="19"/>
  <c r="V79" i="19"/>
  <c r="U79" i="19"/>
  <c r="P79" i="19"/>
  <c r="O79" i="19"/>
  <c r="K79" i="19"/>
  <c r="L79" i="19" s="1"/>
  <c r="M79" i="19" s="1"/>
  <c r="J79" i="19"/>
  <c r="F79" i="19"/>
  <c r="E79" i="19"/>
  <c r="AA205" i="19"/>
  <c r="Z205" i="19"/>
  <c r="V205" i="19"/>
  <c r="U205" i="19"/>
  <c r="P205" i="19"/>
  <c r="O205" i="19"/>
  <c r="K205" i="19"/>
  <c r="J205" i="19"/>
  <c r="F205" i="19"/>
  <c r="E205" i="19"/>
  <c r="AA201" i="19"/>
  <c r="Z201" i="19"/>
  <c r="V201" i="19"/>
  <c r="U201" i="19"/>
  <c r="K201" i="19"/>
  <c r="J201" i="19"/>
  <c r="F201" i="19"/>
  <c r="E201" i="19"/>
  <c r="AA160" i="19"/>
  <c r="Z160" i="19"/>
  <c r="V160" i="19"/>
  <c r="U160" i="19"/>
  <c r="P160" i="19"/>
  <c r="O160" i="19"/>
  <c r="K160" i="19"/>
  <c r="J160" i="19"/>
  <c r="F160" i="19"/>
  <c r="E160" i="19"/>
  <c r="AA152" i="19"/>
  <c r="Z152" i="19"/>
  <c r="V152" i="19"/>
  <c r="U152" i="19"/>
  <c r="K152" i="19"/>
  <c r="J152" i="19"/>
  <c r="F152" i="19"/>
  <c r="E152" i="19"/>
  <c r="AA164" i="19"/>
  <c r="Z164" i="19"/>
  <c r="V164" i="19"/>
  <c r="U164" i="19"/>
  <c r="P164" i="19"/>
  <c r="O164" i="19"/>
  <c r="K164" i="19"/>
  <c r="J164" i="19"/>
  <c r="F164" i="19"/>
  <c r="E164" i="19"/>
  <c r="AA131" i="19"/>
  <c r="Z131" i="19"/>
  <c r="V131" i="19"/>
  <c r="U131" i="19"/>
  <c r="K131" i="19"/>
  <c r="J131" i="19"/>
  <c r="F131" i="19"/>
  <c r="E131" i="19"/>
  <c r="AA110" i="19"/>
  <c r="Z110" i="19"/>
  <c r="V110" i="19"/>
  <c r="U110" i="19"/>
  <c r="K110" i="19"/>
  <c r="J110" i="19"/>
  <c r="F110" i="19"/>
  <c r="E110" i="19"/>
  <c r="AA112" i="19"/>
  <c r="Z112" i="19"/>
  <c r="V112" i="19"/>
  <c r="U112" i="19"/>
  <c r="P112" i="19"/>
  <c r="O112" i="19"/>
  <c r="K112" i="19"/>
  <c r="J112" i="19"/>
  <c r="F112" i="19"/>
  <c r="E112" i="19"/>
  <c r="AA123" i="19"/>
  <c r="Z123" i="19"/>
  <c r="V123" i="19"/>
  <c r="U123" i="19"/>
  <c r="K123" i="19"/>
  <c r="J123" i="19"/>
  <c r="F123" i="19"/>
  <c r="E123" i="19"/>
  <c r="AA24" i="19"/>
  <c r="Z24" i="19"/>
  <c r="V24" i="19"/>
  <c r="U24" i="19"/>
  <c r="K24" i="19"/>
  <c r="J24" i="19"/>
  <c r="F24" i="19"/>
  <c r="E24" i="19"/>
  <c r="AA158" i="19"/>
  <c r="Z158" i="19"/>
  <c r="V158" i="19"/>
  <c r="U158" i="19"/>
  <c r="K158" i="19"/>
  <c r="J158" i="19"/>
  <c r="F158" i="19"/>
  <c r="E158" i="19"/>
  <c r="AA118" i="19"/>
  <c r="Z118" i="19"/>
  <c r="V118" i="19"/>
  <c r="U118" i="19"/>
  <c r="P118" i="19"/>
  <c r="O118" i="19"/>
  <c r="K118" i="19"/>
  <c r="J118" i="19"/>
  <c r="F118" i="19"/>
  <c r="G118" i="19" s="1"/>
  <c r="H118" i="19" s="1"/>
  <c r="E118" i="19"/>
  <c r="AA64" i="19"/>
  <c r="Z64" i="19"/>
  <c r="V64" i="19"/>
  <c r="W64" i="19" s="1"/>
  <c r="X64" i="19" s="1"/>
  <c r="U64" i="19"/>
  <c r="P64" i="19"/>
  <c r="O64" i="19"/>
  <c r="K64" i="19"/>
  <c r="L64" i="19" s="1"/>
  <c r="M64" i="19" s="1"/>
  <c r="J64" i="19"/>
  <c r="F64" i="19"/>
  <c r="E64" i="19"/>
  <c r="AA20" i="19"/>
  <c r="Z20" i="19"/>
  <c r="V20" i="19"/>
  <c r="U20" i="19"/>
  <c r="P20" i="19"/>
  <c r="O20" i="19"/>
  <c r="K20" i="19"/>
  <c r="J20" i="19"/>
  <c r="F20" i="19"/>
  <c r="E20" i="19"/>
  <c r="AA122" i="19"/>
  <c r="Z122" i="19"/>
  <c r="V122" i="19"/>
  <c r="U122" i="19"/>
  <c r="P122" i="19"/>
  <c r="O122" i="19"/>
  <c r="K122" i="19"/>
  <c r="J122" i="19"/>
  <c r="F122" i="19"/>
  <c r="E122" i="19"/>
  <c r="AA167" i="19"/>
  <c r="Z167" i="19"/>
  <c r="V167" i="19"/>
  <c r="U167" i="19"/>
  <c r="P167" i="19"/>
  <c r="O167" i="19"/>
  <c r="K167" i="19"/>
  <c r="J167" i="19"/>
  <c r="F167" i="19"/>
  <c r="E167" i="19"/>
  <c r="AA56" i="19"/>
  <c r="Z56" i="19"/>
  <c r="V56" i="19"/>
  <c r="U56" i="19"/>
  <c r="P56" i="19"/>
  <c r="O56" i="19"/>
  <c r="K56" i="19"/>
  <c r="J56" i="19"/>
  <c r="F56" i="19"/>
  <c r="E56" i="19"/>
  <c r="AA120" i="19"/>
  <c r="Z120" i="19"/>
  <c r="V120" i="19"/>
  <c r="U120" i="19"/>
  <c r="P120" i="19"/>
  <c r="O120" i="19"/>
  <c r="K120" i="19"/>
  <c r="J120" i="19"/>
  <c r="F120" i="19"/>
  <c r="E120" i="19"/>
  <c r="AA46" i="19"/>
  <c r="Z46" i="19"/>
  <c r="V46" i="19"/>
  <c r="U46" i="19"/>
  <c r="P46" i="19"/>
  <c r="O46" i="19"/>
  <c r="K46" i="19"/>
  <c r="J46" i="19"/>
  <c r="F46" i="19"/>
  <c r="E46" i="19"/>
  <c r="AA159" i="19"/>
  <c r="Z159" i="19"/>
  <c r="V159" i="19"/>
  <c r="U159" i="19"/>
  <c r="K159" i="19"/>
  <c r="J159" i="19"/>
  <c r="F159" i="19"/>
  <c r="E159" i="19"/>
  <c r="AA103" i="19"/>
  <c r="Z103" i="19"/>
  <c r="V103" i="19"/>
  <c r="U103" i="19"/>
  <c r="K103" i="19"/>
  <c r="J103" i="19"/>
  <c r="F103" i="19"/>
  <c r="E103" i="19"/>
  <c r="AA63" i="19"/>
  <c r="Z63" i="19"/>
  <c r="V63" i="19"/>
  <c r="U63" i="19"/>
  <c r="P63" i="19"/>
  <c r="O63" i="19"/>
  <c r="K63" i="19"/>
  <c r="L63" i="19" s="1"/>
  <c r="M63" i="19" s="1"/>
  <c r="J63" i="19"/>
  <c r="F63" i="19"/>
  <c r="E63" i="19"/>
  <c r="AA86" i="19"/>
  <c r="Z86" i="19"/>
  <c r="V86" i="19"/>
  <c r="U86" i="19"/>
  <c r="K86" i="19"/>
  <c r="J86" i="19"/>
  <c r="F86" i="19"/>
  <c r="E86" i="19"/>
  <c r="AA96" i="19"/>
  <c r="Z96" i="19"/>
  <c r="V96" i="19"/>
  <c r="U96" i="19"/>
  <c r="K96" i="19"/>
  <c r="J96" i="19"/>
  <c r="F96" i="19"/>
  <c r="E96" i="19"/>
  <c r="AA198" i="19"/>
  <c r="Z198" i="19"/>
  <c r="V198" i="19"/>
  <c r="U198" i="19"/>
  <c r="K198" i="19"/>
  <c r="J198" i="19"/>
  <c r="F198" i="19"/>
  <c r="E198" i="19"/>
  <c r="AA163" i="19"/>
  <c r="Z163" i="19"/>
  <c r="V163" i="19"/>
  <c r="U163" i="19"/>
  <c r="P163" i="19"/>
  <c r="O163" i="19"/>
  <c r="K163" i="19"/>
  <c r="J163" i="19"/>
  <c r="F163" i="19"/>
  <c r="E163" i="19"/>
  <c r="AA209" i="19"/>
  <c r="Z209" i="19"/>
  <c r="V209" i="19"/>
  <c r="U209" i="19"/>
  <c r="K209" i="19"/>
  <c r="J209" i="19"/>
  <c r="F209" i="19"/>
  <c r="E209" i="19"/>
  <c r="AA90" i="19"/>
  <c r="Z90" i="19"/>
  <c r="V90" i="19"/>
  <c r="U90" i="19"/>
  <c r="P90" i="19"/>
  <c r="O90" i="19"/>
  <c r="K90" i="19"/>
  <c r="J90" i="19"/>
  <c r="F90" i="19"/>
  <c r="E90" i="19"/>
  <c r="AA208" i="19"/>
  <c r="Z208" i="19"/>
  <c r="V208" i="19"/>
  <c r="U208" i="19"/>
  <c r="P208" i="19"/>
  <c r="O208" i="19"/>
  <c r="K208" i="19"/>
  <c r="J208" i="19"/>
  <c r="F208" i="19"/>
  <c r="E208" i="19"/>
  <c r="AA62" i="19"/>
  <c r="Z62" i="19"/>
  <c r="V62" i="19"/>
  <c r="U62" i="19"/>
  <c r="P62" i="19"/>
  <c r="O62" i="19"/>
  <c r="K62" i="19"/>
  <c r="J62" i="19"/>
  <c r="F62" i="19"/>
  <c r="E62" i="19"/>
  <c r="AA18" i="19"/>
  <c r="Z18" i="19"/>
  <c r="V18" i="19"/>
  <c r="U18" i="19"/>
  <c r="K18" i="19"/>
  <c r="J18" i="19"/>
  <c r="F18" i="19"/>
  <c r="E18" i="19"/>
  <c r="AA55" i="19"/>
  <c r="Z55" i="19"/>
  <c r="V55" i="19"/>
  <c r="U55" i="19"/>
  <c r="K55" i="19"/>
  <c r="J55" i="19"/>
  <c r="F55" i="19"/>
  <c r="E55" i="19"/>
  <c r="AA59" i="19"/>
  <c r="Z59" i="19"/>
  <c r="V59" i="19"/>
  <c r="U59" i="19"/>
  <c r="K59" i="19"/>
  <c r="J59" i="19"/>
  <c r="F59" i="19"/>
  <c r="E59" i="19"/>
  <c r="AA25" i="19"/>
  <c r="Z25" i="19"/>
  <c r="V25" i="19"/>
  <c r="U25" i="19"/>
  <c r="K25" i="19"/>
  <c r="J25" i="19"/>
  <c r="F25" i="19"/>
  <c r="E25" i="19"/>
  <c r="AA54" i="19"/>
  <c r="Z54" i="19"/>
  <c r="V54" i="19"/>
  <c r="U54" i="19"/>
  <c r="K54" i="19"/>
  <c r="J54" i="19"/>
  <c r="F54" i="19"/>
  <c r="E54" i="19"/>
  <c r="AA36" i="19"/>
  <c r="Z36" i="19"/>
  <c r="V36" i="19"/>
  <c r="U36" i="19"/>
  <c r="K36" i="19"/>
  <c r="J36" i="19"/>
  <c r="F36" i="19"/>
  <c r="E36" i="19"/>
  <c r="AA101" i="19"/>
  <c r="Z101" i="19"/>
  <c r="V101" i="19"/>
  <c r="U101" i="19"/>
  <c r="K101" i="19"/>
  <c r="J101" i="19"/>
  <c r="F101" i="19"/>
  <c r="E101" i="19"/>
  <c r="AA9" i="19"/>
  <c r="Z9" i="19"/>
  <c r="V9" i="19"/>
  <c r="U9" i="19"/>
  <c r="K9" i="19"/>
  <c r="J9" i="19"/>
  <c r="F9" i="19"/>
  <c r="E9" i="19"/>
  <c r="AA6" i="19"/>
  <c r="Z6" i="19"/>
  <c r="V6" i="19"/>
  <c r="U6" i="19"/>
  <c r="K6" i="19"/>
  <c r="J6" i="19"/>
  <c r="F6" i="19"/>
  <c r="E6" i="19"/>
  <c r="AA171" i="19"/>
  <c r="Z171" i="19"/>
  <c r="V171" i="19"/>
  <c r="U171" i="19"/>
  <c r="P171" i="19"/>
  <c r="O171" i="19"/>
  <c r="K171" i="19"/>
  <c r="J171" i="19"/>
  <c r="F171" i="19"/>
  <c r="E171" i="19"/>
  <c r="AA151" i="19"/>
  <c r="Z151" i="19"/>
  <c r="V151" i="19"/>
  <c r="U151" i="19"/>
  <c r="K151" i="19"/>
  <c r="J151" i="19"/>
  <c r="F151" i="19"/>
  <c r="E151" i="19"/>
  <c r="AA81" i="19"/>
  <c r="AB81" i="19" s="1"/>
  <c r="AC81" i="19" s="1"/>
  <c r="Z81" i="19"/>
  <c r="V81" i="19"/>
  <c r="U81" i="19"/>
  <c r="K81" i="19"/>
  <c r="J81" i="19"/>
  <c r="F81" i="19"/>
  <c r="E81" i="19"/>
  <c r="G81" i="19" s="1"/>
  <c r="H81" i="19" s="1"/>
  <c r="AA145" i="19"/>
  <c r="Z145" i="19"/>
  <c r="V145" i="19"/>
  <c r="U145" i="19"/>
  <c r="K145" i="19"/>
  <c r="J145" i="19"/>
  <c r="F145" i="19"/>
  <c r="E145" i="19"/>
  <c r="AA117" i="19"/>
  <c r="Z117" i="19"/>
  <c r="V117" i="19"/>
  <c r="U117" i="19"/>
  <c r="P117" i="19"/>
  <c r="O117" i="19"/>
  <c r="K117" i="19"/>
  <c r="J117" i="19"/>
  <c r="F117" i="19"/>
  <c r="E117" i="19"/>
  <c r="AA127" i="19"/>
  <c r="Z127" i="19"/>
  <c r="V127" i="19"/>
  <c r="U127" i="19"/>
  <c r="K127" i="19"/>
  <c r="J127" i="19"/>
  <c r="L127" i="19" s="1"/>
  <c r="M127" i="19" s="1"/>
  <c r="F127" i="19"/>
  <c r="E127" i="19"/>
  <c r="AA184" i="19"/>
  <c r="Z184" i="19"/>
  <c r="V184" i="19"/>
  <c r="U184" i="19"/>
  <c r="P184" i="19"/>
  <c r="O184" i="19"/>
  <c r="K184" i="19"/>
  <c r="J184" i="19"/>
  <c r="F184" i="19"/>
  <c r="E184" i="19"/>
  <c r="AA61" i="19"/>
  <c r="Z61" i="19"/>
  <c r="V61" i="19"/>
  <c r="U61" i="19"/>
  <c r="P61" i="19"/>
  <c r="O61" i="19"/>
  <c r="K61" i="19"/>
  <c r="J61" i="19"/>
  <c r="F61" i="19"/>
  <c r="E61" i="19"/>
  <c r="AA53" i="19"/>
  <c r="Z53" i="19"/>
  <c r="V53" i="19"/>
  <c r="U53" i="19"/>
  <c r="K53" i="19"/>
  <c r="J53" i="19"/>
  <c r="F53" i="19"/>
  <c r="E53" i="19"/>
  <c r="AA85" i="19"/>
  <c r="Z85" i="19"/>
  <c r="V85" i="19"/>
  <c r="U85" i="19"/>
  <c r="K85" i="19"/>
  <c r="J85" i="19"/>
  <c r="F85" i="19"/>
  <c r="E85" i="19"/>
  <c r="AA73" i="19"/>
  <c r="Z73" i="19"/>
  <c r="V73" i="19"/>
  <c r="U73" i="19"/>
  <c r="P73" i="19"/>
  <c r="O73" i="19"/>
  <c r="K73" i="19"/>
  <c r="J73" i="19"/>
  <c r="F73" i="19"/>
  <c r="E73" i="19"/>
  <c r="AA78" i="19"/>
  <c r="Z78" i="19"/>
  <c r="V78" i="19"/>
  <c r="U78" i="19"/>
  <c r="P78" i="19"/>
  <c r="O78" i="19"/>
  <c r="K78" i="19"/>
  <c r="J78" i="19"/>
  <c r="F78" i="19"/>
  <c r="E78" i="19"/>
  <c r="AA45" i="19"/>
  <c r="Z45" i="19"/>
  <c r="V45" i="19"/>
  <c r="U45" i="19"/>
  <c r="P45" i="19"/>
  <c r="O45" i="19"/>
  <c r="K45" i="19"/>
  <c r="J45" i="19"/>
  <c r="F45" i="19"/>
  <c r="E45" i="19"/>
  <c r="AA14" i="19"/>
  <c r="Z14" i="19"/>
  <c r="V14" i="19"/>
  <c r="U14" i="19"/>
  <c r="P14" i="19"/>
  <c r="O14" i="19"/>
  <c r="K14" i="19"/>
  <c r="J14" i="19"/>
  <c r="F14" i="19"/>
  <c r="E14" i="19"/>
  <c r="AA7" i="19"/>
  <c r="Z7" i="19"/>
  <c r="V7" i="19"/>
  <c r="U7" i="19"/>
  <c r="P7" i="19"/>
  <c r="O7" i="19"/>
  <c r="K7" i="19"/>
  <c r="J7" i="19"/>
  <c r="F7" i="19"/>
  <c r="E7" i="19"/>
  <c r="AA129" i="19"/>
  <c r="Z129" i="19"/>
  <c r="V129" i="19"/>
  <c r="U129" i="19"/>
  <c r="P129" i="19"/>
  <c r="O129" i="19"/>
  <c r="K129" i="19"/>
  <c r="J129" i="19"/>
  <c r="F129" i="19"/>
  <c r="E129" i="19"/>
  <c r="AA148" i="19"/>
  <c r="Z148" i="19"/>
  <c r="V148" i="19"/>
  <c r="U148" i="19"/>
  <c r="P148" i="19"/>
  <c r="O148" i="19"/>
  <c r="K148" i="19"/>
  <c r="J148" i="19"/>
  <c r="F148" i="19"/>
  <c r="E148" i="19"/>
  <c r="AA109" i="19"/>
  <c r="Z109" i="19"/>
  <c r="V109" i="19"/>
  <c r="U109" i="19"/>
  <c r="P109" i="19"/>
  <c r="O109" i="19"/>
  <c r="K109" i="19"/>
  <c r="J109" i="19"/>
  <c r="F109" i="19"/>
  <c r="E109" i="19"/>
  <c r="AA150" i="19"/>
  <c r="Z150" i="19"/>
  <c r="V150" i="19"/>
  <c r="U150" i="19"/>
  <c r="K150" i="19"/>
  <c r="J150" i="19"/>
  <c r="F150" i="19"/>
  <c r="E150" i="19"/>
  <c r="AA72" i="19"/>
  <c r="Z72" i="19"/>
  <c r="V72" i="19"/>
  <c r="U72" i="19"/>
  <c r="K72" i="19"/>
  <c r="J72" i="19"/>
  <c r="F72" i="19"/>
  <c r="E72" i="19"/>
  <c r="AA193" i="19"/>
  <c r="Z193" i="19"/>
  <c r="V193" i="19"/>
  <c r="U193" i="19"/>
  <c r="K193" i="19"/>
  <c r="J193" i="19"/>
  <c r="F193" i="19"/>
  <c r="E193" i="19"/>
  <c r="AA194" i="19"/>
  <c r="Z194" i="19"/>
  <c r="V194" i="19"/>
  <c r="U194" i="19"/>
  <c r="K194" i="19"/>
  <c r="J194" i="19"/>
  <c r="F194" i="19"/>
  <c r="E194" i="19"/>
  <c r="AA174" i="19"/>
  <c r="Z174" i="19"/>
  <c r="V174" i="19"/>
  <c r="U174" i="19"/>
  <c r="K174" i="19"/>
  <c r="J174" i="19"/>
  <c r="F174" i="19"/>
  <c r="E174" i="19"/>
  <c r="AA100" i="19"/>
  <c r="Z100" i="19"/>
  <c r="V100" i="19"/>
  <c r="U100" i="19"/>
  <c r="K100" i="19"/>
  <c r="J100" i="19"/>
  <c r="F100" i="19"/>
  <c r="E100" i="19"/>
  <c r="AA28" i="19"/>
  <c r="Z28" i="19"/>
  <c r="V28" i="19"/>
  <c r="U28" i="19"/>
  <c r="K28" i="19"/>
  <c r="J28" i="19"/>
  <c r="F28" i="19"/>
  <c r="E28" i="19"/>
  <c r="AA77" i="19"/>
  <c r="Z77" i="19"/>
  <c r="V77" i="19"/>
  <c r="U77" i="19"/>
  <c r="K77" i="19"/>
  <c r="J77" i="19"/>
  <c r="F77" i="19"/>
  <c r="E77" i="19"/>
  <c r="AA76" i="19"/>
  <c r="Z76" i="19"/>
  <c r="V76" i="19"/>
  <c r="U76" i="19"/>
  <c r="K76" i="19"/>
  <c r="J76" i="19"/>
  <c r="F76" i="19"/>
  <c r="E76" i="19"/>
  <c r="AA32" i="19"/>
  <c r="Z32" i="19"/>
  <c r="V32" i="19"/>
  <c r="U32" i="19"/>
  <c r="K32" i="19"/>
  <c r="J32" i="19"/>
  <c r="F32" i="19"/>
  <c r="E32" i="19"/>
  <c r="AA52" i="19"/>
  <c r="Z52" i="19"/>
  <c r="V52" i="19"/>
  <c r="U52" i="19"/>
  <c r="P52" i="19"/>
  <c r="O52" i="19"/>
  <c r="K52" i="19"/>
  <c r="J52" i="19"/>
  <c r="F52" i="19"/>
  <c r="E52" i="19"/>
  <c r="AA51" i="19"/>
  <c r="Z51" i="19"/>
  <c r="V51" i="19"/>
  <c r="U51" i="19"/>
  <c r="K51" i="19"/>
  <c r="J51" i="19"/>
  <c r="F51" i="19"/>
  <c r="E51" i="19"/>
  <c r="G51" i="19" s="1"/>
  <c r="H51" i="19" s="1"/>
  <c r="AA58" i="19"/>
  <c r="Z58" i="19"/>
  <c r="V58" i="19"/>
  <c r="U58" i="19"/>
  <c r="K58" i="19"/>
  <c r="J58" i="19"/>
  <c r="F58" i="19"/>
  <c r="E58" i="19"/>
  <c r="AA84" i="19"/>
  <c r="Z84" i="19"/>
  <c r="V84" i="19"/>
  <c r="U84" i="19"/>
  <c r="K84" i="19"/>
  <c r="J84" i="19"/>
  <c r="F84" i="19"/>
  <c r="E84" i="19"/>
  <c r="AA121" i="19"/>
  <c r="Z121" i="19"/>
  <c r="V121" i="19"/>
  <c r="U121" i="19"/>
  <c r="P121" i="19"/>
  <c r="O121" i="19"/>
  <c r="K121" i="19"/>
  <c r="J121" i="19"/>
  <c r="F121" i="19"/>
  <c r="E121" i="19"/>
  <c r="AA60" i="19"/>
  <c r="Z60" i="19"/>
  <c r="V60" i="19"/>
  <c r="U60" i="19"/>
  <c r="P60" i="19"/>
  <c r="O60" i="19"/>
  <c r="K60" i="19"/>
  <c r="J60" i="19"/>
  <c r="F60" i="19"/>
  <c r="E60" i="19"/>
  <c r="G60" i="19" s="1"/>
  <c r="H60" i="19" s="1"/>
  <c r="AA8" i="19"/>
  <c r="Z8" i="19"/>
  <c r="V8" i="19"/>
  <c r="U8" i="19"/>
  <c r="P8" i="19"/>
  <c r="O8" i="19"/>
  <c r="K8" i="19"/>
  <c r="J8" i="19"/>
  <c r="F8" i="19"/>
  <c r="E8" i="19"/>
  <c r="AA22" i="19"/>
  <c r="Z22" i="19"/>
  <c r="V22" i="19"/>
  <c r="U22" i="19"/>
  <c r="P22" i="19"/>
  <c r="O22" i="19"/>
  <c r="K22" i="19"/>
  <c r="J22" i="19"/>
  <c r="F22" i="19"/>
  <c r="E22" i="19"/>
  <c r="AA16" i="19"/>
  <c r="Z16" i="19"/>
  <c r="V16" i="19"/>
  <c r="U16" i="19"/>
  <c r="P16" i="19"/>
  <c r="O16" i="19"/>
  <c r="K16" i="19"/>
  <c r="J16" i="19"/>
  <c r="L16" i="19" s="1"/>
  <c r="M16" i="19" s="1"/>
  <c r="F16" i="19"/>
  <c r="E16" i="19"/>
  <c r="AA207" i="19"/>
  <c r="Z207" i="19"/>
  <c r="AB207" i="19" s="1"/>
  <c r="AC207" i="19" s="1"/>
  <c r="V207" i="19"/>
  <c r="U207" i="19"/>
  <c r="K207" i="19"/>
  <c r="J207" i="19"/>
  <c r="L207" i="19" s="1"/>
  <c r="M207" i="19" s="1"/>
  <c r="F207" i="19"/>
  <c r="E207" i="19"/>
  <c r="AA93" i="19"/>
  <c r="Z93" i="19"/>
  <c r="V93" i="19"/>
  <c r="U93" i="19"/>
  <c r="K93" i="19"/>
  <c r="J93" i="19"/>
  <c r="F93" i="19"/>
  <c r="E93" i="19"/>
  <c r="AA27" i="19"/>
  <c r="Z27" i="19"/>
  <c r="V27" i="19"/>
  <c r="U27" i="19"/>
  <c r="K27" i="19"/>
  <c r="J27" i="19"/>
  <c r="F27" i="19"/>
  <c r="E27" i="19"/>
  <c r="AA17" i="19"/>
  <c r="Z17" i="19"/>
  <c r="V17" i="19"/>
  <c r="U17" i="19"/>
  <c r="K17" i="19"/>
  <c r="J17" i="19"/>
  <c r="F17" i="19"/>
  <c r="E17" i="19"/>
  <c r="AA21" i="19"/>
  <c r="Z21" i="19"/>
  <c r="V21" i="19"/>
  <c r="U21" i="19"/>
  <c r="K21" i="19"/>
  <c r="J21" i="19"/>
  <c r="L21" i="19" s="1"/>
  <c r="M21" i="19" s="1"/>
  <c r="F21" i="19"/>
  <c r="E21" i="19"/>
  <c r="AA203" i="19"/>
  <c r="Z203" i="19"/>
  <c r="V203" i="19"/>
  <c r="U203" i="19"/>
  <c r="K203" i="19"/>
  <c r="J203" i="19"/>
  <c r="F203" i="19"/>
  <c r="E203" i="19"/>
  <c r="AA197" i="19"/>
  <c r="Z197" i="19"/>
  <c r="V197" i="19"/>
  <c r="U197" i="19"/>
  <c r="K197" i="19"/>
  <c r="J197" i="19"/>
  <c r="F197" i="19"/>
  <c r="E197" i="19"/>
  <c r="AA188" i="19"/>
  <c r="Z188" i="19"/>
  <c r="V188" i="19"/>
  <c r="U188" i="19"/>
  <c r="K188" i="19"/>
  <c r="J188" i="19"/>
  <c r="F188" i="19"/>
  <c r="E188" i="19"/>
  <c r="AA108" i="19"/>
  <c r="Z108" i="19"/>
  <c r="AB108" i="19" s="1"/>
  <c r="AC108" i="19" s="1"/>
  <c r="V108" i="19"/>
  <c r="U108" i="19"/>
  <c r="K108" i="19"/>
  <c r="J108" i="19"/>
  <c r="F108" i="19"/>
  <c r="E108" i="19"/>
  <c r="AA99" i="19"/>
  <c r="Z99" i="19"/>
  <c r="V99" i="19"/>
  <c r="U99" i="19"/>
  <c r="K99" i="19"/>
  <c r="J99" i="19"/>
  <c r="F99" i="19"/>
  <c r="E99" i="19"/>
  <c r="AA92" i="19"/>
  <c r="Z92" i="19"/>
  <c r="V92" i="19"/>
  <c r="U92" i="19"/>
  <c r="P92" i="19"/>
  <c r="O92" i="19"/>
  <c r="K92" i="19"/>
  <c r="J92" i="19"/>
  <c r="F92" i="19"/>
  <c r="E92" i="19"/>
  <c r="AA147" i="19"/>
  <c r="Z147" i="19"/>
  <c r="V147" i="19"/>
  <c r="U147" i="19"/>
  <c r="P147" i="19"/>
  <c r="O147" i="19"/>
  <c r="K147" i="19"/>
  <c r="J147" i="19"/>
  <c r="F147" i="19"/>
  <c r="E147" i="19"/>
  <c r="AA89" i="19"/>
  <c r="Z89" i="19"/>
  <c r="V89" i="19"/>
  <c r="U89" i="19"/>
  <c r="P89" i="19"/>
  <c r="O89" i="19"/>
  <c r="K89" i="19"/>
  <c r="J89" i="19"/>
  <c r="F89" i="19"/>
  <c r="E89" i="19"/>
  <c r="AA40" i="19"/>
  <c r="Z40" i="19"/>
  <c r="V40" i="19"/>
  <c r="U40" i="19"/>
  <c r="P40" i="19"/>
  <c r="O40" i="19"/>
  <c r="K40" i="19"/>
  <c r="J40" i="19"/>
  <c r="F40" i="19"/>
  <c r="E40" i="19"/>
  <c r="AA38" i="19"/>
  <c r="Z38" i="19"/>
  <c r="V38" i="19"/>
  <c r="U38" i="19"/>
  <c r="P38" i="19"/>
  <c r="O38" i="19"/>
  <c r="K38" i="19"/>
  <c r="J38" i="19"/>
  <c r="F38" i="19"/>
  <c r="E38" i="19"/>
  <c r="AA83" i="19"/>
  <c r="Z83" i="19"/>
  <c r="V83" i="19"/>
  <c r="U83" i="19"/>
  <c r="K83" i="19"/>
  <c r="J83" i="19"/>
  <c r="F83" i="19"/>
  <c r="E83" i="19"/>
  <c r="AA88" i="19"/>
  <c r="Z88" i="19"/>
  <c r="V88" i="19"/>
  <c r="U88" i="19"/>
  <c r="K88" i="19"/>
  <c r="J88" i="19"/>
  <c r="F88" i="19"/>
  <c r="E88" i="19"/>
  <c r="G88" i="19" s="1"/>
  <c r="H88" i="19" s="1"/>
  <c r="AA116" i="19"/>
  <c r="Z116" i="19"/>
  <c r="V116" i="19"/>
  <c r="U116" i="19"/>
  <c r="P116" i="19"/>
  <c r="O116" i="19"/>
  <c r="K116" i="19"/>
  <c r="J116" i="19"/>
  <c r="F116" i="19"/>
  <c r="E116" i="19"/>
  <c r="AA105" i="19"/>
  <c r="Z105" i="19"/>
  <c r="V105" i="19"/>
  <c r="U105" i="19"/>
  <c r="K105" i="19"/>
  <c r="J105" i="19"/>
  <c r="F105" i="19"/>
  <c r="E105" i="19"/>
  <c r="AA37" i="19"/>
  <c r="Z37" i="19"/>
  <c r="V37" i="19"/>
  <c r="U37" i="19"/>
  <c r="P37" i="19"/>
  <c r="O37" i="19"/>
  <c r="K37" i="19"/>
  <c r="J37" i="19"/>
  <c r="F37" i="19"/>
  <c r="E37" i="19"/>
  <c r="AA95" i="19"/>
  <c r="Z95" i="19"/>
  <c r="V95" i="19"/>
  <c r="U95" i="19"/>
  <c r="K95" i="19"/>
  <c r="J95" i="19"/>
  <c r="F95" i="19"/>
  <c r="E95" i="19"/>
  <c r="AA104" i="19"/>
  <c r="Z104" i="19"/>
  <c r="V104" i="19"/>
  <c r="U104" i="19"/>
  <c r="K104" i="19"/>
  <c r="J104" i="19"/>
  <c r="F104" i="19"/>
  <c r="E104" i="19"/>
  <c r="AA134" i="19"/>
  <c r="Z134" i="19"/>
  <c r="V134" i="19"/>
  <c r="U134" i="19"/>
  <c r="P134" i="19"/>
  <c r="O134" i="19"/>
  <c r="K134" i="19"/>
  <c r="J134" i="19"/>
  <c r="F134" i="19"/>
  <c r="E134" i="19"/>
  <c r="AA94" i="19"/>
  <c r="Z94" i="19"/>
  <c r="V94" i="19"/>
  <c r="U94" i="19"/>
  <c r="P94" i="19"/>
  <c r="O94" i="19"/>
  <c r="K94" i="19"/>
  <c r="J94" i="19"/>
  <c r="F94" i="19"/>
  <c r="E94" i="19"/>
  <c r="AA13" i="19"/>
  <c r="Z13" i="19"/>
  <c r="V13" i="19"/>
  <c r="U13" i="19"/>
  <c r="K13" i="19"/>
  <c r="J13" i="19"/>
  <c r="F13" i="19"/>
  <c r="E13" i="19"/>
  <c r="G13" i="19" s="1"/>
  <c r="H13" i="19" s="1"/>
  <c r="AA57" i="19"/>
  <c r="Z57" i="19"/>
  <c r="V57" i="19"/>
  <c r="U57" i="19"/>
  <c r="P57" i="19"/>
  <c r="O57" i="19"/>
  <c r="K57" i="19"/>
  <c r="J57" i="19"/>
  <c r="F57" i="19"/>
  <c r="E57" i="19"/>
  <c r="AA87" i="19"/>
  <c r="Z87" i="19"/>
  <c r="V87" i="19"/>
  <c r="U87" i="19"/>
  <c r="P87" i="19"/>
  <c r="O87" i="19"/>
  <c r="K87" i="19"/>
  <c r="J87" i="19"/>
  <c r="F87" i="19"/>
  <c r="E87" i="19"/>
  <c r="AA35" i="19"/>
  <c r="Z35" i="19"/>
  <c r="V35" i="19"/>
  <c r="U35" i="19"/>
  <c r="P35" i="19"/>
  <c r="O35" i="19"/>
  <c r="K35" i="19"/>
  <c r="J35" i="19"/>
  <c r="F35" i="19"/>
  <c r="E35" i="19"/>
  <c r="AA30" i="19"/>
  <c r="Z30" i="19"/>
  <c r="V30" i="19"/>
  <c r="U30" i="19"/>
  <c r="K30" i="19"/>
  <c r="J30" i="19"/>
  <c r="F30" i="19"/>
  <c r="E30" i="19"/>
  <c r="AA10" i="19"/>
  <c r="Z10" i="19"/>
  <c r="V10" i="19"/>
  <c r="U10" i="19"/>
  <c r="K10" i="19"/>
  <c r="J10" i="19"/>
  <c r="F10" i="19"/>
  <c r="E10" i="19"/>
  <c r="AA111" i="19"/>
  <c r="Z111" i="19"/>
  <c r="V111" i="19"/>
  <c r="U111" i="19"/>
  <c r="P111" i="19"/>
  <c r="O111" i="19"/>
  <c r="K111" i="19"/>
  <c r="J111" i="19"/>
  <c r="F111" i="19"/>
  <c r="E111" i="19"/>
  <c r="AA75" i="19"/>
  <c r="Z75" i="19"/>
  <c r="V75" i="19"/>
  <c r="U75" i="19"/>
  <c r="P75" i="19"/>
  <c r="O75" i="19"/>
  <c r="K75" i="19"/>
  <c r="J75" i="19"/>
  <c r="F75" i="19"/>
  <c r="E75" i="19"/>
  <c r="AA114" i="19"/>
  <c r="Z114" i="19"/>
  <c r="V114" i="19"/>
  <c r="U114" i="19"/>
  <c r="P114" i="19"/>
  <c r="O114" i="19"/>
  <c r="K114" i="19"/>
  <c r="J114" i="19"/>
  <c r="F114" i="19"/>
  <c r="E114" i="19"/>
  <c r="AA15" i="19"/>
  <c r="Z15" i="19"/>
  <c r="V15" i="19"/>
  <c r="U15" i="19"/>
  <c r="P15" i="19"/>
  <c r="O15" i="19"/>
  <c r="K15" i="19"/>
  <c r="J15" i="19"/>
  <c r="F15" i="19"/>
  <c r="E15" i="19"/>
  <c r="AA177" i="19"/>
  <c r="Z177" i="19"/>
  <c r="V177" i="19"/>
  <c r="U177" i="19"/>
  <c r="P177" i="19"/>
  <c r="O177" i="19"/>
  <c r="K177" i="19"/>
  <c r="J177" i="19"/>
  <c r="F177" i="19"/>
  <c r="E177" i="19"/>
  <c r="AA135" i="19"/>
  <c r="Z135" i="19"/>
  <c r="V135" i="19"/>
  <c r="U135" i="19"/>
  <c r="K135" i="19"/>
  <c r="J135" i="19"/>
  <c r="F135" i="19"/>
  <c r="E135" i="19"/>
  <c r="AA179" i="19"/>
  <c r="Z179" i="19"/>
  <c r="V179" i="19"/>
  <c r="U179" i="19"/>
  <c r="K179" i="19"/>
  <c r="J179" i="19"/>
  <c r="F179" i="19"/>
  <c r="E179" i="19"/>
  <c r="AA107" i="19"/>
  <c r="Z107" i="19"/>
  <c r="V107" i="19"/>
  <c r="U107" i="19"/>
  <c r="K107" i="19"/>
  <c r="J107" i="19"/>
  <c r="F107" i="19"/>
  <c r="E107" i="19"/>
  <c r="AA31" i="19"/>
  <c r="Z31" i="19"/>
  <c r="V31" i="19"/>
  <c r="U31" i="19"/>
  <c r="K31" i="19"/>
  <c r="J31" i="19"/>
  <c r="F31" i="19"/>
  <c r="E31" i="19"/>
  <c r="AA256" i="18"/>
  <c r="Z256" i="18"/>
  <c r="V256" i="18"/>
  <c r="U256" i="18"/>
  <c r="W256" i="18" s="1"/>
  <c r="X256" i="18" s="1"/>
  <c r="K256" i="18"/>
  <c r="J256" i="18"/>
  <c r="F256" i="18"/>
  <c r="E256" i="18"/>
  <c r="G256" i="18" s="1"/>
  <c r="H256" i="18" s="1"/>
  <c r="AA255" i="18"/>
  <c r="Z255" i="18"/>
  <c r="V255" i="18"/>
  <c r="U255" i="18"/>
  <c r="K255" i="18"/>
  <c r="J255" i="18"/>
  <c r="F255" i="18"/>
  <c r="E255" i="18"/>
  <c r="AA254" i="18"/>
  <c r="Z254" i="18"/>
  <c r="V254" i="18"/>
  <c r="U254" i="18"/>
  <c r="W254" i="18" s="1"/>
  <c r="X254" i="18" s="1"/>
  <c r="K254" i="18"/>
  <c r="J254" i="18"/>
  <c r="F254" i="18"/>
  <c r="E254" i="18"/>
  <c r="AA253" i="18"/>
  <c r="Z253" i="18"/>
  <c r="V253" i="18"/>
  <c r="U253" i="18"/>
  <c r="K253" i="18"/>
  <c r="J253" i="18"/>
  <c r="F253" i="18"/>
  <c r="E253" i="18"/>
  <c r="AA252" i="18"/>
  <c r="Z252" i="18"/>
  <c r="V252" i="18"/>
  <c r="U252" i="18"/>
  <c r="K252" i="18"/>
  <c r="J252" i="18"/>
  <c r="F252" i="18"/>
  <c r="E252" i="18"/>
  <c r="AA251" i="18"/>
  <c r="Z251" i="18"/>
  <c r="V251" i="18"/>
  <c r="U251" i="18"/>
  <c r="K251" i="18"/>
  <c r="J251" i="18"/>
  <c r="F251" i="18"/>
  <c r="E251" i="18"/>
  <c r="AA250" i="18"/>
  <c r="Z250" i="18"/>
  <c r="V250" i="18"/>
  <c r="U250" i="18"/>
  <c r="K250" i="18"/>
  <c r="J250" i="18"/>
  <c r="F250" i="18"/>
  <c r="E250" i="18"/>
  <c r="AA249" i="18"/>
  <c r="Z249" i="18"/>
  <c r="V249" i="18"/>
  <c r="U249" i="18"/>
  <c r="K249" i="18"/>
  <c r="J249" i="18"/>
  <c r="F249" i="18"/>
  <c r="E249" i="18"/>
  <c r="AA248" i="18"/>
  <c r="Z248" i="18"/>
  <c r="V248" i="18"/>
  <c r="U248" i="18"/>
  <c r="K248" i="18"/>
  <c r="J248" i="18"/>
  <c r="F248" i="18"/>
  <c r="E248" i="18"/>
  <c r="AA247" i="18"/>
  <c r="Z247" i="18"/>
  <c r="V247" i="18"/>
  <c r="U247" i="18"/>
  <c r="K247" i="18"/>
  <c r="L247" i="18" s="1"/>
  <c r="M247" i="18" s="1"/>
  <c r="J247" i="18"/>
  <c r="F247" i="18"/>
  <c r="E247" i="18"/>
  <c r="AA246" i="18"/>
  <c r="Z246" i="18"/>
  <c r="V246" i="18"/>
  <c r="U246" i="18"/>
  <c r="K246" i="18"/>
  <c r="L246" i="18" s="1"/>
  <c r="M246" i="18" s="1"/>
  <c r="J246" i="18"/>
  <c r="F246" i="18"/>
  <c r="E246" i="18"/>
  <c r="AA245" i="18"/>
  <c r="Z245" i="18"/>
  <c r="V245" i="18"/>
  <c r="U245" i="18"/>
  <c r="K245" i="18"/>
  <c r="J245" i="18"/>
  <c r="F245" i="18"/>
  <c r="E245" i="18"/>
  <c r="AA244" i="18"/>
  <c r="Z244" i="18"/>
  <c r="V244" i="18"/>
  <c r="U244" i="18"/>
  <c r="K244" i="18"/>
  <c r="J244" i="18"/>
  <c r="F244" i="18"/>
  <c r="E244" i="18"/>
  <c r="AA243" i="18"/>
  <c r="Z243" i="18"/>
  <c r="V243" i="18"/>
  <c r="U243" i="18"/>
  <c r="K243" i="18"/>
  <c r="J243" i="18"/>
  <c r="F243" i="18"/>
  <c r="E243" i="18"/>
  <c r="AA242" i="18"/>
  <c r="Z242" i="18"/>
  <c r="V242" i="18"/>
  <c r="U242" i="18"/>
  <c r="K242" i="18"/>
  <c r="J242" i="18"/>
  <c r="F242" i="18"/>
  <c r="E242" i="18"/>
  <c r="AA241" i="18"/>
  <c r="Z241" i="18"/>
  <c r="V241" i="18"/>
  <c r="U241" i="18"/>
  <c r="K241" i="18"/>
  <c r="J241" i="18"/>
  <c r="F241" i="18"/>
  <c r="E241" i="18"/>
  <c r="AA240" i="18"/>
  <c r="Z240" i="18"/>
  <c r="V240" i="18"/>
  <c r="U240" i="18"/>
  <c r="K240" i="18"/>
  <c r="J240" i="18"/>
  <c r="F240" i="18"/>
  <c r="E240" i="18"/>
  <c r="AA239" i="18"/>
  <c r="Z239" i="18"/>
  <c r="V239" i="18"/>
  <c r="U239" i="18"/>
  <c r="K239" i="18"/>
  <c r="J239" i="18"/>
  <c r="F239" i="18"/>
  <c r="E239" i="18"/>
  <c r="AA238" i="18"/>
  <c r="Z238" i="18"/>
  <c r="V238" i="18"/>
  <c r="U238" i="18"/>
  <c r="K238" i="18"/>
  <c r="J238" i="18"/>
  <c r="F238" i="18"/>
  <c r="E238" i="18"/>
  <c r="AA237" i="18"/>
  <c r="Z237" i="18"/>
  <c r="V237" i="18"/>
  <c r="U237" i="18"/>
  <c r="K237" i="18"/>
  <c r="J237" i="18"/>
  <c r="F237" i="18"/>
  <c r="E237" i="18"/>
  <c r="AA236" i="18"/>
  <c r="Z236" i="18"/>
  <c r="V236" i="18"/>
  <c r="U236" i="18"/>
  <c r="K236" i="18"/>
  <c r="J236" i="18"/>
  <c r="F236" i="18"/>
  <c r="E236" i="18"/>
  <c r="AA235" i="18"/>
  <c r="Z235" i="18"/>
  <c r="V235" i="18"/>
  <c r="U235" i="18"/>
  <c r="K235" i="18"/>
  <c r="J235" i="18"/>
  <c r="F235" i="18"/>
  <c r="E235" i="18"/>
  <c r="AA234" i="18"/>
  <c r="AB234" i="18" s="1"/>
  <c r="AC234" i="18" s="1"/>
  <c r="Z234" i="18"/>
  <c r="V234" i="18"/>
  <c r="U234" i="18"/>
  <c r="K234" i="18"/>
  <c r="J234" i="18"/>
  <c r="F234" i="18"/>
  <c r="E234" i="18"/>
  <c r="AA233" i="18"/>
  <c r="Z233" i="18"/>
  <c r="V233" i="18"/>
  <c r="U233" i="18"/>
  <c r="K233" i="18"/>
  <c r="J233" i="18"/>
  <c r="F233" i="18"/>
  <c r="E233" i="18"/>
  <c r="AA232" i="18"/>
  <c r="Z232" i="18"/>
  <c r="V232" i="18"/>
  <c r="U232" i="18"/>
  <c r="K232" i="18"/>
  <c r="J232" i="18"/>
  <c r="F232" i="18"/>
  <c r="E232" i="18"/>
  <c r="AB231" i="18"/>
  <c r="AC231" i="18" s="1"/>
  <c r="AA231" i="18"/>
  <c r="Z231" i="18"/>
  <c r="V231" i="18"/>
  <c r="U231" i="18"/>
  <c r="K231" i="18"/>
  <c r="J231" i="18"/>
  <c r="F231" i="18"/>
  <c r="E231" i="18"/>
  <c r="AA230" i="18"/>
  <c r="Z230" i="18"/>
  <c r="V230" i="18"/>
  <c r="U230" i="18"/>
  <c r="K230" i="18"/>
  <c r="J230" i="18"/>
  <c r="F230" i="18"/>
  <c r="E230" i="18"/>
  <c r="AA229" i="18"/>
  <c r="Z229" i="18"/>
  <c r="V229" i="18"/>
  <c r="U229" i="18"/>
  <c r="K229" i="18"/>
  <c r="J229" i="18"/>
  <c r="F229" i="18"/>
  <c r="E229" i="18"/>
  <c r="AA228" i="18"/>
  <c r="Z228" i="18"/>
  <c r="V228" i="18"/>
  <c r="U228" i="18"/>
  <c r="K228" i="18"/>
  <c r="J228" i="18"/>
  <c r="F228" i="18"/>
  <c r="E228" i="18"/>
  <c r="AA227" i="18"/>
  <c r="Z227" i="18"/>
  <c r="V227" i="18"/>
  <c r="U227" i="18"/>
  <c r="K227" i="18"/>
  <c r="J227" i="18"/>
  <c r="F227" i="18"/>
  <c r="E227" i="18"/>
  <c r="AA226" i="18"/>
  <c r="Z226" i="18"/>
  <c r="V226" i="18"/>
  <c r="U226" i="18"/>
  <c r="K226" i="18"/>
  <c r="J226" i="18"/>
  <c r="F226" i="18"/>
  <c r="E226" i="18"/>
  <c r="AA225" i="18"/>
  <c r="Z225" i="18"/>
  <c r="V225" i="18"/>
  <c r="U225" i="18"/>
  <c r="K225" i="18"/>
  <c r="J225" i="18"/>
  <c r="F225" i="18"/>
  <c r="E225" i="18"/>
  <c r="AA224" i="18"/>
  <c r="Z224" i="18"/>
  <c r="V224" i="18"/>
  <c r="U224" i="18"/>
  <c r="K224" i="18"/>
  <c r="J224" i="18"/>
  <c r="F224" i="18"/>
  <c r="E224" i="18"/>
  <c r="AA223" i="18"/>
  <c r="Z223" i="18"/>
  <c r="V223" i="18"/>
  <c r="U223" i="18"/>
  <c r="K223" i="18"/>
  <c r="J223" i="18"/>
  <c r="F223" i="18"/>
  <c r="E223" i="18"/>
  <c r="AA222" i="18"/>
  <c r="Z222" i="18"/>
  <c r="V222" i="18"/>
  <c r="U222" i="18"/>
  <c r="K222" i="18"/>
  <c r="J222" i="18"/>
  <c r="F222" i="18"/>
  <c r="E222" i="18"/>
  <c r="AA221" i="18"/>
  <c r="Z221" i="18"/>
  <c r="V221" i="18"/>
  <c r="U221" i="18"/>
  <c r="K221" i="18"/>
  <c r="J221" i="18"/>
  <c r="F221" i="18"/>
  <c r="E221" i="18"/>
  <c r="AA220" i="18"/>
  <c r="Z220" i="18"/>
  <c r="V220" i="18"/>
  <c r="U220" i="18"/>
  <c r="K220" i="18"/>
  <c r="J220" i="18"/>
  <c r="F220" i="18"/>
  <c r="E220" i="18"/>
  <c r="AA219" i="18"/>
  <c r="AB219" i="18" s="1"/>
  <c r="AC219" i="18" s="1"/>
  <c r="Z219" i="18"/>
  <c r="V219" i="18"/>
  <c r="U219" i="18"/>
  <c r="K219" i="18"/>
  <c r="J219" i="18"/>
  <c r="F219" i="18"/>
  <c r="E219" i="18"/>
  <c r="AA218" i="18"/>
  <c r="Z218" i="18"/>
  <c r="V218" i="18"/>
  <c r="U218" i="18"/>
  <c r="K218" i="18"/>
  <c r="J218" i="18"/>
  <c r="F218" i="18"/>
  <c r="E218" i="18"/>
  <c r="AA217" i="18"/>
  <c r="Z217" i="18"/>
  <c r="V217" i="18"/>
  <c r="U217" i="18"/>
  <c r="K217" i="18"/>
  <c r="J217" i="18"/>
  <c r="F217" i="18"/>
  <c r="E217" i="18"/>
  <c r="AA216" i="18"/>
  <c r="Z216" i="18"/>
  <c r="V216" i="18"/>
  <c r="U216" i="18"/>
  <c r="K216" i="18"/>
  <c r="J216" i="18"/>
  <c r="F216" i="18"/>
  <c r="E216" i="18"/>
  <c r="AA215" i="18"/>
  <c r="Z215" i="18"/>
  <c r="V215" i="18"/>
  <c r="U215" i="18"/>
  <c r="K215" i="18"/>
  <c r="J215" i="18"/>
  <c r="F215" i="18"/>
  <c r="E215" i="18"/>
  <c r="AA214" i="18"/>
  <c r="Z214" i="18"/>
  <c r="V214" i="18"/>
  <c r="U214" i="18"/>
  <c r="K214" i="18"/>
  <c r="J214" i="18"/>
  <c r="F214" i="18"/>
  <c r="E214" i="18"/>
  <c r="AA213" i="18"/>
  <c r="Z213" i="18"/>
  <c r="V213" i="18"/>
  <c r="U213" i="18"/>
  <c r="K213" i="18"/>
  <c r="J213" i="18"/>
  <c r="F213" i="18"/>
  <c r="E213" i="18"/>
  <c r="AA212" i="18"/>
  <c r="Z212" i="18"/>
  <c r="V212" i="18"/>
  <c r="U212" i="18"/>
  <c r="K212" i="18"/>
  <c r="J212" i="18"/>
  <c r="F212" i="18"/>
  <c r="E212" i="18"/>
  <c r="AA211" i="18"/>
  <c r="Z211" i="18"/>
  <c r="V211" i="18"/>
  <c r="U211" i="18"/>
  <c r="K211" i="18"/>
  <c r="J211" i="18"/>
  <c r="F211" i="18"/>
  <c r="E211" i="18"/>
  <c r="AA210" i="18"/>
  <c r="Z210" i="18"/>
  <c r="V210" i="18"/>
  <c r="W210" i="18" s="1"/>
  <c r="X210" i="18" s="1"/>
  <c r="U210" i="18"/>
  <c r="K210" i="18"/>
  <c r="J210" i="18"/>
  <c r="F210" i="18"/>
  <c r="E210" i="18"/>
  <c r="AA209" i="18"/>
  <c r="Z209" i="18"/>
  <c r="V209" i="18"/>
  <c r="U209" i="18"/>
  <c r="K209" i="18"/>
  <c r="J209" i="18"/>
  <c r="F209" i="18"/>
  <c r="E209" i="18"/>
  <c r="AA208" i="18"/>
  <c r="Z208" i="18"/>
  <c r="V208" i="18"/>
  <c r="U208" i="18"/>
  <c r="K208" i="18"/>
  <c r="J208" i="18"/>
  <c r="F208" i="18"/>
  <c r="E208" i="18"/>
  <c r="AA207" i="18"/>
  <c r="Z207" i="18"/>
  <c r="V207" i="18"/>
  <c r="U207" i="18"/>
  <c r="K207" i="18"/>
  <c r="L207" i="18" s="1"/>
  <c r="M207" i="18" s="1"/>
  <c r="J207" i="18"/>
  <c r="F207" i="18"/>
  <c r="E207" i="18"/>
  <c r="AA206" i="18"/>
  <c r="Z206" i="18"/>
  <c r="V206" i="18"/>
  <c r="W206" i="18" s="1"/>
  <c r="X206" i="18" s="1"/>
  <c r="U206" i="18"/>
  <c r="K206" i="18"/>
  <c r="L206" i="18" s="1"/>
  <c r="M206" i="18" s="1"/>
  <c r="J206" i="18"/>
  <c r="F206" i="18"/>
  <c r="G206" i="18" s="1"/>
  <c r="H206" i="18" s="1"/>
  <c r="E206" i="18"/>
  <c r="AA205" i="18"/>
  <c r="Z205" i="18"/>
  <c r="V205" i="18"/>
  <c r="U205" i="18"/>
  <c r="K205" i="18"/>
  <c r="J205" i="18"/>
  <c r="F205" i="18"/>
  <c r="E205" i="18"/>
  <c r="AA204" i="18"/>
  <c r="Z204" i="18"/>
  <c r="V204" i="18"/>
  <c r="U204" i="18"/>
  <c r="K204" i="18"/>
  <c r="J204" i="18"/>
  <c r="F204" i="18"/>
  <c r="E204" i="18"/>
  <c r="AA203" i="18"/>
  <c r="Z203" i="18"/>
  <c r="V203" i="18"/>
  <c r="U203" i="18"/>
  <c r="K203" i="18"/>
  <c r="J203" i="18"/>
  <c r="F203" i="18"/>
  <c r="E203" i="18"/>
  <c r="AA202" i="18"/>
  <c r="Z202" i="18"/>
  <c r="V202" i="18"/>
  <c r="U202" i="18"/>
  <c r="K202" i="18"/>
  <c r="J202" i="18"/>
  <c r="F202" i="18"/>
  <c r="E202" i="18"/>
  <c r="AA201" i="18"/>
  <c r="Z201" i="18"/>
  <c r="V201" i="18"/>
  <c r="U201" i="18"/>
  <c r="K201" i="18"/>
  <c r="J201" i="18"/>
  <c r="F201" i="18"/>
  <c r="E201" i="18"/>
  <c r="AA200" i="18"/>
  <c r="Z200" i="18"/>
  <c r="V200" i="18"/>
  <c r="U200" i="18"/>
  <c r="K200" i="18"/>
  <c r="J200" i="18"/>
  <c r="F200" i="18"/>
  <c r="E200" i="18"/>
  <c r="AA199" i="18"/>
  <c r="Z199" i="18"/>
  <c r="V199" i="18"/>
  <c r="U199" i="18"/>
  <c r="K199" i="18"/>
  <c r="J199" i="18"/>
  <c r="F199" i="18"/>
  <c r="E199" i="18"/>
  <c r="AA198" i="18"/>
  <c r="Z198" i="18"/>
  <c r="V198" i="18"/>
  <c r="U198" i="18"/>
  <c r="K198" i="18"/>
  <c r="J198" i="18"/>
  <c r="F198" i="18"/>
  <c r="E198" i="18"/>
  <c r="AA172" i="18"/>
  <c r="Z172" i="18"/>
  <c r="V172" i="18"/>
  <c r="U172" i="18"/>
  <c r="P172" i="18"/>
  <c r="O172" i="18"/>
  <c r="K172" i="18"/>
  <c r="J172" i="18"/>
  <c r="F172" i="18"/>
  <c r="E172" i="18"/>
  <c r="AA154" i="18"/>
  <c r="Z154" i="18"/>
  <c r="V154" i="18"/>
  <c r="U154" i="18"/>
  <c r="P154" i="18"/>
  <c r="O154" i="18"/>
  <c r="K154" i="18"/>
  <c r="J154" i="18"/>
  <c r="F154" i="18"/>
  <c r="E154" i="18"/>
  <c r="AA107" i="18"/>
  <c r="Z107" i="18"/>
  <c r="V107" i="18"/>
  <c r="U107" i="18"/>
  <c r="P107" i="18"/>
  <c r="O107" i="18"/>
  <c r="R107" i="18" s="1"/>
  <c r="S107" i="18" s="1"/>
  <c r="K107" i="18"/>
  <c r="J107" i="18"/>
  <c r="F107" i="18"/>
  <c r="E107" i="18"/>
  <c r="G107" i="18" s="1"/>
  <c r="H107" i="18" s="1"/>
  <c r="AA121" i="18"/>
  <c r="Z121" i="18"/>
  <c r="V121" i="18"/>
  <c r="U121" i="18"/>
  <c r="P121" i="18"/>
  <c r="O121" i="18"/>
  <c r="K121" i="18"/>
  <c r="J121" i="18"/>
  <c r="L121" i="18" s="1"/>
  <c r="M121" i="18" s="1"/>
  <c r="F121" i="18"/>
  <c r="E121" i="18"/>
  <c r="AA148" i="18"/>
  <c r="Z148" i="18"/>
  <c r="V148" i="18"/>
  <c r="U148" i="18"/>
  <c r="P148" i="18"/>
  <c r="O148" i="18"/>
  <c r="K148" i="18"/>
  <c r="J148" i="18"/>
  <c r="F148" i="18"/>
  <c r="E148" i="18"/>
  <c r="AA75" i="18"/>
  <c r="Z75" i="18"/>
  <c r="V75" i="18"/>
  <c r="U75" i="18"/>
  <c r="K75" i="18"/>
  <c r="J75" i="18"/>
  <c r="F75" i="18"/>
  <c r="E75" i="18"/>
  <c r="AA147" i="18"/>
  <c r="Z147" i="18"/>
  <c r="V147" i="18"/>
  <c r="U147" i="18"/>
  <c r="W147" i="18" s="1"/>
  <c r="X147" i="18" s="1"/>
  <c r="P147" i="18"/>
  <c r="R147" i="18" s="1"/>
  <c r="S147" i="18" s="1"/>
  <c r="O147" i="18"/>
  <c r="K147" i="18"/>
  <c r="J147" i="18"/>
  <c r="F147" i="18"/>
  <c r="E147" i="18"/>
  <c r="AA179" i="18"/>
  <c r="Z179" i="18"/>
  <c r="V179" i="18"/>
  <c r="U179" i="18"/>
  <c r="K179" i="18"/>
  <c r="J179" i="18"/>
  <c r="F179" i="18"/>
  <c r="E179" i="18"/>
  <c r="AA153" i="18"/>
  <c r="Z153" i="18"/>
  <c r="V153" i="18"/>
  <c r="U153" i="18"/>
  <c r="K153" i="18"/>
  <c r="J153" i="18"/>
  <c r="F153" i="18"/>
  <c r="E153" i="18"/>
  <c r="AA68" i="18"/>
  <c r="Z68" i="18"/>
  <c r="V68" i="18"/>
  <c r="U68" i="18"/>
  <c r="P68" i="18"/>
  <c r="O68" i="18"/>
  <c r="K68" i="18"/>
  <c r="J68" i="18"/>
  <c r="F68" i="18"/>
  <c r="E68" i="18"/>
  <c r="AA63" i="18"/>
  <c r="Z63" i="18"/>
  <c r="V63" i="18"/>
  <c r="U63" i="18"/>
  <c r="P63" i="18"/>
  <c r="O63" i="18"/>
  <c r="K63" i="18"/>
  <c r="J63" i="18"/>
  <c r="F63" i="18"/>
  <c r="E63" i="18"/>
  <c r="AA62" i="18"/>
  <c r="Z62" i="18"/>
  <c r="V62" i="18"/>
  <c r="U62" i="18"/>
  <c r="P62" i="18"/>
  <c r="O62" i="18"/>
  <c r="K62" i="18"/>
  <c r="J62" i="18"/>
  <c r="F62" i="18"/>
  <c r="E62" i="18"/>
  <c r="AA105" i="18"/>
  <c r="Z105" i="18"/>
  <c r="V105" i="18"/>
  <c r="U105" i="18"/>
  <c r="P105" i="18"/>
  <c r="O105" i="18"/>
  <c r="K105" i="18"/>
  <c r="J105" i="18"/>
  <c r="F105" i="18"/>
  <c r="E105" i="18"/>
  <c r="AA51" i="18"/>
  <c r="Z51" i="18"/>
  <c r="V51" i="18"/>
  <c r="U51" i="18"/>
  <c r="P51" i="18"/>
  <c r="O51" i="18"/>
  <c r="K51" i="18"/>
  <c r="J51" i="18"/>
  <c r="F51" i="18"/>
  <c r="E51" i="18"/>
  <c r="AA67" i="18"/>
  <c r="Z67" i="18"/>
  <c r="V67" i="18"/>
  <c r="U67" i="18"/>
  <c r="P67" i="18"/>
  <c r="O67" i="18"/>
  <c r="K67" i="18"/>
  <c r="J67" i="18"/>
  <c r="F67" i="18"/>
  <c r="E67" i="18"/>
  <c r="AA59" i="18"/>
  <c r="Z59" i="18"/>
  <c r="V59" i="18"/>
  <c r="U59" i="18"/>
  <c r="P59" i="18"/>
  <c r="O59" i="18"/>
  <c r="K59" i="18"/>
  <c r="J59" i="18"/>
  <c r="F59" i="18"/>
  <c r="E59" i="18"/>
  <c r="AA72" i="18"/>
  <c r="Z72" i="18"/>
  <c r="V72" i="18"/>
  <c r="U72" i="18"/>
  <c r="P72" i="18"/>
  <c r="O72" i="18"/>
  <c r="K72" i="18"/>
  <c r="J72" i="18"/>
  <c r="F72" i="18"/>
  <c r="E72" i="18"/>
  <c r="AA12" i="18"/>
  <c r="Z12" i="18"/>
  <c r="V12" i="18"/>
  <c r="U12" i="18"/>
  <c r="P12" i="18"/>
  <c r="O12" i="18"/>
  <c r="K12" i="18"/>
  <c r="J12" i="18"/>
  <c r="F12" i="18"/>
  <c r="E12" i="18"/>
  <c r="AA26" i="18"/>
  <c r="Z26" i="18"/>
  <c r="V26" i="18"/>
  <c r="U26" i="18"/>
  <c r="P26" i="18"/>
  <c r="O26" i="18"/>
  <c r="K26" i="18"/>
  <c r="J26" i="18"/>
  <c r="F26" i="18"/>
  <c r="E26" i="18"/>
  <c r="AA184" i="18"/>
  <c r="Z184" i="18"/>
  <c r="V184" i="18"/>
  <c r="U184" i="18"/>
  <c r="P184" i="18"/>
  <c r="O184" i="18"/>
  <c r="K184" i="18"/>
  <c r="J184" i="18"/>
  <c r="F184" i="18"/>
  <c r="E184" i="18"/>
  <c r="G184" i="18" s="1"/>
  <c r="H184" i="18" s="1"/>
  <c r="AA130" i="18"/>
  <c r="Z130" i="18"/>
  <c r="V130" i="18"/>
  <c r="U130" i="18"/>
  <c r="P130" i="18"/>
  <c r="O130" i="18"/>
  <c r="K130" i="18"/>
  <c r="J130" i="18"/>
  <c r="F130" i="18"/>
  <c r="E130" i="18"/>
  <c r="AA173" i="18"/>
  <c r="Z173" i="18"/>
  <c r="V173" i="18"/>
  <c r="U173" i="18"/>
  <c r="P173" i="18"/>
  <c r="O173" i="18"/>
  <c r="K173" i="18"/>
  <c r="J173" i="18"/>
  <c r="F173" i="18"/>
  <c r="E173" i="18"/>
  <c r="AA142" i="18"/>
  <c r="Z142" i="18"/>
  <c r="V142" i="18"/>
  <c r="U142" i="18"/>
  <c r="W142" i="18" s="1"/>
  <c r="X142" i="18" s="1"/>
  <c r="P142" i="18"/>
  <c r="O142" i="18"/>
  <c r="K142" i="18"/>
  <c r="J142" i="18"/>
  <c r="F142" i="18"/>
  <c r="E142" i="18"/>
  <c r="AA141" i="18"/>
  <c r="Z141" i="18"/>
  <c r="V141" i="18"/>
  <c r="U141" i="18"/>
  <c r="P141" i="18"/>
  <c r="O141" i="18"/>
  <c r="K141" i="18"/>
  <c r="J141" i="18"/>
  <c r="F141" i="18"/>
  <c r="E141" i="18"/>
  <c r="AA90" i="18"/>
  <c r="Z90" i="18"/>
  <c r="V90" i="18"/>
  <c r="U90" i="18"/>
  <c r="P90" i="18"/>
  <c r="O90" i="18"/>
  <c r="K90" i="18"/>
  <c r="J90" i="18"/>
  <c r="F90" i="18"/>
  <c r="E90" i="18"/>
  <c r="AA171" i="18"/>
  <c r="Z171" i="18"/>
  <c r="V171" i="18"/>
  <c r="U171" i="18"/>
  <c r="K171" i="18"/>
  <c r="J171" i="18"/>
  <c r="F171" i="18"/>
  <c r="E171" i="18"/>
  <c r="AA111" i="18"/>
  <c r="Z111" i="18"/>
  <c r="V111" i="18"/>
  <c r="W111" i="18" s="1"/>
  <c r="X111" i="18" s="1"/>
  <c r="U111" i="18"/>
  <c r="P111" i="18"/>
  <c r="O111" i="18"/>
  <c r="K111" i="18"/>
  <c r="J111" i="18"/>
  <c r="F111" i="18"/>
  <c r="E111" i="18"/>
  <c r="AA53" i="18"/>
  <c r="Z53" i="18"/>
  <c r="V53" i="18"/>
  <c r="U53" i="18"/>
  <c r="P53" i="18"/>
  <c r="O53" i="18"/>
  <c r="K53" i="18"/>
  <c r="J53" i="18"/>
  <c r="F53" i="18"/>
  <c r="E53" i="18"/>
  <c r="AA28" i="18"/>
  <c r="Z28" i="18"/>
  <c r="V28" i="18"/>
  <c r="U28" i="18"/>
  <c r="P28" i="18"/>
  <c r="O28" i="18"/>
  <c r="K28" i="18"/>
  <c r="J28" i="18"/>
  <c r="F28" i="18"/>
  <c r="E28" i="18"/>
  <c r="AA118" i="18"/>
  <c r="Z118" i="18"/>
  <c r="V118" i="18"/>
  <c r="U118" i="18"/>
  <c r="P118" i="18"/>
  <c r="O118" i="18"/>
  <c r="K118" i="18"/>
  <c r="J118" i="18"/>
  <c r="F118" i="18"/>
  <c r="E118" i="18"/>
  <c r="AA101" i="18"/>
  <c r="Z101" i="18"/>
  <c r="V101" i="18"/>
  <c r="U101" i="18"/>
  <c r="P101" i="18"/>
  <c r="O101" i="18"/>
  <c r="K101" i="18"/>
  <c r="J101" i="18"/>
  <c r="F101" i="18"/>
  <c r="E101" i="18"/>
  <c r="AA85" i="18"/>
  <c r="Z85" i="18"/>
  <c r="V85" i="18"/>
  <c r="U85" i="18"/>
  <c r="P85" i="18"/>
  <c r="O85" i="18"/>
  <c r="K85" i="18"/>
  <c r="J85" i="18"/>
  <c r="F85" i="18"/>
  <c r="E85" i="18"/>
  <c r="AA84" i="18"/>
  <c r="Z84" i="18"/>
  <c r="V84" i="18"/>
  <c r="U84" i="18"/>
  <c r="P84" i="18"/>
  <c r="O84" i="18"/>
  <c r="K84" i="18"/>
  <c r="J84" i="18"/>
  <c r="F84" i="18"/>
  <c r="E84" i="18"/>
  <c r="AA34" i="18"/>
  <c r="Z34" i="18"/>
  <c r="AB34" i="18" s="1"/>
  <c r="AC34" i="18" s="1"/>
  <c r="V34" i="18"/>
  <c r="U34" i="18"/>
  <c r="P34" i="18"/>
  <c r="O34" i="18"/>
  <c r="K34" i="18"/>
  <c r="J34" i="18"/>
  <c r="F34" i="18"/>
  <c r="E34" i="18"/>
  <c r="G34" i="18" s="1"/>
  <c r="H34" i="18" s="1"/>
  <c r="AA192" i="18"/>
  <c r="Z192" i="18"/>
  <c r="V192" i="18"/>
  <c r="U192" i="18"/>
  <c r="K192" i="18"/>
  <c r="J192" i="18"/>
  <c r="F192" i="18"/>
  <c r="E192" i="18"/>
  <c r="G192" i="18" s="1"/>
  <c r="H192" i="18" s="1"/>
  <c r="AA146" i="18"/>
  <c r="Z146" i="18"/>
  <c r="V146" i="18"/>
  <c r="U146" i="18"/>
  <c r="K146" i="18"/>
  <c r="J146" i="18"/>
  <c r="F146" i="18"/>
  <c r="E146" i="18"/>
  <c r="AA136" i="18"/>
  <c r="Z136" i="18"/>
  <c r="V136" i="18"/>
  <c r="U136" i="18"/>
  <c r="K136" i="18"/>
  <c r="J136" i="18"/>
  <c r="F136" i="18"/>
  <c r="E136" i="18"/>
  <c r="AA81" i="18"/>
  <c r="Z81" i="18"/>
  <c r="V81" i="18"/>
  <c r="U81" i="18"/>
  <c r="K81" i="18"/>
  <c r="J81" i="18"/>
  <c r="F81" i="18"/>
  <c r="E81" i="18"/>
  <c r="G81" i="18" s="1"/>
  <c r="H81" i="18" s="1"/>
  <c r="AA123" i="18"/>
  <c r="Z123" i="18"/>
  <c r="V123" i="18"/>
  <c r="U123" i="18"/>
  <c r="P123" i="18"/>
  <c r="R123" i="18" s="1"/>
  <c r="S123" i="18" s="1"/>
  <c r="O123" i="18"/>
  <c r="K123" i="18"/>
  <c r="J123" i="18"/>
  <c r="F123" i="18"/>
  <c r="E123" i="18"/>
  <c r="AA185" i="18"/>
  <c r="Z185" i="18"/>
  <c r="V185" i="18"/>
  <c r="U185" i="18"/>
  <c r="P185" i="18"/>
  <c r="O185" i="18"/>
  <c r="K185" i="18"/>
  <c r="J185" i="18"/>
  <c r="F185" i="18"/>
  <c r="E185" i="18"/>
  <c r="AA183" i="18"/>
  <c r="Z183" i="18"/>
  <c r="V183" i="18"/>
  <c r="U183" i="18"/>
  <c r="K183" i="18"/>
  <c r="J183" i="18"/>
  <c r="F183" i="18"/>
  <c r="E183" i="18"/>
  <c r="AA187" i="18"/>
  <c r="Z187" i="18"/>
  <c r="V187" i="18"/>
  <c r="U187" i="18"/>
  <c r="K187" i="18"/>
  <c r="J187" i="18"/>
  <c r="F187" i="18"/>
  <c r="E187" i="18"/>
  <c r="G187" i="18" s="1"/>
  <c r="H187" i="18" s="1"/>
  <c r="AA114" i="18"/>
  <c r="Z114" i="18"/>
  <c r="V114" i="18"/>
  <c r="U114" i="18"/>
  <c r="K114" i="18"/>
  <c r="J114" i="18"/>
  <c r="F114" i="18"/>
  <c r="E114" i="18"/>
  <c r="G114" i="18" s="1"/>
  <c r="H114" i="18" s="1"/>
  <c r="AA100" i="18"/>
  <c r="Z100" i="18"/>
  <c r="V100" i="18"/>
  <c r="U100" i="18"/>
  <c r="K100" i="18"/>
  <c r="J100" i="18"/>
  <c r="F100" i="18"/>
  <c r="E100" i="18"/>
  <c r="AA25" i="18"/>
  <c r="Z25" i="18"/>
  <c r="V25" i="18"/>
  <c r="U25" i="18"/>
  <c r="K25" i="18"/>
  <c r="J25" i="18"/>
  <c r="F25" i="18"/>
  <c r="E25" i="18"/>
  <c r="AA23" i="18"/>
  <c r="Z23" i="18"/>
  <c r="V23" i="18"/>
  <c r="U23" i="18"/>
  <c r="P23" i="18"/>
  <c r="O23" i="18"/>
  <c r="K23" i="18"/>
  <c r="J23" i="18"/>
  <c r="F23" i="18"/>
  <c r="E23" i="18"/>
  <c r="AA57" i="18"/>
  <c r="Z57" i="18"/>
  <c r="V57" i="18"/>
  <c r="U57" i="18"/>
  <c r="K57" i="18"/>
  <c r="J57" i="18"/>
  <c r="F57" i="18"/>
  <c r="E57" i="18"/>
  <c r="AA61" i="18"/>
  <c r="Z61" i="18"/>
  <c r="V61" i="18"/>
  <c r="U61" i="18"/>
  <c r="K61" i="18"/>
  <c r="J61" i="18"/>
  <c r="F61" i="18"/>
  <c r="E61" i="18"/>
  <c r="AA20" i="18"/>
  <c r="Z20" i="18"/>
  <c r="V20" i="18"/>
  <c r="U20" i="18"/>
  <c r="K20" i="18"/>
  <c r="J20" i="18"/>
  <c r="F20" i="18"/>
  <c r="E20" i="18"/>
  <c r="AA160" i="18"/>
  <c r="Z160" i="18"/>
  <c r="V160" i="18"/>
  <c r="U160" i="18"/>
  <c r="K160" i="18"/>
  <c r="J160" i="18"/>
  <c r="F160" i="18"/>
  <c r="E160" i="18"/>
  <c r="AA169" i="18"/>
  <c r="Z169" i="18"/>
  <c r="V169" i="18"/>
  <c r="U169" i="18"/>
  <c r="K169" i="18"/>
  <c r="J169" i="18"/>
  <c r="F169" i="18"/>
  <c r="E169" i="18"/>
  <c r="AA55" i="18"/>
  <c r="Z55" i="18"/>
  <c r="V55" i="18"/>
  <c r="U55" i="18"/>
  <c r="K55" i="18"/>
  <c r="J55" i="18"/>
  <c r="F55" i="18"/>
  <c r="E55" i="18"/>
  <c r="AA155" i="18"/>
  <c r="Z155" i="18"/>
  <c r="V155" i="18"/>
  <c r="U155" i="18"/>
  <c r="K155" i="18"/>
  <c r="J155" i="18"/>
  <c r="F155" i="18"/>
  <c r="E155" i="18"/>
  <c r="AA31" i="18"/>
  <c r="Z31" i="18"/>
  <c r="V31" i="18"/>
  <c r="U31" i="18"/>
  <c r="K31" i="18"/>
  <c r="J31" i="18"/>
  <c r="F31" i="18"/>
  <c r="E31" i="18"/>
  <c r="AA117" i="18"/>
  <c r="Z117" i="18"/>
  <c r="V117" i="18"/>
  <c r="U117" i="18"/>
  <c r="K117" i="18"/>
  <c r="J117" i="18"/>
  <c r="F117" i="18"/>
  <c r="G117" i="18" s="1"/>
  <c r="H117" i="18" s="1"/>
  <c r="E117" i="18"/>
  <c r="AA52" i="18"/>
  <c r="Z52" i="18"/>
  <c r="V52" i="18"/>
  <c r="U52" i="18"/>
  <c r="K52" i="18"/>
  <c r="J52" i="18"/>
  <c r="F52" i="18"/>
  <c r="E52" i="18"/>
  <c r="AA42" i="18"/>
  <c r="Z42" i="18"/>
  <c r="V42" i="18"/>
  <c r="U42" i="18"/>
  <c r="K42" i="18"/>
  <c r="J42" i="18"/>
  <c r="F42" i="18"/>
  <c r="E42" i="18"/>
  <c r="AA165" i="18"/>
  <c r="Z165" i="18"/>
  <c r="V165" i="18"/>
  <c r="U165" i="18"/>
  <c r="K165" i="18"/>
  <c r="J165" i="18"/>
  <c r="F165" i="18"/>
  <c r="E165" i="18"/>
  <c r="AA41" i="18"/>
  <c r="Z41" i="18"/>
  <c r="V41" i="18"/>
  <c r="U41" i="18"/>
  <c r="K41" i="18"/>
  <c r="J41" i="18"/>
  <c r="F41" i="18"/>
  <c r="E41" i="18"/>
  <c r="AA191" i="18"/>
  <c r="Z191" i="18"/>
  <c r="V191" i="18"/>
  <c r="U191" i="18"/>
  <c r="P191" i="18"/>
  <c r="O191" i="18"/>
  <c r="K191" i="18"/>
  <c r="J191" i="18"/>
  <c r="F191" i="18"/>
  <c r="E191" i="18"/>
  <c r="AA175" i="18"/>
  <c r="Z175" i="18"/>
  <c r="V175" i="18"/>
  <c r="U175" i="18"/>
  <c r="K175" i="18"/>
  <c r="J175" i="18"/>
  <c r="F175" i="18"/>
  <c r="E175" i="18"/>
  <c r="AA170" i="18"/>
  <c r="Z170" i="18"/>
  <c r="V170" i="18"/>
  <c r="U170" i="18"/>
  <c r="P170" i="18"/>
  <c r="O170" i="18"/>
  <c r="K170" i="18"/>
  <c r="J170" i="18"/>
  <c r="F170" i="18"/>
  <c r="E170" i="18"/>
  <c r="AA106" i="18"/>
  <c r="Z106" i="18"/>
  <c r="V106" i="18"/>
  <c r="U106" i="18"/>
  <c r="P106" i="18"/>
  <c r="O106" i="18"/>
  <c r="K106" i="18"/>
  <c r="J106" i="18"/>
  <c r="F106" i="18"/>
  <c r="E106" i="18"/>
  <c r="G106" i="18" s="1"/>
  <c r="H106" i="18" s="1"/>
  <c r="AA150" i="18"/>
  <c r="Z150" i="18"/>
  <c r="V150" i="18"/>
  <c r="U150" i="18"/>
  <c r="W150" i="18" s="1"/>
  <c r="X150" i="18" s="1"/>
  <c r="K150" i="18"/>
  <c r="J150" i="18"/>
  <c r="F150" i="18"/>
  <c r="E150" i="18"/>
  <c r="G150" i="18" s="1"/>
  <c r="H150" i="18" s="1"/>
  <c r="AA99" i="18"/>
  <c r="Z99" i="18"/>
  <c r="V99" i="18"/>
  <c r="U99" i="18"/>
  <c r="K99" i="18"/>
  <c r="J99" i="18"/>
  <c r="F99" i="18"/>
  <c r="E99" i="18"/>
  <c r="G99" i="18" s="1"/>
  <c r="H99" i="18" s="1"/>
  <c r="AA104" i="18"/>
  <c r="Z104" i="18"/>
  <c r="V104" i="18"/>
  <c r="U104" i="18"/>
  <c r="W104" i="18" s="1"/>
  <c r="X104" i="18" s="1"/>
  <c r="K104" i="18"/>
  <c r="J104" i="18"/>
  <c r="F104" i="18"/>
  <c r="E104" i="18"/>
  <c r="AA37" i="18"/>
  <c r="Z37" i="18"/>
  <c r="V37" i="18"/>
  <c r="U37" i="18"/>
  <c r="K37" i="18"/>
  <c r="J37" i="18"/>
  <c r="F37" i="18"/>
  <c r="E37" i="18"/>
  <c r="AA82" i="18"/>
  <c r="Z82" i="18"/>
  <c r="V82" i="18"/>
  <c r="U82" i="18"/>
  <c r="K82" i="18"/>
  <c r="J82" i="18"/>
  <c r="F82" i="18"/>
  <c r="E82" i="18"/>
  <c r="AA190" i="18"/>
  <c r="Z190" i="18"/>
  <c r="V190" i="18"/>
  <c r="U190" i="18"/>
  <c r="P190" i="18"/>
  <c r="O190" i="18"/>
  <c r="K190" i="18"/>
  <c r="J190" i="18"/>
  <c r="F190" i="18"/>
  <c r="E190" i="18"/>
  <c r="AA177" i="18"/>
  <c r="Z177" i="18"/>
  <c r="V177" i="18"/>
  <c r="U177" i="18"/>
  <c r="W177" i="18" s="1"/>
  <c r="X177" i="18" s="1"/>
  <c r="P177" i="18"/>
  <c r="O177" i="18"/>
  <c r="K177" i="18"/>
  <c r="J177" i="18"/>
  <c r="L177" i="18" s="1"/>
  <c r="M177" i="18" s="1"/>
  <c r="G177" i="18"/>
  <c r="H177" i="18" s="1"/>
  <c r="F177" i="18"/>
  <c r="E177" i="18"/>
  <c r="AA188" i="18"/>
  <c r="Z188" i="18"/>
  <c r="V188" i="18"/>
  <c r="U188" i="18"/>
  <c r="P188" i="18"/>
  <c r="O188" i="18"/>
  <c r="K188" i="18"/>
  <c r="J188" i="18"/>
  <c r="F188" i="18"/>
  <c r="E188" i="18"/>
  <c r="AA129" i="18"/>
  <c r="Z129" i="18"/>
  <c r="V129" i="18"/>
  <c r="U129" i="18"/>
  <c r="P129" i="18"/>
  <c r="O129" i="18"/>
  <c r="K129" i="18"/>
  <c r="J129" i="18"/>
  <c r="F129" i="18"/>
  <c r="E129" i="18"/>
  <c r="AA164" i="18"/>
  <c r="Z164" i="18"/>
  <c r="V164" i="18"/>
  <c r="U164" i="18"/>
  <c r="P164" i="18"/>
  <c r="O164" i="18"/>
  <c r="K164" i="18"/>
  <c r="J164" i="18"/>
  <c r="F164" i="18"/>
  <c r="E164" i="18"/>
  <c r="AA163" i="18"/>
  <c r="Z163" i="18"/>
  <c r="W163" i="18"/>
  <c r="X163" i="18" s="1"/>
  <c r="V163" i="18"/>
  <c r="U163" i="18"/>
  <c r="K163" i="18"/>
  <c r="J163" i="18"/>
  <c r="F163" i="18"/>
  <c r="E163" i="18"/>
  <c r="AA145" i="18"/>
  <c r="Z145" i="18"/>
  <c r="AB145" i="18" s="1"/>
  <c r="AC145" i="18" s="1"/>
  <c r="V145" i="18"/>
  <c r="U145" i="18"/>
  <c r="P145" i="18"/>
  <c r="O145" i="18"/>
  <c r="K145" i="18"/>
  <c r="J145" i="18"/>
  <c r="F145" i="18"/>
  <c r="E145" i="18"/>
  <c r="AA48" i="18"/>
  <c r="Z48" i="18"/>
  <c r="V48" i="18"/>
  <c r="U48" i="18"/>
  <c r="K48" i="18"/>
  <c r="J48" i="18"/>
  <c r="F48" i="18"/>
  <c r="E48" i="18"/>
  <c r="AA44" i="18"/>
  <c r="Z44" i="18"/>
  <c r="V44" i="18"/>
  <c r="U44" i="18"/>
  <c r="K44" i="18"/>
  <c r="J44" i="18"/>
  <c r="F44" i="18"/>
  <c r="E44" i="18"/>
  <c r="AA66" i="18"/>
  <c r="Z66" i="18"/>
  <c r="V66" i="18"/>
  <c r="U66" i="18"/>
  <c r="K66" i="18"/>
  <c r="J66" i="18"/>
  <c r="F66" i="18"/>
  <c r="E66" i="18"/>
  <c r="AB127" i="18"/>
  <c r="AC127" i="18" s="1"/>
  <c r="AA127" i="18"/>
  <c r="Z127" i="18"/>
  <c r="V127" i="18"/>
  <c r="U127" i="18"/>
  <c r="P127" i="18"/>
  <c r="O127" i="18"/>
  <c r="K127" i="18"/>
  <c r="J127" i="18"/>
  <c r="F127" i="18"/>
  <c r="E127" i="18"/>
  <c r="AA152" i="18"/>
  <c r="Z152" i="18"/>
  <c r="V152" i="18"/>
  <c r="U152" i="18"/>
  <c r="P152" i="18"/>
  <c r="O152" i="18"/>
  <c r="K152" i="18"/>
  <c r="J152" i="18"/>
  <c r="F152" i="18"/>
  <c r="E152" i="18"/>
  <c r="AA140" i="18"/>
  <c r="Z140" i="18"/>
  <c r="V140" i="18"/>
  <c r="U140" i="18"/>
  <c r="P140" i="18"/>
  <c r="O140" i="18"/>
  <c r="K140" i="18"/>
  <c r="J140" i="18"/>
  <c r="F140" i="18"/>
  <c r="E140" i="18"/>
  <c r="AA144" i="18"/>
  <c r="Z144" i="18"/>
  <c r="V144" i="18"/>
  <c r="U144" i="18"/>
  <c r="P144" i="18"/>
  <c r="O144" i="18"/>
  <c r="K144" i="18"/>
  <c r="J144" i="18"/>
  <c r="F144" i="18"/>
  <c r="E144" i="18"/>
  <c r="AA40" i="18"/>
  <c r="Z40" i="18"/>
  <c r="V40" i="18"/>
  <c r="W40" i="18" s="1"/>
  <c r="X40" i="18" s="1"/>
  <c r="U40" i="18"/>
  <c r="P40" i="18"/>
  <c r="O40" i="18"/>
  <c r="K40" i="18"/>
  <c r="J40" i="18"/>
  <c r="F40" i="18"/>
  <c r="E40" i="18"/>
  <c r="AA178" i="18"/>
  <c r="Z178" i="18"/>
  <c r="V178" i="18"/>
  <c r="U178" i="18"/>
  <c r="K178" i="18"/>
  <c r="J178" i="18"/>
  <c r="F178" i="18"/>
  <c r="E178" i="18"/>
  <c r="AA29" i="18"/>
  <c r="Z29" i="18"/>
  <c r="V29" i="18"/>
  <c r="U29" i="18"/>
  <c r="K29" i="18"/>
  <c r="J29" i="18"/>
  <c r="F29" i="18"/>
  <c r="E29" i="18"/>
  <c r="AA76" i="18"/>
  <c r="Z76" i="18"/>
  <c r="V76" i="18"/>
  <c r="U76" i="18"/>
  <c r="P76" i="18"/>
  <c r="O76" i="18"/>
  <c r="K76" i="18"/>
  <c r="J76" i="18"/>
  <c r="F76" i="18"/>
  <c r="E76" i="18"/>
  <c r="AA6" i="18"/>
  <c r="Z6" i="18"/>
  <c r="V6" i="18"/>
  <c r="W6" i="18" s="1"/>
  <c r="X6" i="18" s="1"/>
  <c r="U6" i="18"/>
  <c r="P6" i="18"/>
  <c r="O6" i="18"/>
  <c r="K6" i="18"/>
  <c r="J6" i="18"/>
  <c r="F6" i="18"/>
  <c r="E6" i="18"/>
  <c r="AA83" i="18"/>
  <c r="Z83" i="18"/>
  <c r="V83" i="18"/>
  <c r="U83" i="18"/>
  <c r="P83" i="18"/>
  <c r="O83" i="18"/>
  <c r="K83" i="18"/>
  <c r="J83" i="18"/>
  <c r="F83" i="18"/>
  <c r="E83" i="18"/>
  <c r="AA182" i="18"/>
  <c r="Z182" i="18"/>
  <c r="V182" i="18"/>
  <c r="U182" i="18"/>
  <c r="K182" i="18"/>
  <c r="J182" i="18"/>
  <c r="F182" i="18"/>
  <c r="E182" i="18"/>
  <c r="AA162" i="18"/>
  <c r="Z162" i="18"/>
  <c r="V162" i="18"/>
  <c r="U162" i="18"/>
  <c r="K162" i="18"/>
  <c r="J162" i="18"/>
  <c r="F162" i="18"/>
  <c r="E162" i="18"/>
  <c r="AA98" i="18"/>
  <c r="Z98" i="18"/>
  <c r="V98" i="18"/>
  <c r="U98" i="18"/>
  <c r="K98" i="18"/>
  <c r="J98" i="18"/>
  <c r="F98" i="18"/>
  <c r="E98" i="18"/>
  <c r="AA132" i="18"/>
  <c r="Z132" i="18"/>
  <c r="V132" i="18"/>
  <c r="U132" i="18"/>
  <c r="K132" i="18"/>
  <c r="J132" i="18"/>
  <c r="F132" i="18"/>
  <c r="E132" i="18"/>
  <c r="AA70" i="18"/>
  <c r="Z70" i="18"/>
  <c r="V70" i="18"/>
  <c r="U70" i="18"/>
  <c r="P70" i="18"/>
  <c r="O70" i="18"/>
  <c r="K70" i="18"/>
  <c r="J70" i="18"/>
  <c r="F70" i="18"/>
  <c r="E70" i="18"/>
  <c r="AA87" i="18"/>
  <c r="Z87" i="18"/>
  <c r="V87" i="18"/>
  <c r="U87" i="18"/>
  <c r="P87" i="18"/>
  <c r="O87" i="18"/>
  <c r="K87" i="18"/>
  <c r="J87" i="18"/>
  <c r="F87" i="18"/>
  <c r="E87" i="18"/>
  <c r="AA116" i="18"/>
  <c r="Z116" i="18"/>
  <c r="V116" i="18"/>
  <c r="U116" i="18"/>
  <c r="P116" i="18"/>
  <c r="O116" i="18"/>
  <c r="K116" i="18"/>
  <c r="J116" i="18"/>
  <c r="F116" i="18"/>
  <c r="E116" i="18"/>
  <c r="AA91" i="18"/>
  <c r="Z91" i="18"/>
  <c r="V91" i="18"/>
  <c r="U91" i="18"/>
  <c r="P91" i="18"/>
  <c r="O91" i="18"/>
  <c r="K91" i="18"/>
  <c r="J91" i="18"/>
  <c r="F91" i="18"/>
  <c r="E91" i="18"/>
  <c r="AA35" i="18"/>
  <c r="Z35" i="18"/>
  <c r="V35" i="18"/>
  <c r="U35" i="18"/>
  <c r="K35" i="18"/>
  <c r="J35" i="18"/>
  <c r="F35" i="18"/>
  <c r="E35" i="18"/>
  <c r="AA197" i="18"/>
  <c r="Z197" i="18"/>
  <c r="V197" i="18"/>
  <c r="U197" i="18"/>
  <c r="P197" i="18"/>
  <c r="O197" i="18"/>
  <c r="K197" i="18"/>
  <c r="J197" i="18"/>
  <c r="F197" i="18"/>
  <c r="E197" i="18"/>
  <c r="AA80" i="18"/>
  <c r="Z80" i="18"/>
  <c r="V80" i="18"/>
  <c r="U80" i="18"/>
  <c r="P80" i="18"/>
  <c r="O80" i="18"/>
  <c r="K80" i="18"/>
  <c r="J80" i="18"/>
  <c r="F80" i="18"/>
  <c r="E80" i="18"/>
  <c r="AA122" i="18"/>
  <c r="Z122" i="18"/>
  <c r="V122" i="18"/>
  <c r="U122" i="18"/>
  <c r="P122" i="18"/>
  <c r="O122" i="18"/>
  <c r="K122" i="18"/>
  <c r="J122" i="18"/>
  <c r="F122" i="18"/>
  <c r="E122" i="18"/>
  <c r="AA38" i="18"/>
  <c r="Z38" i="18"/>
  <c r="V38" i="18"/>
  <c r="U38" i="18"/>
  <c r="P38" i="18"/>
  <c r="O38" i="18"/>
  <c r="K38" i="18"/>
  <c r="J38" i="18"/>
  <c r="F38" i="18"/>
  <c r="E38" i="18"/>
  <c r="AA196" i="18"/>
  <c r="Z196" i="18"/>
  <c r="V196" i="18"/>
  <c r="U196" i="18"/>
  <c r="K196" i="18"/>
  <c r="J196" i="18"/>
  <c r="F196" i="18"/>
  <c r="E196" i="18"/>
  <c r="AA74" i="18"/>
  <c r="Z74" i="18"/>
  <c r="V74" i="18"/>
  <c r="U74" i="18"/>
  <c r="P74" i="18"/>
  <c r="O74" i="18"/>
  <c r="K74" i="18"/>
  <c r="J74" i="18"/>
  <c r="F74" i="18"/>
  <c r="E74" i="18"/>
  <c r="AA17" i="18"/>
  <c r="Z17" i="18"/>
  <c r="V17" i="18"/>
  <c r="U17" i="18"/>
  <c r="K17" i="18"/>
  <c r="J17" i="18"/>
  <c r="F17" i="18"/>
  <c r="E17" i="18"/>
  <c r="AA16" i="18"/>
  <c r="Z16" i="18"/>
  <c r="V16" i="18"/>
  <c r="U16" i="18"/>
  <c r="K16" i="18"/>
  <c r="J16" i="18"/>
  <c r="F16" i="18"/>
  <c r="E16" i="18"/>
  <c r="AA24" i="18"/>
  <c r="Z24" i="18"/>
  <c r="V24" i="18"/>
  <c r="U24" i="18"/>
  <c r="K24" i="18"/>
  <c r="J24" i="18"/>
  <c r="F24" i="18"/>
  <c r="E24" i="18"/>
  <c r="AA7" i="18"/>
  <c r="Z7" i="18"/>
  <c r="V7" i="18"/>
  <c r="U7" i="18"/>
  <c r="K7" i="18"/>
  <c r="J7" i="18"/>
  <c r="F7" i="18"/>
  <c r="E7" i="18"/>
  <c r="AA167" i="18"/>
  <c r="Z167" i="18"/>
  <c r="V167" i="18"/>
  <c r="U167" i="18"/>
  <c r="K167" i="18"/>
  <c r="J167" i="18"/>
  <c r="F167" i="18"/>
  <c r="E167" i="18"/>
  <c r="AA58" i="18"/>
  <c r="Z58" i="18"/>
  <c r="V58" i="18"/>
  <c r="U58" i="18"/>
  <c r="K58" i="18"/>
  <c r="J58" i="18"/>
  <c r="F58" i="18"/>
  <c r="E58" i="18"/>
  <c r="AA8" i="18"/>
  <c r="Z8" i="18"/>
  <c r="V8" i="18"/>
  <c r="U8" i="18"/>
  <c r="K8" i="18"/>
  <c r="J8" i="18"/>
  <c r="F8" i="18"/>
  <c r="E8" i="18"/>
  <c r="AA15" i="18"/>
  <c r="Z15" i="18"/>
  <c r="V15" i="18"/>
  <c r="U15" i="18"/>
  <c r="K15" i="18"/>
  <c r="J15" i="18"/>
  <c r="F15" i="18"/>
  <c r="E15" i="18"/>
  <c r="AA9" i="18"/>
  <c r="Z9" i="18"/>
  <c r="V9" i="18"/>
  <c r="U9" i="18"/>
  <c r="K9" i="18"/>
  <c r="J9" i="18"/>
  <c r="F9" i="18"/>
  <c r="E9" i="18"/>
  <c r="AA195" i="18"/>
  <c r="Z195" i="18"/>
  <c r="V195" i="18"/>
  <c r="U195" i="18"/>
  <c r="P195" i="18"/>
  <c r="O195" i="18"/>
  <c r="K195" i="18"/>
  <c r="J195" i="18"/>
  <c r="F195" i="18"/>
  <c r="E195" i="18"/>
  <c r="AA194" i="18"/>
  <c r="Z194" i="18"/>
  <c r="V194" i="18"/>
  <c r="U194" i="18"/>
  <c r="P194" i="18"/>
  <c r="O194" i="18"/>
  <c r="K194" i="18"/>
  <c r="L194" i="18" s="1"/>
  <c r="M194" i="18" s="1"/>
  <c r="J194" i="18"/>
  <c r="F194" i="18"/>
  <c r="E194" i="18"/>
  <c r="AA159" i="18"/>
  <c r="Z159" i="18"/>
  <c r="V159" i="18"/>
  <c r="W159" i="18" s="1"/>
  <c r="X159" i="18" s="1"/>
  <c r="U159" i="18"/>
  <c r="P159" i="18"/>
  <c r="O159" i="18"/>
  <c r="K159" i="18"/>
  <c r="J159" i="18"/>
  <c r="F159" i="18"/>
  <c r="E159" i="18"/>
  <c r="AA139" i="18"/>
  <c r="Z139" i="18"/>
  <c r="V139" i="18"/>
  <c r="U139" i="18"/>
  <c r="P139" i="18"/>
  <c r="O139" i="18"/>
  <c r="K139" i="18"/>
  <c r="J139" i="18"/>
  <c r="F139" i="18"/>
  <c r="E139" i="18"/>
  <c r="AA158" i="18"/>
  <c r="Z158" i="18"/>
  <c r="V158" i="18"/>
  <c r="U158" i="18"/>
  <c r="P158" i="18"/>
  <c r="O158" i="18"/>
  <c r="K158" i="18"/>
  <c r="J158" i="18"/>
  <c r="F158" i="18"/>
  <c r="E158" i="18"/>
  <c r="AA189" i="18"/>
  <c r="Z189" i="18"/>
  <c r="AB189" i="18" s="1"/>
  <c r="AC189" i="18" s="1"/>
  <c r="V189" i="18"/>
  <c r="U189" i="18"/>
  <c r="K189" i="18"/>
  <c r="J189" i="18"/>
  <c r="L189" i="18" s="1"/>
  <c r="M189" i="18" s="1"/>
  <c r="F189" i="18"/>
  <c r="E189" i="18"/>
  <c r="AA181" i="18"/>
  <c r="Z181" i="18"/>
  <c r="AB181" i="18" s="1"/>
  <c r="AC181" i="18" s="1"/>
  <c r="V181" i="18"/>
  <c r="U181" i="18"/>
  <c r="K181" i="18"/>
  <c r="J181" i="18"/>
  <c r="F181" i="18"/>
  <c r="E181" i="18"/>
  <c r="AA180" i="18"/>
  <c r="Z180" i="18"/>
  <c r="V180" i="18"/>
  <c r="U180" i="18"/>
  <c r="K180" i="18"/>
  <c r="J180" i="18"/>
  <c r="F180" i="18"/>
  <c r="E180" i="18"/>
  <c r="AA22" i="18"/>
  <c r="Z22" i="18"/>
  <c r="V22" i="18"/>
  <c r="U22" i="18"/>
  <c r="K22" i="18"/>
  <c r="J22" i="18"/>
  <c r="F22" i="18"/>
  <c r="E22" i="18"/>
  <c r="AA135" i="18"/>
  <c r="Z135" i="18"/>
  <c r="AB135" i="18" s="1"/>
  <c r="AC135" i="18" s="1"/>
  <c r="V135" i="18"/>
  <c r="U135" i="18"/>
  <c r="K135" i="18"/>
  <c r="J135" i="18"/>
  <c r="L135" i="18" s="1"/>
  <c r="M135" i="18" s="1"/>
  <c r="F135" i="18"/>
  <c r="E135" i="18"/>
  <c r="AA110" i="18"/>
  <c r="Z110" i="18"/>
  <c r="V110" i="18"/>
  <c r="U110" i="18"/>
  <c r="P110" i="18"/>
  <c r="O110" i="18"/>
  <c r="R110" i="18" s="1"/>
  <c r="S110" i="18" s="1"/>
  <c r="K110" i="18"/>
  <c r="J110" i="18"/>
  <c r="F110" i="18"/>
  <c r="E110" i="18"/>
  <c r="AA47" i="18"/>
  <c r="Z47" i="18"/>
  <c r="V47" i="18"/>
  <c r="U47" i="18"/>
  <c r="P47" i="18"/>
  <c r="O47" i="18"/>
  <c r="K47" i="18"/>
  <c r="J47" i="18"/>
  <c r="F47" i="18"/>
  <c r="E47" i="18"/>
  <c r="AA13" i="18"/>
  <c r="Z13" i="18"/>
  <c r="V13" i="18"/>
  <c r="U13" i="18"/>
  <c r="P13" i="18"/>
  <c r="O13" i="18"/>
  <c r="R13" i="18" s="1"/>
  <c r="S13" i="18" s="1"/>
  <c r="K13" i="18"/>
  <c r="J13" i="18"/>
  <c r="F13" i="18"/>
  <c r="E13" i="18"/>
  <c r="AA19" i="18"/>
  <c r="Z19" i="18"/>
  <c r="V19" i="18"/>
  <c r="U19" i="18"/>
  <c r="P19" i="18"/>
  <c r="R19" i="18" s="1"/>
  <c r="S19" i="18" s="1"/>
  <c r="O19" i="18"/>
  <c r="K19" i="18"/>
  <c r="J19" i="18"/>
  <c r="F19" i="18"/>
  <c r="E19" i="18"/>
  <c r="AA10" i="18"/>
  <c r="Z10" i="18"/>
  <c r="V10" i="18"/>
  <c r="U10" i="18"/>
  <c r="P10" i="18"/>
  <c r="O10" i="18"/>
  <c r="K10" i="18"/>
  <c r="J10" i="18"/>
  <c r="F10" i="18"/>
  <c r="E10" i="18"/>
  <c r="AA176" i="18"/>
  <c r="Z176" i="18"/>
  <c r="V176" i="18"/>
  <c r="U176" i="18"/>
  <c r="K176" i="18"/>
  <c r="J176" i="18"/>
  <c r="F176" i="18"/>
  <c r="E176" i="18"/>
  <c r="AA174" i="18"/>
  <c r="Z174" i="18"/>
  <c r="V174" i="18"/>
  <c r="U174" i="18"/>
  <c r="P174" i="18"/>
  <c r="O174" i="18"/>
  <c r="K174" i="18"/>
  <c r="J174" i="18"/>
  <c r="F174" i="18"/>
  <c r="E174" i="18"/>
  <c r="AA113" i="18"/>
  <c r="Z113" i="18"/>
  <c r="V113" i="18"/>
  <c r="U113" i="18"/>
  <c r="P113" i="18"/>
  <c r="O113" i="18"/>
  <c r="K113" i="18"/>
  <c r="J113" i="18"/>
  <c r="F113" i="18"/>
  <c r="E113" i="18"/>
  <c r="AA95" i="18"/>
  <c r="Z95" i="18"/>
  <c r="V95" i="18"/>
  <c r="U95" i="18"/>
  <c r="P95" i="18"/>
  <c r="O95" i="18"/>
  <c r="K95" i="18"/>
  <c r="J95" i="18"/>
  <c r="F95" i="18"/>
  <c r="E95" i="18"/>
  <c r="AA131" i="18"/>
  <c r="Z131" i="18"/>
  <c r="V131" i="18"/>
  <c r="U131" i="18"/>
  <c r="K131" i="18"/>
  <c r="J131" i="18"/>
  <c r="F131" i="18"/>
  <c r="E131" i="18"/>
  <c r="AA186" i="18"/>
  <c r="Z186" i="18"/>
  <c r="V186" i="18"/>
  <c r="U186" i="18"/>
  <c r="K186" i="18"/>
  <c r="J186" i="18"/>
  <c r="L186" i="18" s="1"/>
  <c r="M186" i="18" s="1"/>
  <c r="F186" i="18"/>
  <c r="E186" i="18"/>
  <c r="AA157" i="18"/>
  <c r="Z157" i="18"/>
  <c r="AB157" i="18" s="1"/>
  <c r="AC157" i="18" s="1"/>
  <c r="V157" i="18"/>
  <c r="U157" i="18"/>
  <c r="K157" i="18"/>
  <c r="J157" i="18"/>
  <c r="F157" i="18"/>
  <c r="E157" i="18"/>
  <c r="AA137" i="18"/>
  <c r="Z137" i="18"/>
  <c r="AB137" i="18" s="1"/>
  <c r="AC137" i="18" s="1"/>
  <c r="V137" i="18"/>
  <c r="U137" i="18"/>
  <c r="K137" i="18"/>
  <c r="J137" i="18"/>
  <c r="L137" i="18" s="1"/>
  <c r="M137" i="18" s="1"/>
  <c r="F137" i="18"/>
  <c r="E137" i="18"/>
  <c r="AA125" i="18"/>
  <c r="Z125" i="18"/>
  <c r="V125" i="18"/>
  <c r="U125" i="18"/>
  <c r="K125" i="18"/>
  <c r="J125" i="18"/>
  <c r="F125" i="18"/>
  <c r="E125" i="18"/>
  <c r="AA156" i="18"/>
  <c r="Z156" i="18"/>
  <c r="V156" i="18"/>
  <c r="U156" i="18"/>
  <c r="K156" i="18"/>
  <c r="J156" i="18"/>
  <c r="F156" i="18"/>
  <c r="E156" i="18"/>
  <c r="AA143" i="18"/>
  <c r="Z143" i="18"/>
  <c r="V143" i="18"/>
  <c r="U143" i="18"/>
  <c r="K143" i="18"/>
  <c r="J143" i="18"/>
  <c r="L143" i="18" s="1"/>
  <c r="M143" i="18" s="1"/>
  <c r="F143" i="18"/>
  <c r="E143" i="18"/>
  <c r="AA124" i="18"/>
  <c r="Z124" i="18"/>
  <c r="AB124" i="18" s="1"/>
  <c r="AC124" i="18" s="1"/>
  <c r="V124" i="18"/>
  <c r="U124" i="18"/>
  <c r="P124" i="18"/>
  <c r="O124" i="18"/>
  <c r="R124" i="18" s="1"/>
  <c r="S124" i="18" s="1"/>
  <c r="K124" i="18"/>
  <c r="J124" i="18"/>
  <c r="F124" i="18"/>
  <c r="E124" i="18"/>
  <c r="G124" i="18" s="1"/>
  <c r="H124" i="18" s="1"/>
  <c r="AA168" i="18"/>
  <c r="Z168" i="18"/>
  <c r="V168" i="18"/>
  <c r="U168" i="18"/>
  <c r="P168" i="18"/>
  <c r="O168" i="18"/>
  <c r="K168" i="18"/>
  <c r="J168" i="18"/>
  <c r="F168" i="18"/>
  <c r="E168" i="18"/>
  <c r="AA79" i="18"/>
  <c r="Z79" i="18"/>
  <c r="V79" i="18"/>
  <c r="U79" i="18"/>
  <c r="K79" i="18"/>
  <c r="J79" i="18"/>
  <c r="F79" i="18"/>
  <c r="E79" i="18"/>
  <c r="AA73" i="18"/>
  <c r="Z73" i="18"/>
  <c r="V73" i="18"/>
  <c r="U73" i="18"/>
  <c r="K73" i="18"/>
  <c r="J73" i="18"/>
  <c r="F73" i="18"/>
  <c r="E73" i="18"/>
  <c r="AA138" i="18"/>
  <c r="Z138" i="18"/>
  <c r="V138" i="18"/>
  <c r="U138" i="18"/>
  <c r="K138" i="18"/>
  <c r="J138" i="18"/>
  <c r="F138" i="18"/>
  <c r="E138" i="18"/>
  <c r="AA134" i="18"/>
  <c r="Z134" i="18"/>
  <c r="V134" i="18"/>
  <c r="U134" i="18"/>
  <c r="K134" i="18"/>
  <c r="J134" i="18"/>
  <c r="F134" i="18"/>
  <c r="E134" i="18"/>
  <c r="AA166" i="18"/>
  <c r="Z166" i="18"/>
  <c r="V166" i="18"/>
  <c r="U166" i="18"/>
  <c r="K166" i="18"/>
  <c r="J166" i="18"/>
  <c r="F166" i="18"/>
  <c r="E166" i="18"/>
  <c r="AA97" i="18"/>
  <c r="Z97" i="18"/>
  <c r="V97" i="18"/>
  <c r="U97" i="18"/>
  <c r="K97" i="18"/>
  <c r="J97" i="18"/>
  <c r="L97" i="18" s="1"/>
  <c r="M97" i="18" s="1"/>
  <c r="F97" i="18"/>
  <c r="E97" i="18"/>
  <c r="AA149" i="18"/>
  <c r="Z149" i="18"/>
  <c r="AB149" i="18" s="1"/>
  <c r="AC149" i="18" s="1"/>
  <c r="V149" i="18"/>
  <c r="U149" i="18"/>
  <c r="K149" i="18"/>
  <c r="J149" i="18"/>
  <c r="F149" i="18"/>
  <c r="E149" i="18"/>
  <c r="AA96" i="18"/>
  <c r="Z96" i="18"/>
  <c r="V96" i="18"/>
  <c r="U96" i="18"/>
  <c r="P96" i="18"/>
  <c r="O96" i="18"/>
  <c r="K96" i="18"/>
  <c r="J96" i="18"/>
  <c r="F96" i="18"/>
  <c r="E96" i="18"/>
  <c r="AA54" i="18"/>
  <c r="Z54" i="18"/>
  <c r="V54" i="18"/>
  <c r="U54" i="18"/>
  <c r="P54" i="18"/>
  <c r="O54" i="18"/>
  <c r="K54" i="18"/>
  <c r="J54" i="18"/>
  <c r="L54" i="18" s="1"/>
  <c r="M54" i="18" s="1"/>
  <c r="F54" i="18"/>
  <c r="E54" i="18"/>
  <c r="AA50" i="18"/>
  <c r="Z50" i="18"/>
  <c r="AB50" i="18" s="1"/>
  <c r="AC50" i="18" s="1"/>
  <c r="V50" i="18"/>
  <c r="U50" i="18"/>
  <c r="K50" i="18"/>
  <c r="J50" i="18"/>
  <c r="F50" i="18"/>
  <c r="E50" i="18"/>
  <c r="AA103" i="18"/>
  <c r="Z103" i="18"/>
  <c r="V103" i="18"/>
  <c r="U103" i="18"/>
  <c r="K103" i="18"/>
  <c r="J103" i="18"/>
  <c r="F103" i="18"/>
  <c r="E103" i="18"/>
  <c r="AA193" i="18"/>
  <c r="Z193" i="18"/>
  <c r="V193" i="18"/>
  <c r="U193" i="18"/>
  <c r="P193" i="18"/>
  <c r="O193" i="18"/>
  <c r="K193" i="18"/>
  <c r="J193" i="18"/>
  <c r="F193" i="18"/>
  <c r="E193" i="18"/>
  <c r="AA128" i="18"/>
  <c r="Z128" i="18"/>
  <c r="V128" i="18"/>
  <c r="U128" i="18"/>
  <c r="K128" i="18"/>
  <c r="J128" i="18"/>
  <c r="F128" i="18"/>
  <c r="E128" i="18"/>
  <c r="AA43" i="18"/>
  <c r="Z43" i="18"/>
  <c r="V43" i="18"/>
  <c r="U43" i="18"/>
  <c r="W43" i="18" s="1"/>
  <c r="X43" i="18" s="1"/>
  <c r="K43" i="18"/>
  <c r="J43" i="18"/>
  <c r="F43" i="18"/>
  <c r="E43" i="18"/>
  <c r="AA65" i="18"/>
  <c r="Z65" i="18"/>
  <c r="V65" i="18"/>
  <c r="U65" i="18"/>
  <c r="K65" i="18"/>
  <c r="J65" i="18"/>
  <c r="F65" i="18"/>
  <c r="E65" i="18"/>
  <c r="G65" i="18" s="1"/>
  <c r="H65" i="18" s="1"/>
  <c r="AA11" i="18"/>
  <c r="Z11" i="18"/>
  <c r="V11" i="18"/>
  <c r="U11" i="18"/>
  <c r="K11" i="18"/>
  <c r="J11" i="18"/>
  <c r="F11" i="18"/>
  <c r="E11" i="18"/>
  <c r="AA30" i="18"/>
  <c r="Z30" i="18"/>
  <c r="V30" i="18"/>
  <c r="U30" i="18"/>
  <c r="W30" i="18" s="1"/>
  <c r="X30" i="18" s="1"/>
  <c r="K30" i="18"/>
  <c r="J30" i="18"/>
  <c r="F30" i="18"/>
  <c r="E30" i="18"/>
  <c r="AA126" i="18"/>
  <c r="AB126" i="18" s="1"/>
  <c r="AC126" i="18" s="1"/>
  <c r="Z126" i="18"/>
  <c r="V126" i="18"/>
  <c r="U126" i="18"/>
  <c r="W126" i="18" s="1"/>
  <c r="X126" i="18" s="1"/>
  <c r="K126" i="18"/>
  <c r="J126" i="18"/>
  <c r="F126" i="18"/>
  <c r="E126" i="18"/>
  <c r="G126" i="18" s="1"/>
  <c r="H126" i="18" s="1"/>
  <c r="AA94" i="18"/>
  <c r="Z94" i="18"/>
  <c r="V94" i="18"/>
  <c r="U94" i="18"/>
  <c r="W94" i="18" s="1"/>
  <c r="X94" i="18" s="1"/>
  <c r="K94" i="18"/>
  <c r="J94" i="18"/>
  <c r="F94" i="18"/>
  <c r="E94" i="18"/>
  <c r="AA49" i="18"/>
  <c r="Z49" i="18"/>
  <c r="V49" i="18"/>
  <c r="U49" i="18"/>
  <c r="K49" i="18"/>
  <c r="J49" i="18"/>
  <c r="F49" i="18"/>
  <c r="E49" i="18"/>
  <c r="AA120" i="18"/>
  <c r="Z120" i="18"/>
  <c r="V120" i="18"/>
  <c r="U120" i="18"/>
  <c r="K120" i="18"/>
  <c r="J120" i="18"/>
  <c r="F120" i="18"/>
  <c r="E120" i="18"/>
  <c r="AA77" i="18"/>
  <c r="Z77" i="18"/>
  <c r="V77" i="18"/>
  <c r="U77" i="18"/>
  <c r="W77" i="18" s="1"/>
  <c r="X77" i="18" s="1"/>
  <c r="K77" i="18"/>
  <c r="J77" i="18"/>
  <c r="F77" i="18"/>
  <c r="E77" i="18"/>
  <c r="AA46" i="18"/>
  <c r="Z46" i="18"/>
  <c r="V46" i="18"/>
  <c r="U46" i="18"/>
  <c r="P46" i="18"/>
  <c r="O46" i="18"/>
  <c r="R46" i="18" s="1"/>
  <c r="S46" i="18" s="1"/>
  <c r="K46" i="18"/>
  <c r="J46" i="18"/>
  <c r="F46" i="18"/>
  <c r="E46" i="18"/>
  <c r="G46" i="18" s="1"/>
  <c r="H46" i="18" s="1"/>
  <c r="AA33" i="18"/>
  <c r="Z33" i="18"/>
  <c r="V33" i="18"/>
  <c r="U33" i="18"/>
  <c r="P33" i="18"/>
  <c r="O33" i="18"/>
  <c r="K33" i="18"/>
  <c r="J33" i="18"/>
  <c r="F33" i="18"/>
  <c r="E33" i="18"/>
  <c r="AA69" i="18"/>
  <c r="Z69" i="18"/>
  <c r="V69" i="18"/>
  <c r="U69" i="18"/>
  <c r="P69" i="18"/>
  <c r="O69" i="18"/>
  <c r="K69" i="18"/>
  <c r="J69" i="18"/>
  <c r="F69" i="18"/>
  <c r="E69" i="18"/>
  <c r="G69" i="18" s="1"/>
  <c r="H69" i="18" s="1"/>
  <c r="AA36" i="18"/>
  <c r="Z36" i="18"/>
  <c r="V36" i="18"/>
  <c r="U36" i="18"/>
  <c r="W36" i="18" s="1"/>
  <c r="X36" i="18" s="1"/>
  <c r="P36" i="18"/>
  <c r="O36" i="18"/>
  <c r="K36" i="18"/>
  <c r="J36" i="18"/>
  <c r="L36" i="18" s="1"/>
  <c r="M36" i="18" s="1"/>
  <c r="F36" i="18"/>
  <c r="E36" i="18"/>
  <c r="AA45" i="18"/>
  <c r="Z45" i="18"/>
  <c r="AB45" i="18" s="1"/>
  <c r="AC45" i="18" s="1"/>
  <c r="V45" i="18"/>
  <c r="U45" i="18"/>
  <c r="P45" i="18"/>
  <c r="O45" i="18"/>
  <c r="K45" i="18"/>
  <c r="J45" i="18"/>
  <c r="F45" i="18"/>
  <c r="E45" i="18"/>
  <c r="G45" i="18" s="1"/>
  <c r="H45" i="18" s="1"/>
  <c r="AA56" i="18"/>
  <c r="Z56" i="18"/>
  <c r="V56" i="18"/>
  <c r="U56" i="18"/>
  <c r="K56" i="18"/>
  <c r="J56" i="18"/>
  <c r="F56" i="18"/>
  <c r="E56" i="18"/>
  <c r="AA89" i="18"/>
  <c r="Z89" i="18"/>
  <c r="V89" i="18"/>
  <c r="U89" i="18"/>
  <c r="P89" i="18"/>
  <c r="O89" i="18"/>
  <c r="K89" i="18"/>
  <c r="J89" i="18"/>
  <c r="F89" i="18"/>
  <c r="E89" i="18"/>
  <c r="AA93" i="18"/>
  <c r="Z93" i="18"/>
  <c r="AB93" i="18" s="1"/>
  <c r="AC93" i="18" s="1"/>
  <c r="V93" i="18"/>
  <c r="U93" i="18"/>
  <c r="P93" i="18"/>
  <c r="O93" i="18"/>
  <c r="R93" i="18" s="1"/>
  <c r="S93" i="18" s="1"/>
  <c r="K93" i="18"/>
  <c r="J93" i="18"/>
  <c r="F93" i="18"/>
  <c r="E93" i="18"/>
  <c r="G93" i="18" s="1"/>
  <c r="H93" i="18" s="1"/>
  <c r="AA86" i="18"/>
  <c r="Z86" i="18"/>
  <c r="V86" i="18"/>
  <c r="U86" i="18"/>
  <c r="K86" i="18"/>
  <c r="J86" i="18"/>
  <c r="F86" i="18"/>
  <c r="E86" i="18"/>
  <c r="AA64" i="18"/>
  <c r="Z64" i="18"/>
  <c r="V64" i="18"/>
  <c r="U64" i="18"/>
  <c r="K64" i="18"/>
  <c r="J64" i="18"/>
  <c r="F64" i="18"/>
  <c r="E64" i="18"/>
  <c r="AA133" i="18"/>
  <c r="Z133" i="18"/>
  <c r="V133" i="18"/>
  <c r="U133" i="18"/>
  <c r="P133" i="18"/>
  <c r="O133" i="18"/>
  <c r="K133" i="18"/>
  <c r="J133" i="18"/>
  <c r="F133" i="18"/>
  <c r="E133" i="18"/>
  <c r="AA151" i="18"/>
  <c r="Z151" i="18"/>
  <c r="AB151" i="18" s="1"/>
  <c r="AC151" i="18" s="1"/>
  <c r="V151" i="18"/>
  <c r="U151" i="18"/>
  <c r="P151" i="18"/>
  <c r="O151" i="18"/>
  <c r="R151" i="18" s="1"/>
  <c r="S151" i="18" s="1"/>
  <c r="K151" i="18"/>
  <c r="J151" i="18"/>
  <c r="F151" i="18"/>
  <c r="E151" i="18"/>
  <c r="G151" i="18" s="1"/>
  <c r="H151" i="18" s="1"/>
  <c r="AA119" i="18"/>
  <c r="Z119" i="18"/>
  <c r="V119" i="18"/>
  <c r="U119" i="18"/>
  <c r="K119" i="18"/>
  <c r="J119" i="18"/>
  <c r="F119" i="18"/>
  <c r="E119" i="18"/>
  <c r="AA88" i="18"/>
  <c r="Z88" i="18"/>
  <c r="V88" i="18"/>
  <c r="U88" i="18"/>
  <c r="P88" i="18"/>
  <c r="O88" i="18"/>
  <c r="K88" i="18"/>
  <c r="J88" i="18"/>
  <c r="F88" i="18"/>
  <c r="E88" i="18"/>
  <c r="AA18" i="18"/>
  <c r="Z18" i="18"/>
  <c r="V18" i="18"/>
  <c r="U18" i="18"/>
  <c r="P18" i="18"/>
  <c r="O18" i="18"/>
  <c r="K18" i="18"/>
  <c r="J18" i="18"/>
  <c r="F18" i="18"/>
  <c r="E18" i="18"/>
  <c r="AA112" i="18"/>
  <c r="Z112" i="18"/>
  <c r="V112" i="18"/>
  <c r="U112" i="18"/>
  <c r="P112" i="18"/>
  <c r="O112" i="18"/>
  <c r="K112" i="18"/>
  <c r="J112" i="18"/>
  <c r="F112" i="18"/>
  <c r="E112" i="18"/>
  <c r="AA109" i="18"/>
  <c r="Z109" i="18"/>
  <c r="V109" i="18"/>
  <c r="U109" i="18"/>
  <c r="W109" i="18" s="1"/>
  <c r="X109" i="18" s="1"/>
  <c r="P109" i="18"/>
  <c r="O109" i="18"/>
  <c r="K109" i="18"/>
  <c r="J109" i="18"/>
  <c r="F109" i="18"/>
  <c r="E109" i="18"/>
  <c r="AA14" i="18"/>
  <c r="Z14" i="18"/>
  <c r="V14" i="18"/>
  <c r="U14" i="18"/>
  <c r="K14" i="18"/>
  <c r="J14" i="18"/>
  <c r="F14" i="18"/>
  <c r="E14" i="18"/>
  <c r="AA39" i="18"/>
  <c r="Z39" i="18"/>
  <c r="V39" i="18"/>
  <c r="U39" i="18"/>
  <c r="K39" i="18"/>
  <c r="J39" i="18"/>
  <c r="F39" i="18"/>
  <c r="E39" i="18"/>
  <c r="AA108" i="18"/>
  <c r="Z108" i="18"/>
  <c r="V108" i="18"/>
  <c r="U108" i="18"/>
  <c r="P108" i="18"/>
  <c r="O108" i="18"/>
  <c r="K108" i="18"/>
  <c r="J108" i="18"/>
  <c r="F108" i="18"/>
  <c r="E108" i="18"/>
  <c r="AA161" i="18"/>
  <c r="Z161" i="18"/>
  <c r="V161" i="18"/>
  <c r="U161" i="18"/>
  <c r="P161" i="18"/>
  <c r="O161" i="18"/>
  <c r="K161" i="18"/>
  <c r="J161" i="18"/>
  <c r="F161" i="18"/>
  <c r="E161" i="18"/>
  <c r="AA32" i="18"/>
  <c r="Z32" i="18"/>
  <c r="V32" i="18"/>
  <c r="U32" i="18"/>
  <c r="P32" i="18"/>
  <c r="O32" i="18"/>
  <c r="K32" i="18"/>
  <c r="J32" i="18"/>
  <c r="F32" i="18"/>
  <c r="E32" i="18"/>
  <c r="AA115" i="18"/>
  <c r="Z115" i="18"/>
  <c r="V115" i="18"/>
  <c r="U115" i="18"/>
  <c r="P115" i="18"/>
  <c r="O115" i="18"/>
  <c r="K115" i="18"/>
  <c r="J115" i="18"/>
  <c r="F115" i="18"/>
  <c r="E115" i="18"/>
  <c r="AA78" i="18"/>
  <c r="Z78" i="18"/>
  <c r="W78" i="18"/>
  <c r="X78" i="18" s="1"/>
  <c r="V78" i="18"/>
  <c r="U78" i="18"/>
  <c r="P78" i="18"/>
  <c r="O78" i="18"/>
  <c r="K78" i="18"/>
  <c r="J78" i="18"/>
  <c r="F78" i="18"/>
  <c r="E78" i="18"/>
  <c r="G78" i="18" s="1"/>
  <c r="H78" i="18" s="1"/>
  <c r="AA71" i="18"/>
  <c r="Z71" i="18"/>
  <c r="V71" i="18"/>
  <c r="U71" i="18"/>
  <c r="P71" i="18"/>
  <c r="O71" i="18"/>
  <c r="K71" i="18"/>
  <c r="J71" i="18"/>
  <c r="F71" i="18"/>
  <c r="E71" i="18"/>
  <c r="AA60" i="18"/>
  <c r="Z60" i="18"/>
  <c r="V60" i="18"/>
  <c r="U60" i="18"/>
  <c r="P60" i="18"/>
  <c r="O60" i="18"/>
  <c r="K60" i="18"/>
  <c r="J60" i="18"/>
  <c r="F60" i="18"/>
  <c r="E60" i="18"/>
  <c r="AA27" i="18"/>
  <c r="Z27" i="18"/>
  <c r="V27" i="18"/>
  <c r="U27" i="18"/>
  <c r="P27" i="18"/>
  <c r="O27" i="18"/>
  <c r="K27" i="18"/>
  <c r="J27" i="18"/>
  <c r="F27" i="18"/>
  <c r="E27" i="18"/>
  <c r="AA102" i="18"/>
  <c r="Z102" i="18"/>
  <c r="V102" i="18"/>
  <c r="U102" i="18"/>
  <c r="P102" i="18"/>
  <c r="O102" i="18"/>
  <c r="K102" i="18"/>
  <c r="J102" i="18"/>
  <c r="F102" i="18"/>
  <c r="E102" i="18"/>
  <c r="AA92" i="18"/>
  <c r="AB92" i="18" s="1"/>
  <c r="AC92" i="18" s="1"/>
  <c r="Z92" i="18"/>
  <c r="V92" i="18"/>
  <c r="U92" i="18"/>
  <c r="P92" i="18"/>
  <c r="O92" i="18"/>
  <c r="K92" i="18"/>
  <c r="J92" i="18"/>
  <c r="F92" i="18"/>
  <c r="E92" i="18"/>
  <c r="AA21" i="18"/>
  <c r="Z21" i="18"/>
  <c r="V21" i="18"/>
  <c r="U21" i="18"/>
  <c r="P21" i="18"/>
  <c r="O21" i="18"/>
  <c r="K21" i="18"/>
  <c r="J21" i="18"/>
  <c r="F21" i="18"/>
  <c r="E21" i="18"/>
  <c r="I6" i="10"/>
  <c r="I7" i="10"/>
  <c r="I8" i="10"/>
  <c r="I9" i="10"/>
  <c r="I10" i="10"/>
  <c r="I11" i="10"/>
  <c r="I23" i="10"/>
  <c r="I12" i="10"/>
  <c r="I13" i="10"/>
  <c r="I14" i="10"/>
  <c r="I15" i="10"/>
  <c r="I16" i="10"/>
  <c r="I17" i="10"/>
  <c r="I18" i="10"/>
  <c r="I19" i="10"/>
  <c r="I20" i="10"/>
  <c r="I21" i="10"/>
  <c r="I22" i="10"/>
  <c r="I33" i="10"/>
  <c r="I24" i="10"/>
  <c r="I25" i="10"/>
  <c r="I26" i="10"/>
  <c r="I27" i="10"/>
  <c r="I28" i="10"/>
  <c r="I29" i="10"/>
  <c r="I30" i="10"/>
  <c r="I31" i="10"/>
  <c r="I32" i="10"/>
  <c r="I34" i="10"/>
  <c r="I35" i="10"/>
  <c r="I36" i="10"/>
  <c r="I37" i="10"/>
  <c r="I38" i="10"/>
  <c r="I41" i="10"/>
  <c r="I39" i="10"/>
  <c r="I40" i="10"/>
  <c r="I5" i="10"/>
  <c r="D6" i="10"/>
  <c r="D7" i="10"/>
  <c r="D8" i="10"/>
  <c r="D9" i="10"/>
  <c r="D11" i="10"/>
  <c r="D10" i="10"/>
  <c r="D12" i="10"/>
  <c r="D17" i="10"/>
  <c r="D13" i="10"/>
  <c r="D14" i="10"/>
  <c r="D15" i="10"/>
  <c r="D16" i="10"/>
  <c r="D18" i="10"/>
  <c r="D19" i="10"/>
  <c r="D20" i="10"/>
  <c r="D21" i="10"/>
  <c r="D22" i="10"/>
  <c r="D23" i="10"/>
  <c r="D24" i="10"/>
  <c r="D25" i="10"/>
  <c r="D26" i="10"/>
  <c r="D27" i="10"/>
  <c r="D28" i="10"/>
  <c r="D43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5" i="10"/>
  <c r="I25" i="17"/>
  <c r="I27" i="17"/>
  <c r="D32" i="17"/>
  <c r="D37" i="17"/>
  <c r="D43" i="17"/>
  <c r="I43" i="17"/>
  <c r="I44" i="17"/>
  <c r="D46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3" i="17"/>
  <c r="D34" i="17"/>
  <c r="D35" i="17"/>
  <c r="D36" i="17"/>
  <c r="D38" i="17"/>
  <c r="D39" i="17"/>
  <c r="D40" i="17"/>
  <c r="D41" i="17"/>
  <c r="D42" i="17"/>
  <c r="D44" i="17"/>
  <c r="D45" i="17"/>
  <c r="I46" i="17"/>
  <c r="I45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6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D4" i="17"/>
  <c r="J42" i="1"/>
  <c r="J73" i="1"/>
  <c r="J30" i="1"/>
  <c r="J71" i="1"/>
  <c r="J180" i="1"/>
  <c r="J18" i="1"/>
  <c r="J44" i="1"/>
  <c r="J122" i="1"/>
  <c r="J131" i="1"/>
  <c r="J86" i="1"/>
  <c r="J46" i="1"/>
  <c r="J146" i="1"/>
  <c r="J10" i="1"/>
  <c r="J91" i="1"/>
  <c r="J88" i="1"/>
  <c r="J113" i="1"/>
  <c r="J49" i="1"/>
  <c r="J72" i="1"/>
  <c r="J152" i="1"/>
  <c r="J77" i="1"/>
  <c r="J93" i="1"/>
  <c r="J144" i="1"/>
  <c r="J9" i="1"/>
  <c r="J21" i="1"/>
  <c r="J94" i="1"/>
  <c r="J170" i="1"/>
  <c r="J14" i="1"/>
  <c r="J98" i="1"/>
  <c r="J105" i="1"/>
  <c r="J179" i="1"/>
  <c r="J115" i="1"/>
  <c r="J33" i="1"/>
  <c r="J97" i="1"/>
  <c r="J112" i="1"/>
  <c r="J141" i="1"/>
  <c r="J133" i="1"/>
  <c r="J153" i="1"/>
  <c r="J48" i="1"/>
  <c r="J89" i="1"/>
  <c r="J34" i="1"/>
  <c r="J74" i="1"/>
  <c r="J45" i="1"/>
  <c r="J50" i="1"/>
  <c r="J35" i="1"/>
  <c r="J87" i="1"/>
  <c r="J169" i="1"/>
  <c r="J101" i="1"/>
  <c r="J8" i="1"/>
  <c r="J160" i="1"/>
  <c r="J75" i="1"/>
  <c r="J142" i="1"/>
  <c r="J56" i="1"/>
  <c r="J38" i="1"/>
  <c r="J139" i="1"/>
  <c r="J43" i="1"/>
  <c r="J149" i="1"/>
  <c r="J25" i="1"/>
  <c r="J96" i="1"/>
  <c r="J110" i="1"/>
  <c r="J32" i="1"/>
  <c r="J121" i="1"/>
  <c r="J184" i="1"/>
  <c r="J28" i="1"/>
  <c r="J182" i="1"/>
  <c r="J106" i="1"/>
  <c r="J92" i="1"/>
  <c r="J186" i="1"/>
  <c r="J36" i="1"/>
  <c r="J164" i="1"/>
  <c r="J154" i="1"/>
  <c r="J7" i="1"/>
  <c r="J23" i="1"/>
  <c r="J41" i="1"/>
  <c r="J95" i="1"/>
  <c r="J140" i="1"/>
  <c r="J132" i="1"/>
  <c r="J19" i="1"/>
  <c r="J192" i="1"/>
  <c r="J99" i="1"/>
  <c r="J148" i="1"/>
  <c r="J162" i="1"/>
  <c r="J130" i="1"/>
  <c r="J165" i="1"/>
  <c r="J183" i="1"/>
  <c r="J107" i="1"/>
  <c r="J67" i="1"/>
  <c r="J168" i="1"/>
  <c r="J47" i="1"/>
  <c r="J104" i="1"/>
  <c r="J39" i="1"/>
  <c r="J187" i="1"/>
  <c r="J123" i="1"/>
  <c r="J31" i="1"/>
  <c r="J40" i="1"/>
  <c r="J17" i="1"/>
  <c r="J151" i="1"/>
  <c r="J22" i="1"/>
  <c r="J12" i="1"/>
  <c r="J90" i="1"/>
  <c r="J188" i="1"/>
  <c r="J52" i="1"/>
  <c r="J78" i="1"/>
  <c r="J175" i="1"/>
  <c r="J15" i="1"/>
  <c r="J114" i="1"/>
  <c r="J26" i="1"/>
  <c r="J159" i="1"/>
  <c r="J155" i="1"/>
  <c r="J166" i="1"/>
  <c r="J145" i="1"/>
  <c r="J24" i="1"/>
  <c r="J173" i="1"/>
  <c r="J55" i="1"/>
  <c r="J66" i="1"/>
  <c r="J181" i="1"/>
  <c r="J62" i="1"/>
  <c r="J161" i="1"/>
  <c r="J69" i="1"/>
  <c r="J147" i="1"/>
  <c r="J177" i="1"/>
  <c r="J29" i="1"/>
  <c r="J167" i="1"/>
  <c r="J63" i="1"/>
  <c r="J193" i="1"/>
  <c r="J100" i="1"/>
  <c r="J118" i="1"/>
  <c r="J81" i="1"/>
  <c r="J54" i="1"/>
  <c r="J185" i="1"/>
  <c r="J189" i="1"/>
  <c r="J58" i="1"/>
  <c r="J174" i="1"/>
  <c r="J116" i="1"/>
  <c r="J135" i="1"/>
  <c r="J108" i="1"/>
  <c r="J70" i="1"/>
  <c r="J150" i="1"/>
  <c r="J13" i="1"/>
  <c r="J109" i="1"/>
  <c r="J102" i="1"/>
  <c r="J27" i="1"/>
  <c r="J178" i="1"/>
  <c r="J11" i="1"/>
  <c r="J68" i="1"/>
  <c r="J191" i="1"/>
  <c r="J117" i="1"/>
  <c r="J157" i="1"/>
  <c r="J83" i="1"/>
  <c r="J120" i="1"/>
  <c r="J59" i="1"/>
  <c r="J171" i="1"/>
  <c r="J190" i="1"/>
  <c r="J134" i="1"/>
  <c r="J64" i="1"/>
  <c r="J136" i="1"/>
  <c r="J137" i="1"/>
  <c r="J119" i="1"/>
  <c r="J128" i="1"/>
  <c r="J84" i="1"/>
  <c r="J103" i="1"/>
  <c r="J37" i="1"/>
  <c r="J51" i="1"/>
  <c r="J196" i="1"/>
  <c r="J60" i="1"/>
  <c r="J158" i="1"/>
  <c r="J57" i="1"/>
  <c r="J197" i="1"/>
  <c r="J127" i="1"/>
  <c r="J16" i="1"/>
  <c r="J61" i="1"/>
  <c r="J125" i="1"/>
  <c r="J20" i="1"/>
  <c r="J143" i="1"/>
  <c r="J124" i="1"/>
  <c r="J126" i="1"/>
  <c r="J53" i="1"/>
  <c r="J82" i="1"/>
  <c r="J194" i="1"/>
  <c r="J195" i="1"/>
  <c r="J76" i="1"/>
  <c r="J176" i="1"/>
  <c r="J163" i="1"/>
  <c r="J79" i="1"/>
  <c r="J85" i="1"/>
  <c r="J172" i="1"/>
  <c r="J138" i="1"/>
  <c r="J80" i="1"/>
  <c r="J156" i="1"/>
  <c r="J65" i="1"/>
  <c r="J129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111" i="1"/>
  <c r="L13" i="7"/>
  <c r="L14" i="7"/>
  <c r="L115" i="7"/>
  <c r="L16" i="7"/>
  <c r="L69" i="7"/>
  <c r="L70" i="7"/>
  <c r="L71" i="7"/>
  <c r="L73" i="7"/>
  <c r="L72" i="7"/>
  <c r="L93" i="7"/>
  <c r="L190" i="7"/>
  <c r="L189" i="7"/>
  <c r="L188" i="7"/>
  <c r="L191" i="7"/>
  <c r="L180" i="7"/>
  <c r="L178" i="7"/>
  <c r="L181" i="7"/>
  <c r="L83" i="7"/>
  <c r="L79" i="7"/>
  <c r="L66" i="7"/>
  <c r="L67" i="7"/>
  <c r="L68" i="7"/>
  <c r="L182" i="7"/>
  <c r="L179" i="7"/>
  <c r="L153" i="7"/>
  <c r="L193" i="7"/>
  <c r="L197" i="7"/>
  <c r="L194" i="7"/>
  <c r="L21" i="7"/>
  <c r="L20" i="7"/>
  <c r="L19" i="7"/>
  <c r="L163" i="7"/>
  <c r="L164" i="7"/>
  <c r="L195" i="7"/>
  <c r="L196" i="7"/>
  <c r="L94" i="7"/>
  <c r="L97" i="7"/>
  <c r="L95" i="7"/>
  <c r="L140" i="7"/>
  <c r="L175" i="7"/>
  <c r="L176" i="7"/>
  <c r="L174" i="7"/>
  <c r="L173" i="7"/>
  <c r="L32" i="7"/>
  <c r="L34" i="7"/>
  <c r="L36" i="7"/>
  <c r="L33" i="7"/>
  <c r="L35" i="7"/>
  <c r="L201" i="7"/>
  <c r="L200" i="7"/>
  <c r="L207" i="7"/>
  <c r="L206" i="7"/>
  <c r="L204" i="7"/>
  <c r="L170" i="7"/>
  <c r="L171" i="7"/>
  <c r="L172" i="7"/>
  <c r="L169" i="7"/>
  <c r="L49" i="7"/>
  <c r="L209" i="7"/>
  <c r="L211" i="7"/>
  <c r="L208" i="7"/>
  <c r="L210" i="7"/>
  <c r="L212" i="7"/>
  <c r="L132" i="7"/>
  <c r="L131" i="7"/>
  <c r="L130" i="7"/>
  <c r="L128" i="7"/>
  <c r="L129" i="7"/>
  <c r="L51" i="7"/>
  <c r="L50" i="7"/>
  <c r="L29" i="7"/>
  <c r="L27" i="7"/>
  <c r="L192" i="7"/>
  <c r="L101" i="7"/>
  <c r="L110" i="7"/>
  <c r="L109" i="7"/>
  <c r="L111" i="7"/>
  <c r="L122" i="7"/>
  <c r="L118" i="7"/>
  <c r="L120" i="7"/>
  <c r="L48" i="7"/>
  <c r="L47" i="7"/>
  <c r="L15" i="7"/>
  <c r="L124" i="7"/>
  <c r="L125" i="7"/>
  <c r="L123" i="7"/>
  <c r="L127" i="7"/>
  <c r="L107" i="7"/>
  <c r="L105" i="7"/>
  <c r="L106" i="7"/>
  <c r="L104" i="7"/>
  <c r="L108" i="7"/>
  <c r="L23" i="7"/>
  <c r="L24" i="7"/>
  <c r="L143" i="7"/>
  <c r="L146" i="7"/>
  <c r="L145" i="7"/>
  <c r="L76" i="7"/>
  <c r="L77" i="7"/>
  <c r="L55" i="7"/>
  <c r="L58" i="7"/>
  <c r="L56" i="7"/>
  <c r="L168" i="7"/>
  <c r="L90" i="7"/>
  <c r="L89" i="7"/>
  <c r="L166" i="7"/>
  <c r="L167" i="7"/>
  <c r="L6" i="7"/>
  <c r="L63" i="7"/>
  <c r="L60" i="7"/>
  <c r="L62" i="7"/>
  <c r="L59" i="7"/>
  <c r="L61" i="7"/>
  <c r="L144" i="7"/>
  <c r="L147" i="7"/>
  <c r="L74" i="7"/>
  <c r="L75" i="7"/>
  <c r="L78" i="7"/>
  <c r="L81" i="7"/>
  <c r="L80" i="7"/>
  <c r="L82" i="7"/>
  <c r="L119" i="7"/>
  <c r="L121" i="7"/>
  <c r="L160" i="7"/>
  <c r="L159" i="7"/>
  <c r="L198" i="7"/>
  <c r="L199" i="7"/>
  <c r="L202" i="7"/>
  <c r="L117" i="7"/>
  <c r="L205" i="7"/>
  <c r="L203" i="7"/>
  <c r="L65" i="7"/>
  <c r="L64" i="7"/>
  <c r="L177" i="7"/>
  <c r="L155" i="7"/>
  <c r="L156" i="7"/>
  <c r="L154" i="7"/>
  <c r="L157" i="7"/>
  <c r="L30" i="7"/>
  <c r="L28" i="7"/>
  <c r="L31" i="7"/>
  <c r="L18" i="7"/>
  <c r="L17" i="7"/>
  <c r="L165" i="7"/>
  <c r="L100" i="7"/>
  <c r="L102" i="7"/>
  <c r="L99" i="7"/>
  <c r="L103" i="7"/>
  <c r="L84" i="7"/>
  <c r="L85" i="7"/>
  <c r="L87" i="7"/>
  <c r="L86" i="7"/>
  <c r="L88" i="7"/>
  <c r="L112" i="7"/>
  <c r="L92" i="7"/>
  <c r="L91" i="7"/>
  <c r="L186" i="7"/>
  <c r="L183" i="7"/>
  <c r="L126" i="7"/>
  <c r="L138" i="7"/>
  <c r="L141" i="7"/>
  <c r="L142" i="7"/>
  <c r="L139" i="7"/>
  <c r="L96" i="7"/>
  <c r="L98" i="7"/>
  <c r="L25" i="7"/>
  <c r="L26" i="7"/>
  <c r="L22" i="7"/>
  <c r="L57" i="7"/>
  <c r="L54" i="7"/>
  <c r="L158" i="7"/>
  <c r="L162" i="7"/>
  <c r="L161" i="7"/>
  <c r="L41" i="7"/>
  <c r="L39" i="7"/>
  <c r="L40" i="7"/>
  <c r="L38" i="7"/>
  <c r="L37" i="7"/>
  <c r="L42" i="7"/>
  <c r="L44" i="7"/>
  <c r="L43" i="7"/>
  <c r="L45" i="7"/>
  <c r="L46" i="7"/>
  <c r="L53" i="7"/>
  <c r="L52" i="7"/>
  <c r="L116" i="7"/>
  <c r="L114" i="7"/>
  <c r="L113" i="7"/>
  <c r="L187" i="7"/>
  <c r="L184" i="7"/>
  <c r="L185" i="7"/>
  <c r="L152" i="7"/>
  <c r="L148" i="7"/>
  <c r="L151" i="7"/>
  <c r="L150" i="7"/>
  <c r="L149" i="7"/>
  <c r="L133" i="7"/>
  <c r="L134" i="7"/>
  <c r="L137" i="7"/>
  <c r="L135" i="7"/>
  <c r="L136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12" i="7"/>
  <c r="O72" i="1"/>
  <c r="P72" i="1"/>
  <c r="O73" i="1"/>
  <c r="P73" i="1"/>
  <c r="O75" i="1"/>
  <c r="P75" i="1"/>
  <c r="O74" i="1"/>
  <c r="P74" i="1"/>
  <c r="O95" i="1"/>
  <c r="P95" i="1"/>
  <c r="O11" i="1"/>
  <c r="P11" i="1"/>
  <c r="O15" i="1"/>
  <c r="P15" i="1"/>
  <c r="O12" i="1"/>
  <c r="P12" i="1"/>
  <c r="O176" i="1"/>
  <c r="P176" i="1"/>
  <c r="O177" i="1"/>
  <c r="P177" i="1"/>
  <c r="O81" i="1"/>
  <c r="P81" i="1"/>
  <c r="O83" i="1"/>
  <c r="P83" i="1"/>
  <c r="O126" i="1"/>
  <c r="P126" i="1"/>
  <c r="O152" i="1"/>
  <c r="P152" i="1"/>
  <c r="O188" i="1"/>
  <c r="P188" i="1"/>
  <c r="O185" i="1"/>
  <c r="P185" i="1"/>
  <c r="O184" i="1"/>
  <c r="P184" i="1"/>
  <c r="O187" i="1"/>
  <c r="P187" i="1"/>
  <c r="O29" i="1"/>
  <c r="P29" i="1"/>
  <c r="O28" i="1"/>
  <c r="P28" i="1"/>
  <c r="O50" i="1"/>
  <c r="P50" i="1"/>
  <c r="O46" i="1"/>
  <c r="P46" i="1"/>
  <c r="O49" i="1"/>
  <c r="P49" i="1"/>
  <c r="O182" i="1"/>
  <c r="P182" i="1"/>
  <c r="O183" i="1"/>
  <c r="P183" i="1"/>
  <c r="O180" i="1"/>
  <c r="P180" i="1"/>
  <c r="O181" i="1"/>
  <c r="P181" i="1"/>
  <c r="O193" i="1"/>
  <c r="P193" i="1"/>
  <c r="O191" i="1"/>
  <c r="P191" i="1"/>
  <c r="O174" i="1"/>
  <c r="P174" i="1"/>
  <c r="O175" i="1"/>
  <c r="P175" i="1"/>
  <c r="O178" i="1"/>
  <c r="P178" i="1"/>
  <c r="O186" i="1"/>
  <c r="P186" i="1"/>
  <c r="O99" i="1"/>
  <c r="P99" i="1"/>
  <c r="O97" i="1"/>
  <c r="P97" i="1"/>
  <c r="O98" i="1"/>
  <c r="P98" i="1"/>
  <c r="O100" i="1"/>
  <c r="P100" i="1"/>
  <c r="O59" i="1"/>
  <c r="P59" i="1"/>
  <c r="O58" i="1"/>
  <c r="P58" i="1"/>
  <c r="O194" i="1"/>
  <c r="P194" i="1"/>
  <c r="O196" i="1"/>
  <c r="P196" i="1"/>
  <c r="O197" i="1"/>
  <c r="P197" i="1"/>
  <c r="O168" i="1"/>
  <c r="P168" i="1"/>
  <c r="O164" i="1"/>
  <c r="P164" i="1"/>
  <c r="O167" i="1"/>
  <c r="P167" i="1"/>
  <c r="O111" i="1"/>
  <c r="P111" i="1"/>
  <c r="O166" i="1"/>
  <c r="P166" i="1"/>
  <c r="O118" i="1"/>
  <c r="P118" i="1"/>
  <c r="O117" i="1"/>
  <c r="P117" i="1"/>
  <c r="O116" i="1"/>
  <c r="P116" i="1"/>
  <c r="O110" i="1"/>
  <c r="P110" i="1"/>
  <c r="O112" i="1"/>
  <c r="P112" i="1"/>
  <c r="O123" i="1"/>
  <c r="P123" i="1"/>
  <c r="O171" i="1"/>
  <c r="P171" i="1"/>
  <c r="O169" i="1"/>
  <c r="P169" i="1"/>
  <c r="O170" i="1"/>
  <c r="P170" i="1"/>
  <c r="O173" i="1"/>
  <c r="P173" i="1"/>
  <c r="O102" i="1"/>
  <c r="P102" i="1"/>
  <c r="O104" i="1"/>
  <c r="P104" i="1"/>
  <c r="O105" i="1"/>
  <c r="P105" i="1"/>
  <c r="O103" i="1"/>
  <c r="P103" i="1"/>
  <c r="O159" i="1"/>
  <c r="P159" i="1"/>
  <c r="O125" i="1"/>
  <c r="P125" i="1"/>
  <c r="O129" i="1"/>
  <c r="P129" i="1"/>
  <c r="O128" i="1"/>
  <c r="P128" i="1"/>
  <c r="O127" i="1"/>
  <c r="P127" i="1"/>
  <c r="O34" i="1"/>
  <c r="P34" i="1"/>
  <c r="O31" i="1"/>
  <c r="P31" i="1"/>
  <c r="O32" i="1"/>
  <c r="P32" i="1"/>
  <c r="O35" i="1"/>
  <c r="P35" i="1"/>
  <c r="O33" i="1"/>
  <c r="P33" i="1"/>
  <c r="O158" i="1"/>
  <c r="P158" i="1"/>
  <c r="O22" i="1"/>
  <c r="P22" i="1"/>
  <c r="O21" i="1"/>
  <c r="P21" i="1"/>
  <c r="O24" i="1"/>
  <c r="P24" i="1"/>
  <c r="O25" i="1"/>
  <c r="P25" i="1"/>
  <c r="O179" i="1"/>
  <c r="P179" i="1"/>
  <c r="O19" i="1"/>
  <c r="P19" i="1"/>
  <c r="O16" i="1"/>
  <c r="P16" i="1"/>
  <c r="O20" i="1"/>
  <c r="P20" i="1"/>
  <c r="O195" i="1"/>
  <c r="P195" i="1"/>
  <c r="O68" i="1"/>
  <c r="P68" i="1"/>
  <c r="O67" i="1"/>
  <c r="P67" i="1"/>
  <c r="O69" i="1"/>
  <c r="P69" i="1"/>
  <c r="O82" i="1"/>
  <c r="P82" i="1"/>
  <c r="O84" i="1"/>
  <c r="P84" i="1"/>
  <c r="O85" i="1"/>
  <c r="P85" i="1"/>
  <c r="O119" i="1"/>
  <c r="P119" i="1"/>
  <c r="O115" i="1"/>
  <c r="P115" i="1"/>
  <c r="O14" i="1"/>
  <c r="P14" i="1"/>
  <c r="O13" i="1"/>
  <c r="P13" i="1"/>
  <c r="O135" i="1"/>
  <c r="P135" i="1"/>
  <c r="O136" i="1"/>
  <c r="P136" i="1"/>
  <c r="O138" i="1"/>
  <c r="P138" i="1"/>
  <c r="O9" i="1"/>
  <c r="P9" i="1"/>
  <c r="O8" i="1"/>
  <c r="P8" i="1"/>
  <c r="O7" i="1"/>
  <c r="P7" i="1"/>
  <c r="O10" i="1"/>
  <c r="P10" i="1"/>
  <c r="O165" i="1"/>
  <c r="P165" i="1"/>
  <c r="O47" i="1"/>
  <c r="P47" i="1"/>
  <c r="O48" i="1"/>
  <c r="P48" i="1"/>
  <c r="O17" i="1"/>
  <c r="P17" i="1"/>
  <c r="O18" i="1"/>
  <c r="P18" i="1"/>
  <c r="O23" i="1"/>
  <c r="P23" i="1"/>
  <c r="O140" i="1"/>
  <c r="P140" i="1"/>
  <c r="O139" i="1"/>
  <c r="P139" i="1"/>
  <c r="O142" i="1"/>
  <c r="P142" i="1"/>
  <c r="O141" i="1"/>
  <c r="P141" i="1"/>
  <c r="O76" i="1"/>
  <c r="P76" i="1"/>
  <c r="O80" i="1"/>
  <c r="P80" i="1"/>
  <c r="O57" i="1"/>
  <c r="P57" i="1"/>
  <c r="O60" i="1"/>
  <c r="P60" i="1"/>
  <c r="O56" i="1"/>
  <c r="P56" i="1"/>
  <c r="O66" i="1"/>
  <c r="P66" i="1"/>
  <c r="O70" i="1"/>
  <c r="P70" i="1"/>
  <c r="O189" i="1"/>
  <c r="P189" i="1"/>
  <c r="O190" i="1"/>
  <c r="P190" i="1"/>
  <c r="O192" i="1"/>
  <c r="P192" i="1"/>
  <c r="O172" i="1"/>
  <c r="P172" i="1"/>
  <c r="O153" i="1"/>
  <c r="P153" i="1"/>
  <c r="O149" i="1"/>
  <c r="P149" i="1"/>
  <c r="O150" i="1"/>
  <c r="P150" i="1"/>
  <c r="O151" i="1"/>
  <c r="P151" i="1"/>
  <c r="O107" i="1"/>
  <c r="P107" i="1"/>
  <c r="O106" i="1"/>
  <c r="P106" i="1"/>
  <c r="O108" i="1"/>
  <c r="P108" i="1"/>
  <c r="O109" i="1"/>
  <c r="P109" i="1"/>
  <c r="O101" i="1"/>
  <c r="P101" i="1"/>
  <c r="O88" i="1"/>
  <c r="P88" i="1"/>
  <c r="O86" i="1"/>
  <c r="P86" i="1"/>
  <c r="O87" i="1"/>
  <c r="P87" i="1"/>
  <c r="O90" i="1"/>
  <c r="P90" i="1"/>
  <c r="O89" i="1"/>
  <c r="P89" i="1"/>
  <c r="O114" i="1"/>
  <c r="P114" i="1"/>
  <c r="O113" i="1"/>
  <c r="P113" i="1"/>
  <c r="O26" i="1"/>
  <c r="P26" i="1"/>
  <c r="O27" i="1"/>
  <c r="P27" i="1"/>
  <c r="O30" i="1"/>
  <c r="P30" i="1"/>
  <c r="O96" i="1"/>
  <c r="P96" i="1"/>
  <c r="O155" i="1"/>
  <c r="P155" i="1"/>
  <c r="O154" i="1"/>
  <c r="P154" i="1"/>
  <c r="O157" i="1"/>
  <c r="P157" i="1"/>
  <c r="O156" i="1"/>
  <c r="P156" i="1"/>
  <c r="O137" i="1"/>
  <c r="P137" i="1"/>
  <c r="O122" i="1"/>
  <c r="P122" i="1"/>
  <c r="O120" i="1"/>
  <c r="P120" i="1"/>
  <c r="O124" i="1"/>
  <c r="P124" i="1"/>
  <c r="O121" i="1"/>
  <c r="P121" i="1"/>
  <c r="O143" i="1"/>
  <c r="P143" i="1"/>
  <c r="O77" i="1"/>
  <c r="P77" i="1"/>
  <c r="O78" i="1"/>
  <c r="P78" i="1"/>
  <c r="O79" i="1"/>
  <c r="P79" i="1"/>
  <c r="O38" i="1"/>
  <c r="P38" i="1"/>
  <c r="O36" i="1"/>
  <c r="P36" i="1"/>
  <c r="O39" i="1"/>
  <c r="P39" i="1"/>
  <c r="O40" i="1"/>
  <c r="P40" i="1"/>
  <c r="O37" i="1"/>
  <c r="P37" i="1"/>
  <c r="O41" i="1"/>
  <c r="P41" i="1"/>
  <c r="O42" i="1"/>
  <c r="P42" i="1"/>
  <c r="O43" i="1"/>
  <c r="P43" i="1"/>
  <c r="O44" i="1"/>
  <c r="P44" i="1"/>
  <c r="O45" i="1"/>
  <c r="P45" i="1"/>
  <c r="O54" i="1"/>
  <c r="P54" i="1"/>
  <c r="O52" i="1"/>
  <c r="P52" i="1"/>
  <c r="O51" i="1"/>
  <c r="P51" i="1"/>
  <c r="O55" i="1"/>
  <c r="P55" i="1"/>
  <c r="O53" i="1"/>
  <c r="P53" i="1"/>
  <c r="O61" i="1"/>
  <c r="P61" i="1"/>
  <c r="O63" i="1"/>
  <c r="P63" i="1"/>
  <c r="O65" i="1"/>
  <c r="P65" i="1"/>
  <c r="O64" i="1"/>
  <c r="P64" i="1"/>
  <c r="O62" i="1"/>
  <c r="P62" i="1"/>
  <c r="O162" i="1"/>
  <c r="P162" i="1"/>
  <c r="O163" i="1"/>
  <c r="P163" i="1"/>
  <c r="O160" i="1"/>
  <c r="P160" i="1"/>
  <c r="O161" i="1"/>
  <c r="P161" i="1"/>
  <c r="O93" i="1"/>
  <c r="P93" i="1"/>
  <c r="O91" i="1"/>
  <c r="P91" i="1"/>
  <c r="O92" i="1"/>
  <c r="P92" i="1"/>
  <c r="O94" i="1"/>
  <c r="P94" i="1"/>
  <c r="O146" i="1"/>
  <c r="P146" i="1"/>
  <c r="O144" i="1"/>
  <c r="P144" i="1"/>
  <c r="O147" i="1"/>
  <c r="P147" i="1"/>
  <c r="O145" i="1"/>
  <c r="P145" i="1"/>
  <c r="O148" i="1"/>
  <c r="P148" i="1"/>
  <c r="O131" i="1"/>
  <c r="P131" i="1"/>
  <c r="O130" i="1"/>
  <c r="P130" i="1"/>
  <c r="O132" i="1"/>
  <c r="P132" i="1"/>
  <c r="O133" i="1"/>
  <c r="P133" i="1"/>
  <c r="O134" i="1"/>
  <c r="P134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5" i="1"/>
  <c r="P205" i="1"/>
  <c r="O206" i="1"/>
  <c r="P206" i="1"/>
  <c r="O207" i="1"/>
  <c r="P207" i="1"/>
  <c r="O208" i="1"/>
  <c r="P208" i="1"/>
  <c r="O209" i="1"/>
  <c r="P209" i="1"/>
  <c r="O210" i="1"/>
  <c r="P210" i="1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O234" i="1"/>
  <c r="P234" i="1"/>
  <c r="O235" i="1"/>
  <c r="P235" i="1"/>
  <c r="O236" i="1"/>
  <c r="P236" i="1"/>
  <c r="O237" i="1"/>
  <c r="P237" i="1"/>
  <c r="O238" i="1"/>
  <c r="P238" i="1"/>
  <c r="O239" i="1"/>
  <c r="P239" i="1"/>
  <c r="O240" i="1"/>
  <c r="P240" i="1"/>
  <c r="O241" i="1"/>
  <c r="P241" i="1"/>
  <c r="O242" i="1"/>
  <c r="P242" i="1"/>
  <c r="O243" i="1"/>
  <c r="P243" i="1"/>
  <c r="O244" i="1"/>
  <c r="P244" i="1"/>
  <c r="O245" i="1"/>
  <c r="P245" i="1"/>
  <c r="O246" i="1"/>
  <c r="P246" i="1"/>
  <c r="O247" i="1"/>
  <c r="P247" i="1"/>
  <c r="O248" i="1"/>
  <c r="P248" i="1"/>
  <c r="O249" i="1"/>
  <c r="P249" i="1"/>
  <c r="O250" i="1"/>
  <c r="P250" i="1"/>
  <c r="O251" i="1"/>
  <c r="P251" i="1"/>
  <c r="O252" i="1"/>
  <c r="P252" i="1"/>
  <c r="O253" i="1"/>
  <c r="P253" i="1"/>
  <c r="O254" i="1"/>
  <c r="P254" i="1"/>
  <c r="O255" i="1"/>
  <c r="P255" i="1"/>
  <c r="O256" i="1"/>
  <c r="P256" i="1"/>
  <c r="O71" i="1"/>
  <c r="P71" i="1"/>
  <c r="K72" i="1"/>
  <c r="K73" i="1"/>
  <c r="K75" i="1"/>
  <c r="K74" i="1"/>
  <c r="K95" i="1"/>
  <c r="K11" i="1"/>
  <c r="K15" i="1"/>
  <c r="K12" i="1"/>
  <c r="K176" i="1"/>
  <c r="K177" i="1"/>
  <c r="K81" i="1"/>
  <c r="K83" i="1"/>
  <c r="K126" i="1"/>
  <c r="K152" i="1"/>
  <c r="K188" i="1"/>
  <c r="K185" i="1"/>
  <c r="K184" i="1"/>
  <c r="K187" i="1"/>
  <c r="K29" i="1"/>
  <c r="K28" i="1"/>
  <c r="K50" i="1"/>
  <c r="K46" i="1"/>
  <c r="K49" i="1"/>
  <c r="K182" i="1"/>
  <c r="K183" i="1"/>
  <c r="K180" i="1"/>
  <c r="K181" i="1"/>
  <c r="K193" i="1"/>
  <c r="K191" i="1"/>
  <c r="K174" i="1"/>
  <c r="K175" i="1"/>
  <c r="K178" i="1"/>
  <c r="K186" i="1"/>
  <c r="K99" i="1"/>
  <c r="K97" i="1"/>
  <c r="K98" i="1"/>
  <c r="K100" i="1"/>
  <c r="K59" i="1"/>
  <c r="K58" i="1"/>
  <c r="K194" i="1"/>
  <c r="K196" i="1"/>
  <c r="K197" i="1"/>
  <c r="K168" i="1"/>
  <c r="K164" i="1"/>
  <c r="K167" i="1"/>
  <c r="K111" i="1"/>
  <c r="K166" i="1"/>
  <c r="K118" i="1"/>
  <c r="K117" i="1"/>
  <c r="K116" i="1"/>
  <c r="K110" i="1"/>
  <c r="K112" i="1"/>
  <c r="K123" i="1"/>
  <c r="K171" i="1"/>
  <c r="K169" i="1"/>
  <c r="K170" i="1"/>
  <c r="K173" i="1"/>
  <c r="K102" i="1"/>
  <c r="K104" i="1"/>
  <c r="K105" i="1"/>
  <c r="K103" i="1"/>
  <c r="K159" i="1"/>
  <c r="K125" i="1"/>
  <c r="K129" i="1"/>
  <c r="K128" i="1"/>
  <c r="K127" i="1"/>
  <c r="K34" i="1"/>
  <c r="K31" i="1"/>
  <c r="K32" i="1"/>
  <c r="K35" i="1"/>
  <c r="K33" i="1"/>
  <c r="K158" i="1"/>
  <c r="K22" i="1"/>
  <c r="K21" i="1"/>
  <c r="K24" i="1"/>
  <c r="K25" i="1"/>
  <c r="K179" i="1"/>
  <c r="K19" i="1"/>
  <c r="K16" i="1"/>
  <c r="K20" i="1"/>
  <c r="K195" i="1"/>
  <c r="K68" i="1"/>
  <c r="K67" i="1"/>
  <c r="K69" i="1"/>
  <c r="K82" i="1"/>
  <c r="K84" i="1"/>
  <c r="K85" i="1"/>
  <c r="K119" i="1"/>
  <c r="K115" i="1"/>
  <c r="K14" i="1"/>
  <c r="K13" i="1"/>
  <c r="K135" i="1"/>
  <c r="K136" i="1"/>
  <c r="K138" i="1"/>
  <c r="K9" i="1"/>
  <c r="K8" i="1"/>
  <c r="K7" i="1"/>
  <c r="K10" i="1"/>
  <c r="K165" i="1"/>
  <c r="K47" i="1"/>
  <c r="K48" i="1"/>
  <c r="K17" i="1"/>
  <c r="K18" i="1"/>
  <c r="K23" i="1"/>
  <c r="K140" i="1"/>
  <c r="K139" i="1"/>
  <c r="K142" i="1"/>
  <c r="K141" i="1"/>
  <c r="K76" i="1"/>
  <c r="K80" i="1"/>
  <c r="K57" i="1"/>
  <c r="K60" i="1"/>
  <c r="K56" i="1"/>
  <c r="K66" i="1"/>
  <c r="K70" i="1"/>
  <c r="K189" i="1"/>
  <c r="K190" i="1"/>
  <c r="K192" i="1"/>
  <c r="K172" i="1"/>
  <c r="K153" i="1"/>
  <c r="K149" i="1"/>
  <c r="K150" i="1"/>
  <c r="K151" i="1"/>
  <c r="K107" i="1"/>
  <c r="K106" i="1"/>
  <c r="K108" i="1"/>
  <c r="K109" i="1"/>
  <c r="K101" i="1"/>
  <c r="K88" i="1"/>
  <c r="K86" i="1"/>
  <c r="K87" i="1"/>
  <c r="K90" i="1"/>
  <c r="K89" i="1"/>
  <c r="K114" i="1"/>
  <c r="K113" i="1"/>
  <c r="K26" i="1"/>
  <c r="K27" i="1"/>
  <c r="K30" i="1"/>
  <c r="K96" i="1"/>
  <c r="K155" i="1"/>
  <c r="K154" i="1"/>
  <c r="K157" i="1"/>
  <c r="K156" i="1"/>
  <c r="K137" i="1"/>
  <c r="K122" i="1"/>
  <c r="K120" i="1"/>
  <c r="K124" i="1"/>
  <c r="K121" i="1"/>
  <c r="K143" i="1"/>
  <c r="K77" i="1"/>
  <c r="K78" i="1"/>
  <c r="K79" i="1"/>
  <c r="K38" i="1"/>
  <c r="K36" i="1"/>
  <c r="K39" i="1"/>
  <c r="K40" i="1"/>
  <c r="K37" i="1"/>
  <c r="K41" i="1"/>
  <c r="K42" i="1"/>
  <c r="K43" i="1"/>
  <c r="K44" i="1"/>
  <c r="K45" i="1"/>
  <c r="K54" i="1"/>
  <c r="K52" i="1"/>
  <c r="K51" i="1"/>
  <c r="K55" i="1"/>
  <c r="K53" i="1"/>
  <c r="K61" i="1"/>
  <c r="K63" i="1"/>
  <c r="K65" i="1"/>
  <c r="K64" i="1"/>
  <c r="K62" i="1"/>
  <c r="K162" i="1"/>
  <c r="K163" i="1"/>
  <c r="K160" i="1"/>
  <c r="K161" i="1"/>
  <c r="K93" i="1"/>
  <c r="K91" i="1"/>
  <c r="K92" i="1"/>
  <c r="K94" i="1"/>
  <c r="K146" i="1"/>
  <c r="K144" i="1"/>
  <c r="K147" i="1"/>
  <c r="K145" i="1"/>
  <c r="K148" i="1"/>
  <c r="K131" i="1"/>
  <c r="K130" i="1"/>
  <c r="K132" i="1"/>
  <c r="K133" i="1"/>
  <c r="K134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71" i="1"/>
  <c r="S13" i="7"/>
  <c r="T13" i="7"/>
  <c r="S14" i="7"/>
  <c r="T14" i="7"/>
  <c r="S115" i="7"/>
  <c r="T115" i="7"/>
  <c r="S16" i="7"/>
  <c r="T16" i="7"/>
  <c r="S69" i="7"/>
  <c r="T69" i="7"/>
  <c r="S70" i="7"/>
  <c r="T70" i="7"/>
  <c r="S71" i="7"/>
  <c r="T71" i="7"/>
  <c r="S73" i="7"/>
  <c r="T73" i="7"/>
  <c r="S72" i="7"/>
  <c r="T72" i="7"/>
  <c r="S93" i="7"/>
  <c r="T93" i="7"/>
  <c r="S190" i="7"/>
  <c r="T190" i="7"/>
  <c r="S189" i="7"/>
  <c r="T189" i="7"/>
  <c r="S188" i="7"/>
  <c r="T188" i="7"/>
  <c r="S191" i="7"/>
  <c r="T191" i="7"/>
  <c r="S180" i="7"/>
  <c r="T180" i="7"/>
  <c r="S178" i="7"/>
  <c r="T178" i="7"/>
  <c r="S181" i="7"/>
  <c r="T181" i="7"/>
  <c r="S83" i="7"/>
  <c r="T83" i="7"/>
  <c r="S79" i="7"/>
  <c r="T79" i="7"/>
  <c r="S66" i="7"/>
  <c r="T66" i="7"/>
  <c r="S67" i="7"/>
  <c r="T67" i="7"/>
  <c r="S68" i="7"/>
  <c r="T68" i="7"/>
  <c r="S182" i="7"/>
  <c r="T182" i="7"/>
  <c r="S179" i="7"/>
  <c r="T179" i="7"/>
  <c r="S153" i="7"/>
  <c r="T153" i="7"/>
  <c r="S193" i="7"/>
  <c r="T193" i="7"/>
  <c r="S197" i="7"/>
  <c r="T197" i="7"/>
  <c r="S194" i="7"/>
  <c r="T194" i="7"/>
  <c r="S21" i="7"/>
  <c r="T21" i="7"/>
  <c r="S20" i="7"/>
  <c r="T20" i="7"/>
  <c r="S19" i="7"/>
  <c r="T19" i="7"/>
  <c r="S163" i="7"/>
  <c r="T163" i="7"/>
  <c r="S164" i="7"/>
  <c r="T164" i="7"/>
  <c r="S195" i="7"/>
  <c r="T195" i="7"/>
  <c r="S196" i="7"/>
  <c r="T196" i="7"/>
  <c r="S94" i="7"/>
  <c r="T94" i="7"/>
  <c r="S97" i="7"/>
  <c r="T97" i="7"/>
  <c r="S95" i="7"/>
  <c r="T95" i="7"/>
  <c r="S140" i="7"/>
  <c r="T140" i="7"/>
  <c r="S175" i="7"/>
  <c r="T175" i="7"/>
  <c r="S176" i="7"/>
  <c r="T176" i="7"/>
  <c r="S174" i="7"/>
  <c r="T174" i="7"/>
  <c r="S173" i="7"/>
  <c r="T173" i="7"/>
  <c r="S32" i="7"/>
  <c r="T32" i="7"/>
  <c r="S34" i="7"/>
  <c r="T34" i="7"/>
  <c r="S36" i="7"/>
  <c r="T36" i="7"/>
  <c r="S33" i="7"/>
  <c r="T33" i="7"/>
  <c r="S35" i="7"/>
  <c r="T35" i="7"/>
  <c r="S201" i="7"/>
  <c r="T201" i="7"/>
  <c r="S200" i="7"/>
  <c r="T200" i="7"/>
  <c r="S207" i="7"/>
  <c r="T207" i="7"/>
  <c r="S206" i="7"/>
  <c r="T206" i="7"/>
  <c r="S204" i="7"/>
  <c r="T204" i="7"/>
  <c r="S170" i="7"/>
  <c r="T170" i="7"/>
  <c r="S171" i="7"/>
  <c r="T171" i="7"/>
  <c r="S172" i="7"/>
  <c r="T172" i="7"/>
  <c r="S169" i="7"/>
  <c r="T169" i="7"/>
  <c r="S49" i="7"/>
  <c r="T49" i="7"/>
  <c r="S209" i="7"/>
  <c r="T209" i="7"/>
  <c r="S211" i="7"/>
  <c r="T211" i="7"/>
  <c r="S208" i="7"/>
  <c r="T208" i="7"/>
  <c r="S210" i="7"/>
  <c r="T210" i="7"/>
  <c r="S212" i="7"/>
  <c r="T212" i="7"/>
  <c r="S132" i="7"/>
  <c r="T132" i="7"/>
  <c r="S131" i="7"/>
  <c r="T131" i="7"/>
  <c r="S130" i="7"/>
  <c r="T130" i="7"/>
  <c r="S128" i="7"/>
  <c r="T128" i="7"/>
  <c r="S129" i="7"/>
  <c r="T129" i="7"/>
  <c r="S51" i="7"/>
  <c r="T51" i="7"/>
  <c r="S50" i="7"/>
  <c r="T50" i="7"/>
  <c r="S29" i="7"/>
  <c r="T29" i="7"/>
  <c r="S27" i="7"/>
  <c r="T27" i="7"/>
  <c r="S192" i="7"/>
  <c r="T192" i="7"/>
  <c r="S101" i="7"/>
  <c r="T101" i="7"/>
  <c r="S110" i="7"/>
  <c r="T110" i="7"/>
  <c r="S109" i="7"/>
  <c r="T109" i="7"/>
  <c r="S111" i="7"/>
  <c r="T111" i="7"/>
  <c r="S122" i="7"/>
  <c r="T122" i="7"/>
  <c r="S118" i="7"/>
  <c r="T118" i="7"/>
  <c r="S120" i="7"/>
  <c r="T120" i="7"/>
  <c r="S48" i="7"/>
  <c r="T48" i="7"/>
  <c r="S47" i="7"/>
  <c r="T47" i="7"/>
  <c r="S15" i="7"/>
  <c r="T15" i="7"/>
  <c r="S124" i="7"/>
  <c r="T124" i="7"/>
  <c r="S125" i="7"/>
  <c r="T125" i="7"/>
  <c r="S123" i="7"/>
  <c r="T123" i="7"/>
  <c r="S127" i="7"/>
  <c r="T127" i="7"/>
  <c r="S107" i="7"/>
  <c r="T107" i="7"/>
  <c r="S105" i="7"/>
  <c r="T105" i="7"/>
  <c r="S106" i="7"/>
  <c r="T106" i="7"/>
  <c r="S104" i="7"/>
  <c r="T104" i="7"/>
  <c r="S108" i="7"/>
  <c r="T108" i="7"/>
  <c r="S23" i="7"/>
  <c r="T23" i="7"/>
  <c r="S24" i="7"/>
  <c r="T24" i="7"/>
  <c r="S143" i="7"/>
  <c r="T143" i="7"/>
  <c r="S146" i="7"/>
  <c r="T146" i="7"/>
  <c r="S145" i="7"/>
  <c r="T145" i="7"/>
  <c r="S76" i="7"/>
  <c r="T76" i="7"/>
  <c r="S77" i="7"/>
  <c r="T77" i="7"/>
  <c r="S55" i="7"/>
  <c r="T55" i="7"/>
  <c r="S58" i="7"/>
  <c r="T58" i="7"/>
  <c r="S56" i="7"/>
  <c r="T56" i="7"/>
  <c r="S168" i="7"/>
  <c r="T168" i="7"/>
  <c r="S90" i="7"/>
  <c r="T90" i="7"/>
  <c r="S89" i="7"/>
  <c r="T89" i="7"/>
  <c r="S166" i="7"/>
  <c r="T166" i="7"/>
  <c r="S167" i="7"/>
  <c r="T167" i="7"/>
  <c r="S6" i="7"/>
  <c r="T6" i="7"/>
  <c r="S63" i="7"/>
  <c r="T63" i="7"/>
  <c r="S60" i="7"/>
  <c r="T60" i="7"/>
  <c r="S62" i="7"/>
  <c r="T62" i="7"/>
  <c r="S59" i="7"/>
  <c r="T59" i="7"/>
  <c r="S61" i="7"/>
  <c r="T61" i="7"/>
  <c r="S144" i="7"/>
  <c r="T144" i="7"/>
  <c r="S147" i="7"/>
  <c r="T147" i="7"/>
  <c r="S74" i="7"/>
  <c r="T74" i="7"/>
  <c r="S75" i="7"/>
  <c r="T75" i="7"/>
  <c r="S78" i="7"/>
  <c r="T78" i="7"/>
  <c r="S81" i="7"/>
  <c r="T81" i="7"/>
  <c r="S80" i="7"/>
  <c r="T80" i="7"/>
  <c r="S82" i="7"/>
  <c r="T82" i="7"/>
  <c r="S119" i="7"/>
  <c r="T119" i="7"/>
  <c r="S121" i="7"/>
  <c r="T121" i="7"/>
  <c r="S160" i="7"/>
  <c r="T160" i="7"/>
  <c r="S159" i="7"/>
  <c r="T159" i="7"/>
  <c r="S198" i="7"/>
  <c r="T198" i="7"/>
  <c r="S199" i="7"/>
  <c r="T199" i="7"/>
  <c r="S202" i="7"/>
  <c r="T202" i="7"/>
  <c r="S117" i="7"/>
  <c r="T117" i="7"/>
  <c r="S205" i="7"/>
  <c r="T205" i="7"/>
  <c r="S203" i="7"/>
  <c r="T203" i="7"/>
  <c r="S65" i="7"/>
  <c r="T65" i="7"/>
  <c r="S64" i="7"/>
  <c r="T64" i="7"/>
  <c r="S177" i="7"/>
  <c r="T177" i="7"/>
  <c r="S155" i="7"/>
  <c r="T155" i="7"/>
  <c r="S156" i="7"/>
  <c r="T156" i="7"/>
  <c r="S154" i="7"/>
  <c r="T154" i="7"/>
  <c r="S157" i="7"/>
  <c r="T157" i="7"/>
  <c r="S30" i="7"/>
  <c r="T30" i="7"/>
  <c r="S28" i="7"/>
  <c r="T28" i="7"/>
  <c r="S31" i="7"/>
  <c r="T31" i="7"/>
  <c r="S18" i="7"/>
  <c r="T18" i="7"/>
  <c r="S17" i="7"/>
  <c r="T17" i="7"/>
  <c r="S165" i="7"/>
  <c r="T165" i="7"/>
  <c r="S100" i="7"/>
  <c r="T100" i="7"/>
  <c r="S102" i="7"/>
  <c r="T102" i="7"/>
  <c r="S99" i="7"/>
  <c r="T99" i="7"/>
  <c r="S103" i="7"/>
  <c r="T103" i="7"/>
  <c r="S84" i="7"/>
  <c r="T84" i="7"/>
  <c r="S85" i="7"/>
  <c r="T85" i="7"/>
  <c r="S87" i="7"/>
  <c r="T87" i="7"/>
  <c r="S86" i="7"/>
  <c r="T86" i="7"/>
  <c r="S88" i="7"/>
  <c r="T88" i="7"/>
  <c r="S112" i="7"/>
  <c r="T112" i="7"/>
  <c r="S92" i="7"/>
  <c r="T92" i="7"/>
  <c r="S91" i="7"/>
  <c r="T91" i="7"/>
  <c r="S186" i="7"/>
  <c r="T186" i="7"/>
  <c r="S183" i="7"/>
  <c r="T183" i="7"/>
  <c r="S126" i="7"/>
  <c r="T126" i="7"/>
  <c r="S138" i="7"/>
  <c r="T138" i="7"/>
  <c r="S141" i="7"/>
  <c r="T141" i="7"/>
  <c r="S142" i="7"/>
  <c r="T142" i="7"/>
  <c r="S139" i="7"/>
  <c r="T139" i="7"/>
  <c r="S96" i="7"/>
  <c r="T96" i="7"/>
  <c r="S98" i="7"/>
  <c r="T98" i="7"/>
  <c r="S25" i="7"/>
  <c r="T25" i="7"/>
  <c r="S26" i="7"/>
  <c r="T26" i="7"/>
  <c r="S22" i="7"/>
  <c r="T22" i="7"/>
  <c r="S57" i="7"/>
  <c r="T57" i="7"/>
  <c r="S54" i="7"/>
  <c r="T54" i="7"/>
  <c r="S158" i="7"/>
  <c r="T158" i="7"/>
  <c r="S162" i="7"/>
  <c r="T162" i="7"/>
  <c r="S161" i="7"/>
  <c r="T161" i="7"/>
  <c r="S41" i="7"/>
  <c r="T41" i="7"/>
  <c r="S39" i="7"/>
  <c r="T39" i="7"/>
  <c r="S40" i="7"/>
  <c r="T40" i="7"/>
  <c r="S38" i="7"/>
  <c r="T38" i="7"/>
  <c r="S37" i="7"/>
  <c r="T37" i="7"/>
  <c r="S42" i="7"/>
  <c r="T42" i="7"/>
  <c r="S44" i="7"/>
  <c r="T44" i="7"/>
  <c r="S43" i="7"/>
  <c r="T43" i="7"/>
  <c r="S45" i="7"/>
  <c r="T45" i="7"/>
  <c r="S46" i="7"/>
  <c r="T46" i="7"/>
  <c r="S53" i="7"/>
  <c r="T53" i="7"/>
  <c r="S52" i="7"/>
  <c r="T52" i="7"/>
  <c r="S116" i="7"/>
  <c r="T116" i="7"/>
  <c r="S114" i="7"/>
  <c r="T114" i="7"/>
  <c r="S113" i="7"/>
  <c r="T113" i="7"/>
  <c r="S187" i="7"/>
  <c r="T187" i="7"/>
  <c r="S184" i="7"/>
  <c r="T184" i="7"/>
  <c r="S185" i="7"/>
  <c r="T185" i="7"/>
  <c r="S152" i="7"/>
  <c r="T152" i="7"/>
  <c r="S148" i="7"/>
  <c r="T148" i="7"/>
  <c r="S151" i="7"/>
  <c r="T151" i="7"/>
  <c r="S150" i="7"/>
  <c r="T150" i="7"/>
  <c r="S149" i="7"/>
  <c r="T149" i="7"/>
  <c r="S133" i="7"/>
  <c r="T133" i="7"/>
  <c r="S134" i="7"/>
  <c r="T134" i="7"/>
  <c r="S137" i="7"/>
  <c r="T137" i="7"/>
  <c r="S135" i="7"/>
  <c r="T135" i="7"/>
  <c r="S136" i="7"/>
  <c r="T136" i="7"/>
  <c r="S213" i="7"/>
  <c r="T213" i="7"/>
  <c r="S214" i="7"/>
  <c r="T214" i="7"/>
  <c r="S215" i="7"/>
  <c r="T215" i="7"/>
  <c r="S216" i="7"/>
  <c r="T216" i="7"/>
  <c r="S217" i="7"/>
  <c r="T217" i="7"/>
  <c r="S218" i="7"/>
  <c r="T218" i="7"/>
  <c r="S219" i="7"/>
  <c r="T219" i="7"/>
  <c r="S220" i="7"/>
  <c r="T220" i="7"/>
  <c r="S221" i="7"/>
  <c r="T221" i="7"/>
  <c r="S222" i="7"/>
  <c r="T222" i="7"/>
  <c r="S223" i="7"/>
  <c r="T223" i="7"/>
  <c r="S224" i="7"/>
  <c r="T224" i="7"/>
  <c r="S225" i="7"/>
  <c r="T225" i="7"/>
  <c r="S226" i="7"/>
  <c r="T226" i="7"/>
  <c r="S227" i="7"/>
  <c r="T227" i="7"/>
  <c r="S228" i="7"/>
  <c r="T228" i="7"/>
  <c r="S229" i="7"/>
  <c r="T229" i="7"/>
  <c r="S230" i="7"/>
  <c r="T230" i="7"/>
  <c r="S231" i="7"/>
  <c r="T231" i="7"/>
  <c r="S232" i="7"/>
  <c r="T232" i="7"/>
  <c r="S233" i="7"/>
  <c r="T233" i="7"/>
  <c r="S234" i="7"/>
  <c r="T234" i="7"/>
  <c r="S235" i="7"/>
  <c r="T235" i="7"/>
  <c r="S236" i="7"/>
  <c r="T236" i="7"/>
  <c r="S237" i="7"/>
  <c r="T237" i="7"/>
  <c r="S238" i="7"/>
  <c r="T238" i="7"/>
  <c r="S239" i="7"/>
  <c r="T239" i="7"/>
  <c r="S240" i="7"/>
  <c r="T240" i="7"/>
  <c r="S241" i="7"/>
  <c r="T241" i="7"/>
  <c r="S242" i="7"/>
  <c r="T242" i="7"/>
  <c r="S243" i="7"/>
  <c r="T243" i="7"/>
  <c r="S244" i="7"/>
  <c r="T244" i="7"/>
  <c r="S245" i="7"/>
  <c r="T245" i="7"/>
  <c r="S246" i="7"/>
  <c r="T246" i="7"/>
  <c r="S247" i="7"/>
  <c r="T247" i="7"/>
  <c r="S248" i="7"/>
  <c r="T248" i="7"/>
  <c r="S249" i="7"/>
  <c r="T249" i="7"/>
  <c r="S250" i="7"/>
  <c r="T250" i="7"/>
  <c r="S251" i="7"/>
  <c r="T251" i="7"/>
  <c r="S252" i="7"/>
  <c r="T252" i="7"/>
  <c r="S253" i="7"/>
  <c r="T253" i="7"/>
  <c r="S254" i="7"/>
  <c r="T254" i="7"/>
  <c r="S255" i="7"/>
  <c r="T255" i="7"/>
  <c r="S256" i="7"/>
  <c r="T256" i="7"/>
  <c r="S257" i="7"/>
  <c r="T257" i="7"/>
  <c r="S258" i="7"/>
  <c r="T258" i="7"/>
  <c r="S12" i="7"/>
  <c r="T12" i="7"/>
  <c r="G77" i="18" l="1"/>
  <c r="H77" i="18" s="1"/>
  <c r="G94" i="18"/>
  <c r="H94" i="18" s="1"/>
  <c r="W26" i="18"/>
  <c r="X26" i="18" s="1"/>
  <c r="AB137" i="19"/>
  <c r="AC137" i="19" s="1"/>
  <c r="AD137" i="19" s="1"/>
  <c r="AE137" i="19" s="1"/>
  <c r="R187" i="19"/>
  <c r="S187" i="19" s="1"/>
  <c r="AB216" i="19"/>
  <c r="AC216" i="19" s="1"/>
  <c r="L78" i="18"/>
  <c r="M78" i="18" s="1"/>
  <c r="L119" i="18"/>
  <c r="M119" i="18" s="1"/>
  <c r="L151" i="18"/>
  <c r="M151" i="18" s="1"/>
  <c r="W151" i="18"/>
  <c r="X151" i="18" s="1"/>
  <c r="L86" i="18"/>
  <c r="M86" i="18" s="1"/>
  <c r="AB86" i="18"/>
  <c r="AC86" i="18" s="1"/>
  <c r="L93" i="18"/>
  <c r="M93" i="18" s="1"/>
  <c r="W93" i="18"/>
  <c r="X93" i="18" s="1"/>
  <c r="L56" i="18"/>
  <c r="M56" i="18" s="1"/>
  <c r="AB56" i="18"/>
  <c r="AC56" i="18" s="1"/>
  <c r="L77" i="18"/>
  <c r="M77" i="18" s="1"/>
  <c r="W135" i="18"/>
  <c r="X135" i="18" s="1"/>
  <c r="W189" i="18"/>
  <c r="X189" i="18" s="1"/>
  <c r="AD189" i="18" s="1"/>
  <c r="AE189" i="18" s="1"/>
  <c r="AB177" i="18"/>
  <c r="AC177" i="18" s="1"/>
  <c r="AD177" i="18" s="1"/>
  <c r="AE177" i="18" s="1"/>
  <c r="W210" i="19"/>
  <c r="X210" i="19" s="1"/>
  <c r="G119" i="19"/>
  <c r="H119" i="19" s="1"/>
  <c r="W165" i="19"/>
  <c r="X165" i="19" s="1"/>
  <c r="AB170" i="19"/>
  <c r="AC170" i="19" s="1"/>
  <c r="W11" i="19"/>
  <c r="X11" i="19" s="1"/>
  <c r="G29" i="19"/>
  <c r="H29" i="19" s="1"/>
  <c r="R29" i="19"/>
  <c r="S29" i="19" s="1"/>
  <c r="AB29" i="19"/>
  <c r="AC29" i="19" s="1"/>
  <c r="W68" i="19"/>
  <c r="X68" i="19" s="1"/>
  <c r="G119" i="18"/>
  <c r="H119" i="18" s="1"/>
  <c r="G109" i="18"/>
  <c r="H109" i="18" s="1"/>
  <c r="R109" i="18"/>
  <c r="S109" i="18" s="1"/>
  <c r="W45" i="18"/>
  <c r="X45" i="18" s="1"/>
  <c r="L46" i="18"/>
  <c r="M46" i="18" s="1"/>
  <c r="R159" i="18"/>
  <c r="S159" i="18" s="1"/>
  <c r="AB195" i="18"/>
  <c r="AC195" i="18" s="1"/>
  <c r="L8" i="18"/>
  <c r="M8" i="18" s="1"/>
  <c r="AB7" i="18"/>
  <c r="AC7" i="18" s="1"/>
  <c r="AB24" i="18"/>
  <c r="AC24" i="18" s="1"/>
  <c r="G196" i="18"/>
  <c r="H196" i="18" s="1"/>
  <c r="G38" i="18"/>
  <c r="H38" i="18" s="1"/>
  <c r="AB38" i="18"/>
  <c r="AC38" i="18" s="1"/>
  <c r="AB80" i="18"/>
  <c r="AC80" i="18" s="1"/>
  <c r="L197" i="18"/>
  <c r="M197" i="18" s="1"/>
  <c r="R76" i="18"/>
  <c r="S76" i="18" s="1"/>
  <c r="L40" i="18"/>
  <c r="M40" i="18" s="1"/>
  <c r="W127" i="18"/>
  <c r="X127" i="18" s="1"/>
  <c r="G199" i="18"/>
  <c r="H199" i="18" s="1"/>
  <c r="W199" i="18"/>
  <c r="X199" i="18" s="1"/>
  <c r="W211" i="18"/>
  <c r="X211" i="18" s="1"/>
  <c r="G219" i="18"/>
  <c r="H219" i="18" s="1"/>
  <c r="G223" i="18"/>
  <c r="H223" i="18" s="1"/>
  <c r="W223" i="18"/>
  <c r="X223" i="18" s="1"/>
  <c r="AB77" i="18"/>
  <c r="AC77" i="18" s="1"/>
  <c r="L126" i="18"/>
  <c r="M126" i="18" s="1"/>
  <c r="AD126" i="18" s="1"/>
  <c r="AE126" i="18" s="1"/>
  <c r="G149" i="18"/>
  <c r="H149" i="18" s="1"/>
  <c r="W149" i="18"/>
  <c r="X149" i="18" s="1"/>
  <c r="W97" i="18"/>
  <c r="X97" i="18" s="1"/>
  <c r="W166" i="18"/>
  <c r="X166" i="18" s="1"/>
  <c r="G138" i="18"/>
  <c r="H138" i="18" s="1"/>
  <c r="G73" i="18"/>
  <c r="H73" i="18" s="1"/>
  <c r="W73" i="18"/>
  <c r="X73" i="18" s="1"/>
  <c r="G79" i="18"/>
  <c r="H79" i="18" s="1"/>
  <c r="G143" i="18"/>
  <c r="H143" i="18" s="1"/>
  <c r="AD143" i="18" s="1"/>
  <c r="AE143" i="18" s="1"/>
  <c r="W143" i="18"/>
  <c r="X143" i="18" s="1"/>
  <c r="W95" i="18"/>
  <c r="X95" i="18" s="1"/>
  <c r="R113" i="18"/>
  <c r="S113" i="18" s="1"/>
  <c r="W158" i="18"/>
  <c r="X158" i="18" s="1"/>
  <c r="L159" i="18"/>
  <c r="M159" i="18" s="1"/>
  <c r="G194" i="18"/>
  <c r="H194" i="18" s="1"/>
  <c r="R194" i="18"/>
  <c r="S194" i="18" s="1"/>
  <c r="AB194" i="18"/>
  <c r="AC194" i="18" s="1"/>
  <c r="W8" i="18"/>
  <c r="X8" i="18" s="1"/>
  <c r="G58" i="18"/>
  <c r="H58" i="18" s="1"/>
  <c r="W58" i="18"/>
  <c r="X58" i="18" s="1"/>
  <c r="G7" i="18"/>
  <c r="H7" i="18" s="1"/>
  <c r="R74" i="18"/>
  <c r="S74" i="18" s="1"/>
  <c r="AB196" i="18"/>
  <c r="AC196" i="18" s="1"/>
  <c r="R116" i="18"/>
  <c r="S116" i="18" s="1"/>
  <c r="AB116" i="18"/>
  <c r="AC116" i="18" s="1"/>
  <c r="R40" i="18"/>
  <c r="S40" i="18" s="1"/>
  <c r="AB40" i="18"/>
  <c r="AC40" i="18" s="1"/>
  <c r="L144" i="18"/>
  <c r="M144" i="18" s="1"/>
  <c r="W144" i="18"/>
  <c r="X144" i="18" s="1"/>
  <c r="R140" i="18"/>
  <c r="S140" i="18" s="1"/>
  <c r="L152" i="18"/>
  <c r="M152" i="18" s="1"/>
  <c r="W152" i="18"/>
  <c r="X152" i="18" s="1"/>
  <c r="G127" i="18"/>
  <c r="H127" i="18" s="1"/>
  <c r="R127" i="18"/>
  <c r="S127" i="18" s="1"/>
  <c r="R145" i="18"/>
  <c r="S145" i="18" s="1"/>
  <c r="AB106" i="18"/>
  <c r="AC106" i="18" s="1"/>
  <c r="AB117" i="18"/>
  <c r="AC117" i="18" s="1"/>
  <c r="L169" i="18"/>
  <c r="M169" i="18" s="1"/>
  <c r="L160" i="18"/>
  <c r="M160" i="18" s="1"/>
  <c r="AB160" i="18"/>
  <c r="AC160" i="18" s="1"/>
  <c r="L57" i="18"/>
  <c r="M57" i="18" s="1"/>
  <c r="W101" i="18"/>
  <c r="X101" i="18" s="1"/>
  <c r="G118" i="18"/>
  <c r="H118" i="18" s="1"/>
  <c r="R118" i="18"/>
  <c r="S118" i="18" s="1"/>
  <c r="L28" i="18"/>
  <c r="M28" i="18" s="1"/>
  <c r="W28" i="18"/>
  <c r="X28" i="18" s="1"/>
  <c r="G53" i="18"/>
  <c r="H53" i="18" s="1"/>
  <c r="AB53" i="18"/>
  <c r="AC53" i="18" s="1"/>
  <c r="AB142" i="18"/>
  <c r="AC142" i="18" s="1"/>
  <c r="G26" i="18"/>
  <c r="H26" i="18" s="1"/>
  <c r="L12" i="18"/>
  <c r="M12" i="18" s="1"/>
  <c r="G72" i="18"/>
  <c r="H72" i="18" s="1"/>
  <c r="R72" i="18"/>
  <c r="S72" i="18" s="1"/>
  <c r="AB72" i="18"/>
  <c r="AC72" i="18" s="1"/>
  <c r="W59" i="18"/>
  <c r="X59" i="18" s="1"/>
  <c r="L51" i="18"/>
  <c r="M51" i="18" s="1"/>
  <c r="W63" i="18"/>
  <c r="X63" i="18" s="1"/>
  <c r="L179" i="18"/>
  <c r="M179" i="18" s="1"/>
  <c r="AB198" i="18"/>
  <c r="AC198" i="18" s="1"/>
  <c r="L211" i="18"/>
  <c r="M211" i="18" s="1"/>
  <c r="AB211" i="18"/>
  <c r="AC211" i="18" s="1"/>
  <c r="AD211" i="18" s="1"/>
  <c r="AE211" i="18" s="1"/>
  <c r="AB215" i="18"/>
  <c r="AC215" i="18" s="1"/>
  <c r="AB222" i="18"/>
  <c r="AC222" i="18" s="1"/>
  <c r="AB223" i="18"/>
  <c r="AC223" i="18" s="1"/>
  <c r="AB224" i="18"/>
  <c r="AC224" i="18" s="1"/>
  <c r="L226" i="18"/>
  <c r="M226" i="18" s="1"/>
  <c r="G234" i="18"/>
  <c r="H234" i="18" s="1"/>
  <c r="W242" i="18"/>
  <c r="X242" i="18" s="1"/>
  <c r="G243" i="18"/>
  <c r="H243" i="18" s="1"/>
  <c r="W243" i="18"/>
  <c r="X243" i="18" s="1"/>
  <c r="L146" i="19"/>
  <c r="M146" i="19" s="1"/>
  <c r="L128" i="19"/>
  <c r="M128" i="19" s="1"/>
  <c r="AB128" i="19"/>
  <c r="AC128" i="19" s="1"/>
  <c r="L169" i="19"/>
  <c r="M169" i="19" s="1"/>
  <c r="L68" i="19"/>
  <c r="M68" i="19" s="1"/>
  <c r="G183" i="19"/>
  <c r="H183" i="19" s="1"/>
  <c r="W102" i="19"/>
  <c r="X102" i="19" s="1"/>
  <c r="G173" i="19"/>
  <c r="H173" i="19" s="1"/>
  <c r="L200" i="19"/>
  <c r="M200" i="19" s="1"/>
  <c r="G74" i="19"/>
  <c r="H74" i="19" s="1"/>
  <c r="G163" i="18"/>
  <c r="H163" i="18" s="1"/>
  <c r="R177" i="18"/>
  <c r="S177" i="18" s="1"/>
  <c r="G190" i="18"/>
  <c r="H190" i="18" s="1"/>
  <c r="AB37" i="18"/>
  <c r="AC37" i="18" s="1"/>
  <c r="W57" i="18"/>
  <c r="X57" i="18" s="1"/>
  <c r="G123" i="18"/>
  <c r="H123" i="18" s="1"/>
  <c r="L136" i="18"/>
  <c r="M136" i="18" s="1"/>
  <c r="L34" i="18"/>
  <c r="M34" i="18" s="1"/>
  <c r="W34" i="18"/>
  <c r="X34" i="18" s="1"/>
  <c r="AB247" i="18"/>
  <c r="AC247" i="18" s="1"/>
  <c r="L114" i="19"/>
  <c r="M114" i="19" s="1"/>
  <c r="L13" i="19"/>
  <c r="M13" i="19" s="1"/>
  <c r="AB13" i="19"/>
  <c r="AC13" i="19" s="1"/>
  <c r="L94" i="19"/>
  <c r="M94" i="19" s="1"/>
  <c r="L95" i="19"/>
  <c r="M95" i="19" s="1"/>
  <c r="AB95" i="19"/>
  <c r="AC95" i="19" s="1"/>
  <c r="L88" i="19"/>
  <c r="M88" i="19" s="1"/>
  <c r="W89" i="19"/>
  <c r="X89" i="19" s="1"/>
  <c r="R147" i="19"/>
  <c r="S147" i="19" s="1"/>
  <c r="AB147" i="19"/>
  <c r="AC147" i="19" s="1"/>
  <c r="G108" i="19"/>
  <c r="H108" i="19" s="1"/>
  <c r="G127" i="19"/>
  <c r="H127" i="19" s="1"/>
  <c r="W127" i="19"/>
  <c r="X127" i="19" s="1"/>
  <c r="R117" i="19"/>
  <c r="S117" i="19" s="1"/>
  <c r="AB117" i="19"/>
  <c r="AC117" i="19" s="1"/>
  <c r="G215" i="19"/>
  <c r="H215" i="19" s="1"/>
  <c r="W215" i="19"/>
  <c r="X215" i="19" s="1"/>
  <c r="L92" i="18"/>
  <c r="M92" i="18" s="1"/>
  <c r="W92" i="18"/>
  <c r="X92" i="18" s="1"/>
  <c r="G102" i="18"/>
  <c r="H102" i="18" s="1"/>
  <c r="R102" i="18"/>
  <c r="S102" i="18" s="1"/>
  <c r="AB102" i="18"/>
  <c r="AC102" i="18" s="1"/>
  <c r="L71" i="18"/>
  <c r="M71" i="18" s="1"/>
  <c r="AD71" i="18" s="1"/>
  <c r="AE71" i="18" s="1"/>
  <c r="W71" i="18"/>
  <c r="X71" i="18" s="1"/>
  <c r="R161" i="18"/>
  <c r="S161" i="18" s="1"/>
  <c r="L108" i="18"/>
  <c r="M108" i="18" s="1"/>
  <c r="W108" i="18"/>
  <c r="X108" i="18" s="1"/>
  <c r="W39" i="18"/>
  <c r="X39" i="18" s="1"/>
  <c r="W50" i="18"/>
  <c r="X50" i="18" s="1"/>
  <c r="G181" i="18"/>
  <c r="H181" i="18" s="1"/>
  <c r="AB8" i="18"/>
  <c r="AC8" i="18" s="1"/>
  <c r="AB188" i="18"/>
  <c r="AC188" i="18" s="1"/>
  <c r="W37" i="18"/>
  <c r="X37" i="18" s="1"/>
  <c r="AB187" i="18"/>
  <c r="AC187" i="18" s="1"/>
  <c r="G121" i="18"/>
  <c r="H121" i="18" s="1"/>
  <c r="R137" i="19"/>
  <c r="S137" i="19" s="1"/>
  <c r="AB71" i="18"/>
  <c r="AC71" i="18" s="1"/>
  <c r="AB78" i="18"/>
  <c r="AC78" i="18" s="1"/>
  <c r="W161" i="18"/>
  <c r="X161" i="18" s="1"/>
  <c r="AD93" i="18"/>
  <c r="AE93" i="18" s="1"/>
  <c r="L94" i="18"/>
  <c r="M94" i="18" s="1"/>
  <c r="W137" i="18"/>
  <c r="X137" i="18" s="1"/>
  <c r="L116" i="18"/>
  <c r="M116" i="18" s="1"/>
  <c r="AD116" i="18" s="1"/>
  <c r="AE116" i="18" s="1"/>
  <c r="G211" i="18"/>
  <c r="H211" i="18" s="1"/>
  <c r="AB23" i="19"/>
  <c r="AC23" i="19" s="1"/>
  <c r="AB109" i="18"/>
  <c r="AC109" i="18" s="1"/>
  <c r="L112" i="18"/>
  <c r="M112" i="18" s="1"/>
  <c r="W112" i="18"/>
  <c r="X112" i="18" s="1"/>
  <c r="R18" i="18"/>
  <c r="S18" i="18" s="1"/>
  <c r="AB18" i="18"/>
  <c r="AC18" i="18" s="1"/>
  <c r="AB46" i="18"/>
  <c r="AC46" i="18" s="1"/>
  <c r="AB120" i="18"/>
  <c r="AC120" i="18" s="1"/>
  <c r="AB43" i="18"/>
  <c r="AC43" i="18" s="1"/>
  <c r="AB128" i="18"/>
  <c r="AC128" i="18" s="1"/>
  <c r="G50" i="18"/>
  <c r="H50" i="18" s="1"/>
  <c r="AD50" i="18" s="1"/>
  <c r="AE50" i="18" s="1"/>
  <c r="G10" i="18"/>
  <c r="H10" i="18" s="1"/>
  <c r="AB10" i="18"/>
  <c r="AC10" i="18" s="1"/>
  <c r="W110" i="18"/>
  <c r="X110" i="18" s="1"/>
  <c r="G22" i="18"/>
  <c r="H22" i="18" s="1"/>
  <c r="W22" i="18"/>
  <c r="X22" i="18" s="1"/>
  <c r="G159" i="18"/>
  <c r="H159" i="18" s="1"/>
  <c r="G74" i="18"/>
  <c r="H74" i="18" s="1"/>
  <c r="L196" i="18"/>
  <c r="M196" i="18" s="1"/>
  <c r="AD196" i="18" s="1"/>
  <c r="AE196" i="18" s="1"/>
  <c r="L87" i="18"/>
  <c r="M87" i="18" s="1"/>
  <c r="W87" i="18"/>
  <c r="X87" i="18" s="1"/>
  <c r="G70" i="18"/>
  <c r="H70" i="18" s="1"/>
  <c r="R70" i="18"/>
  <c r="S70" i="18" s="1"/>
  <c r="AB70" i="18"/>
  <c r="AC70" i="18" s="1"/>
  <c r="L98" i="18"/>
  <c r="M98" i="18" s="1"/>
  <c r="L162" i="18"/>
  <c r="M162" i="18" s="1"/>
  <c r="AB162" i="18"/>
  <c r="AC162" i="18" s="1"/>
  <c r="L182" i="18"/>
  <c r="M182" i="18" s="1"/>
  <c r="AB182" i="18"/>
  <c r="AC182" i="18" s="1"/>
  <c r="G6" i="18"/>
  <c r="H6" i="18" s="1"/>
  <c r="R6" i="18"/>
  <c r="S6" i="18" s="1"/>
  <c r="AB6" i="18"/>
  <c r="AC6" i="18" s="1"/>
  <c r="L76" i="18"/>
  <c r="M76" i="18" s="1"/>
  <c r="L145" i="18"/>
  <c r="M145" i="18" s="1"/>
  <c r="L164" i="18"/>
  <c r="M164" i="18" s="1"/>
  <c r="G129" i="18"/>
  <c r="H129" i="18" s="1"/>
  <c r="R129" i="18"/>
  <c r="S129" i="18" s="1"/>
  <c r="AB129" i="18"/>
  <c r="AC129" i="18" s="1"/>
  <c r="W188" i="18"/>
  <c r="X188" i="18" s="1"/>
  <c r="L190" i="18"/>
  <c r="M190" i="18" s="1"/>
  <c r="W190" i="18"/>
  <c r="X190" i="18" s="1"/>
  <c r="G37" i="18"/>
  <c r="H37" i="18" s="1"/>
  <c r="AD37" i="18" s="1"/>
  <c r="AE37" i="18" s="1"/>
  <c r="AB104" i="18"/>
  <c r="AC104" i="18" s="1"/>
  <c r="G170" i="18"/>
  <c r="H170" i="18" s="1"/>
  <c r="R170" i="18"/>
  <c r="S170" i="18" s="1"/>
  <c r="AB170" i="18"/>
  <c r="AC170" i="18" s="1"/>
  <c r="L175" i="18"/>
  <c r="M175" i="18" s="1"/>
  <c r="G41" i="18"/>
  <c r="H41" i="18" s="1"/>
  <c r="W117" i="18"/>
  <c r="X117" i="18" s="1"/>
  <c r="G31" i="18"/>
  <c r="H31" i="18" s="1"/>
  <c r="W31" i="18"/>
  <c r="X31" i="18" s="1"/>
  <c r="G155" i="18"/>
  <c r="H155" i="18" s="1"/>
  <c r="W155" i="18"/>
  <c r="X155" i="18" s="1"/>
  <c r="G169" i="18"/>
  <c r="H169" i="18" s="1"/>
  <c r="G101" i="18"/>
  <c r="H101" i="18" s="1"/>
  <c r="L118" i="18"/>
  <c r="M118" i="18" s="1"/>
  <c r="W53" i="18"/>
  <c r="X53" i="18" s="1"/>
  <c r="G111" i="18"/>
  <c r="H111" i="18" s="1"/>
  <c r="R111" i="18"/>
  <c r="S111" i="18" s="1"/>
  <c r="AB111" i="18"/>
  <c r="AC111" i="18" s="1"/>
  <c r="L142" i="18"/>
  <c r="M142" i="18" s="1"/>
  <c r="W184" i="18"/>
  <c r="X184" i="18" s="1"/>
  <c r="L67" i="18"/>
  <c r="M67" i="18" s="1"/>
  <c r="AD67" i="18" s="1"/>
  <c r="AE67" i="18" s="1"/>
  <c r="W67" i="18"/>
  <c r="X67" i="18" s="1"/>
  <c r="R51" i="18"/>
  <c r="S51" i="18" s="1"/>
  <c r="AB51" i="18"/>
  <c r="AC51" i="18" s="1"/>
  <c r="L105" i="18"/>
  <c r="M105" i="18" s="1"/>
  <c r="W105" i="18"/>
  <c r="X105" i="18" s="1"/>
  <c r="G62" i="18"/>
  <c r="H62" i="18" s="1"/>
  <c r="L147" i="18"/>
  <c r="M147" i="18" s="1"/>
  <c r="AB147" i="18"/>
  <c r="AC147" i="18" s="1"/>
  <c r="AD147" i="18" s="1"/>
  <c r="AE147" i="18" s="1"/>
  <c r="G202" i="18"/>
  <c r="H202" i="18" s="1"/>
  <c r="G207" i="18"/>
  <c r="H207" i="18" s="1"/>
  <c r="W207" i="18"/>
  <c r="X207" i="18" s="1"/>
  <c r="G208" i="18"/>
  <c r="H208" i="18" s="1"/>
  <c r="W208" i="18"/>
  <c r="X208" i="18" s="1"/>
  <c r="G209" i="18"/>
  <c r="H209" i="18" s="1"/>
  <c r="W209" i="18"/>
  <c r="X209" i="18" s="1"/>
  <c r="AB214" i="18"/>
  <c r="AC214" i="18" s="1"/>
  <c r="W218" i="18"/>
  <c r="X218" i="18" s="1"/>
  <c r="W219" i="18"/>
  <c r="X219" i="18" s="1"/>
  <c r="L230" i="18"/>
  <c r="M230" i="18" s="1"/>
  <c r="AB232" i="18"/>
  <c r="AC232" i="18" s="1"/>
  <c r="L234" i="18"/>
  <c r="M234" i="18" s="1"/>
  <c r="L239" i="18"/>
  <c r="M239" i="18" s="1"/>
  <c r="L240" i="18"/>
  <c r="M240" i="18" s="1"/>
  <c r="AB240" i="18"/>
  <c r="AC240" i="18" s="1"/>
  <c r="L242" i="18"/>
  <c r="M242" i="18" s="1"/>
  <c r="L244" i="18"/>
  <c r="M244" i="18" s="1"/>
  <c r="AB244" i="18"/>
  <c r="AC244" i="18" s="1"/>
  <c r="W250" i="18"/>
  <c r="X250" i="18" s="1"/>
  <c r="G251" i="18"/>
  <c r="H251" i="18" s="1"/>
  <c r="W251" i="18"/>
  <c r="X251" i="18" s="1"/>
  <c r="W179" i="19"/>
  <c r="X179" i="19" s="1"/>
  <c r="AB73" i="19"/>
  <c r="AC73" i="19" s="1"/>
  <c r="G151" i="19"/>
  <c r="H151" i="19" s="1"/>
  <c r="W151" i="19"/>
  <c r="X151" i="19" s="1"/>
  <c r="G171" i="19"/>
  <c r="H171" i="19" s="1"/>
  <c r="R171" i="19"/>
  <c r="S171" i="19" s="1"/>
  <c r="G208" i="19"/>
  <c r="H208" i="19" s="1"/>
  <c r="R208" i="19"/>
  <c r="S208" i="19" s="1"/>
  <c r="AB208" i="19"/>
  <c r="AC208" i="19" s="1"/>
  <c r="W63" i="19"/>
  <c r="X63" i="19" s="1"/>
  <c r="G103" i="19"/>
  <c r="H103" i="19" s="1"/>
  <c r="W103" i="19"/>
  <c r="X103" i="19" s="1"/>
  <c r="L118" i="19"/>
  <c r="M118" i="19" s="1"/>
  <c r="AB112" i="19"/>
  <c r="AC112" i="19" s="1"/>
  <c r="AB110" i="19"/>
  <c r="AC110" i="19" s="1"/>
  <c r="W205" i="19"/>
  <c r="X205" i="19" s="1"/>
  <c r="G79" i="19"/>
  <c r="H79" i="19" s="1"/>
  <c r="G146" i="19"/>
  <c r="H146" i="19" s="1"/>
  <c r="G191" i="19"/>
  <c r="H191" i="19" s="1"/>
  <c r="L19" i="19"/>
  <c r="M19" i="19" s="1"/>
  <c r="L183" i="19"/>
  <c r="M183" i="19" s="1"/>
  <c r="W183" i="19"/>
  <c r="X183" i="19" s="1"/>
  <c r="W185" i="19"/>
  <c r="X185" i="19" s="1"/>
  <c r="G190" i="19"/>
  <c r="H190" i="19" s="1"/>
  <c r="W190" i="19"/>
  <c r="X190" i="19" s="1"/>
  <c r="AB202" i="19"/>
  <c r="AC202" i="19" s="1"/>
  <c r="AB70" i="19"/>
  <c r="AC70" i="19" s="1"/>
  <c r="G217" i="19"/>
  <c r="H217" i="19" s="1"/>
  <c r="G219" i="19"/>
  <c r="H219" i="19" s="1"/>
  <c r="W223" i="19"/>
  <c r="X223" i="19" s="1"/>
  <c r="G227" i="19"/>
  <c r="H227" i="19" s="1"/>
  <c r="G228" i="19"/>
  <c r="H228" i="19" s="1"/>
  <c r="G232" i="19"/>
  <c r="H232" i="19" s="1"/>
  <c r="W233" i="19"/>
  <c r="X233" i="19" s="1"/>
  <c r="G234" i="19"/>
  <c r="H234" i="19" s="1"/>
  <c r="W234" i="19"/>
  <c r="X234" i="19" s="1"/>
  <c r="G235" i="19"/>
  <c r="H235" i="19" s="1"/>
  <c r="L243" i="19"/>
  <c r="M243" i="19" s="1"/>
  <c r="AB243" i="19"/>
  <c r="AC243" i="19" s="1"/>
  <c r="L244" i="19"/>
  <c r="M244" i="19" s="1"/>
  <c r="L247" i="19"/>
  <c r="M247" i="19" s="1"/>
  <c r="G86" i="18"/>
  <c r="H86" i="18" s="1"/>
  <c r="AD86" i="18" s="1"/>
  <c r="AE86" i="18" s="1"/>
  <c r="L50" i="18"/>
  <c r="M50" i="18" s="1"/>
  <c r="W124" i="18"/>
  <c r="X124" i="18" s="1"/>
  <c r="AB95" i="18"/>
  <c r="AC95" i="18" s="1"/>
  <c r="L113" i="18"/>
  <c r="M113" i="18" s="1"/>
  <c r="W113" i="18"/>
  <c r="X113" i="18" s="1"/>
  <c r="L10" i="18"/>
  <c r="M10" i="18" s="1"/>
  <c r="W10" i="18"/>
  <c r="X10" i="18" s="1"/>
  <c r="W181" i="18"/>
  <c r="X181" i="18" s="1"/>
  <c r="G158" i="18"/>
  <c r="H158" i="18" s="1"/>
  <c r="R158" i="18"/>
  <c r="S158" i="18" s="1"/>
  <c r="G15" i="18"/>
  <c r="H15" i="18" s="1"/>
  <c r="AD15" i="18" s="1"/>
  <c r="AE15" i="18" s="1"/>
  <c r="W74" i="18"/>
  <c r="X74" i="18" s="1"/>
  <c r="W80" i="18"/>
  <c r="X80" i="18" s="1"/>
  <c r="R197" i="18"/>
  <c r="S197" i="18" s="1"/>
  <c r="G87" i="18"/>
  <c r="H87" i="18" s="1"/>
  <c r="R87" i="18"/>
  <c r="S87" i="18" s="1"/>
  <c r="AB87" i="18"/>
  <c r="AC87" i="18" s="1"/>
  <c r="W98" i="18"/>
  <c r="X98" i="18" s="1"/>
  <c r="G162" i="18"/>
  <c r="H162" i="18" s="1"/>
  <c r="G48" i="18"/>
  <c r="H48" i="18" s="1"/>
  <c r="W48" i="18"/>
  <c r="X48" i="18" s="1"/>
  <c r="G145" i="18"/>
  <c r="H145" i="18" s="1"/>
  <c r="AB41" i="18"/>
  <c r="AC41" i="18" s="1"/>
  <c r="AB165" i="18"/>
  <c r="AC165" i="18" s="1"/>
  <c r="G23" i="18"/>
  <c r="H23" i="18" s="1"/>
  <c r="R23" i="18"/>
  <c r="S23" i="18" s="1"/>
  <c r="AB23" i="18"/>
  <c r="AC23" i="18" s="1"/>
  <c r="L114" i="18"/>
  <c r="M114" i="18" s="1"/>
  <c r="L187" i="18"/>
  <c r="M187" i="18" s="1"/>
  <c r="W123" i="18"/>
  <c r="X123" i="18" s="1"/>
  <c r="G84" i="18"/>
  <c r="H84" i="18" s="1"/>
  <c r="R142" i="18"/>
  <c r="S142" i="18" s="1"/>
  <c r="L26" i="18"/>
  <c r="M26" i="18" s="1"/>
  <c r="R63" i="18"/>
  <c r="S63" i="18" s="1"/>
  <c r="AB63" i="18"/>
  <c r="AC63" i="18" s="1"/>
  <c r="W68" i="18"/>
  <c r="X68" i="18" s="1"/>
  <c r="G153" i="18"/>
  <c r="H153" i="18" s="1"/>
  <c r="W153" i="18"/>
  <c r="X153" i="18" s="1"/>
  <c r="G147" i="18"/>
  <c r="H147" i="18" s="1"/>
  <c r="R121" i="18"/>
  <c r="S121" i="18" s="1"/>
  <c r="AB121" i="18"/>
  <c r="AC121" i="18" s="1"/>
  <c r="AB199" i="18"/>
  <c r="AC199" i="18" s="1"/>
  <c r="L202" i="18"/>
  <c r="M202" i="18" s="1"/>
  <c r="AB203" i="18"/>
  <c r="AC203" i="18" s="1"/>
  <c r="G215" i="18"/>
  <c r="H215" i="18" s="1"/>
  <c r="L219" i="18"/>
  <c r="M219" i="18" s="1"/>
  <c r="G226" i="18"/>
  <c r="H226" i="18" s="1"/>
  <c r="W226" i="18"/>
  <c r="X226" i="18" s="1"/>
  <c r="AD226" i="18" s="1"/>
  <c r="AE226" i="18" s="1"/>
  <c r="G236" i="18"/>
  <c r="H236" i="18" s="1"/>
  <c r="W236" i="18"/>
  <c r="X236" i="18" s="1"/>
  <c r="G239" i="18"/>
  <c r="H239" i="18" s="1"/>
  <c r="G247" i="18"/>
  <c r="H247" i="18" s="1"/>
  <c r="L251" i="18"/>
  <c r="M251" i="18" s="1"/>
  <c r="AB251" i="18"/>
  <c r="AC251" i="18" s="1"/>
  <c r="L254" i="18"/>
  <c r="M254" i="18" s="1"/>
  <c r="G109" i="19"/>
  <c r="H109" i="19" s="1"/>
  <c r="L151" i="19"/>
  <c r="M151" i="19" s="1"/>
  <c r="AB151" i="19"/>
  <c r="AC151" i="19" s="1"/>
  <c r="W171" i="19"/>
  <c r="X171" i="19" s="1"/>
  <c r="G6" i="19"/>
  <c r="H6" i="19" s="1"/>
  <c r="W6" i="19"/>
  <c r="X6" i="19" s="1"/>
  <c r="G9" i="19"/>
  <c r="H9" i="19" s="1"/>
  <c r="W9" i="19"/>
  <c r="X9" i="19" s="1"/>
  <c r="G101" i="19"/>
  <c r="H101" i="19" s="1"/>
  <c r="G25" i="19"/>
  <c r="H25" i="19" s="1"/>
  <c r="G59" i="19"/>
  <c r="H59" i="19" s="1"/>
  <c r="W59" i="19"/>
  <c r="X59" i="19" s="1"/>
  <c r="R62" i="19"/>
  <c r="S62" i="19" s="1"/>
  <c r="R63" i="19"/>
  <c r="S63" i="19" s="1"/>
  <c r="AB103" i="19"/>
  <c r="AC103" i="19" s="1"/>
  <c r="L46" i="19"/>
  <c r="M46" i="19" s="1"/>
  <c r="G120" i="19"/>
  <c r="H120" i="19" s="1"/>
  <c r="G167" i="19"/>
  <c r="H167" i="19" s="1"/>
  <c r="AB167" i="19"/>
  <c r="AC167" i="19" s="1"/>
  <c r="G20" i="19"/>
  <c r="H20" i="19" s="1"/>
  <c r="AB20" i="19"/>
  <c r="AC20" i="19" s="1"/>
  <c r="AB118" i="19"/>
  <c r="AC118" i="19" s="1"/>
  <c r="AB158" i="19"/>
  <c r="AC158" i="19" s="1"/>
  <c r="W112" i="19"/>
  <c r="X112" i="19" s="1"/>
  <c r="G164" i="19"/>
  <c r="H164" i="19" s="1"/>
  <c r="L152" i="19"/>
  <c r="M152" i="19" s="1"/>
  <c r="AB152" i="19"/>
  <c r="AC152" i="19" s="1"/>
  <c r="L160" i="19"/>
  <c r="M160" i="19" s="1"/>
  <c r="L210" i="19"/>
  <c r="M210" i="19" s="1"/>
  <c r="L168" i="19"/>
  <c r="M168" i="19" s="1"/>
  <c r="W202" i="19"/>
  <c r="X202" i="19" s="1"/>
  <c r="L23" i="19"/>
  <c r="M23" i="19" s="1"/>
  <c r="L228" i="19"/>
  <c r="M228" i="19" s="1"/>
  <c r="AB235" i="19"/>
  <c r="AC235" i="19" s="1"/>
  <c r="L236" i="19"/>
  <c r="M236" i="19" s="1"/>
  <c r="L237" i="19"/>
  <c r="M237" i="19" s="1"/>
  <c r="AB237" i="19"/>
  <c r="AC237" i="19" s="1"/>
  <c r="L240" i="19"/>
  <c r="M240" i="19" s="1"/>
  <c r="AB240" i="19"/>
  <c r="AC240" i="19" s="1"/>
  <c r="J25" i="26"/>
  <c r="J12" i="26"/>
  <c r="J8" i="26"/>
  <c r="J33" i="26"/>
  <c r="J44" i="26"/>
  <c r="J27" i="26"/>
  <c r="J17" i="26"/>
  <c r="J40" i="26"/>
  <c r="J35" i="26"/>
  <c r="J19" i="26"/>
  <c r="J32" i="26"/>
  <c r="J53" i="26"/>
  <c r="J48" i="26"/>
  <c r="J13" i="26"/>
  <c r="J6" i="26"/>
  <c r="J37" i="26"/>
  <c r="J49" i="26"/>
  <c r="J43" i="26"/>
  <c r="J31" i="26"/>
  <c r="J21" i="26"/>
  <c r="J10" i="26"/>
  <c r="J20" i="26"/>
  <c r="J46" i="26"/>
  <c r="J18" i="26"/>
  <c r="J52" i="26"/>
  <c r="J42" i="26"/>
  <c r="J24" i="26"/>
  <c r="J51" i="26"/>
  <c r="J7" i="26"/>
  <c r="J30" i="26"/>
  <c r="J29" i="26"/>
  <c r="J22" i="26"/>
  <c r="I26" i="21"/>
  <c r="J15" i="26"/>
  <c r="J45" i="26"/>
  <c r="J50" i="26"/>
  <c r="J11" i="26"/>
  <c r="J38" i="26"/>
  <c r="J36" i="26"/>
  <c r="J26" i="26"/>
  <c r="J41" i="26"/>
  <c r="J16" i="26"/>
  <c r="I5" i="21"/>
  <c r="I45" i="21"/>
  <c r="I43" i="21"/>
  <c r="I50" i="21"/>
  <c r="I13" i="21"/>
  <c r="I42" i="21"/>
  <c r="I32" i="21"/>
  <c r="I10" i="21"/>
  <c r="I48" i="21"/>
  <c r="I38" i="21"/>
  <c r="I44" i="21"/>
  <c r="I35" i="21"/>
  <c r="I14" i="21"/>
  <c r="I22" i="21"/>
  <c r="I41" i="21"/>
  <c r="I12" i="21"/>
  <c r="I37" i="21"/>
  <c r="I23" i="21"/>
  <c r="I47" i="21"/>
  <c r="I25" i="21"/>
  <c r="I18" i="21"/>
  <c r="I24" i="21"/>
  <c r="I19" i="21"/>
  <c r="I7" i="21"/>
  <c r="I30" i="21"/>
  <c r="I8" i="21"/>
  <c r="I33" i="21"/>
  <c r="I21" i="21"/>
  <c r="I36" i="21"/>
  <c r="I52" i="21"/>
  <c r="I28" i="21"/>
  <c r="I46" i="21"/>
  <c r="I29" i="21"/>
  <c r="I17" i="21"/>
  <c r="I15" i="21"/>
  <c r="I11" i="21"/>
  <c r="I40" i="21"/>
  <c r="I9" i="21"/>
  <c r="I27" i="21"/>
  <c r="I20" i="21"/>
  <c r="I16" i="21"/>
  <c r="I34" i="21"/>
  <c r="I49" i="21"/>
  <c r="I51" i="21"/>
  <c r="I6" i="21"/>
  <c r="I39" i="21"/>
  <c r="J23" i="26"/>
  <c r="J14" i="26"/>
  <c r="J39" i="26"/>
  <c r="J28" i="26"/>
  <c r="J34" i="26"/>
  <c r="J9" i="26"/>
  <c r="AD77" i="18"/>
  <c r="AE77" i="18" s="1"/>
  <c r="AB108" i="18"/>
  <c r="AC108" i="18" s="1"/>
  <c r="W119" i="18"/>
  <c r="X119" i="18" s="1"/>
  <c r="G36" i="18"/>
  <c r="H36" i="18" s="1"/>
  <c r="R36" i="18"/>
  <c r="S36" i="18" s="1"/>
  <c r="AB36" i="18"/>
  <c r="AC36" i="18" s="1"/>
  <c r="W69" i="18"/>
  <c r="X69" i="18" s="1"/>
  <c r="L65" i="18"/>
  <c r="M65" i="18" s="1"/>
  <c r="L103" i="18"/>
  <c r="M103" i="18" s="1"/>
  <c r="AB103" i="18"/>
  <c r="AC103" i="18" s="1"/>
  <c r="L73" i="18"/>
  <c r="M73" i="18" s="1"/>
  <c r="AD73" i="18" s="1"/>
  <c r="AE73" i="18" s="1"/>
  <c r="AB19" i="18"/>
  <c r="AC19" i="18" s="1"/>
  <c r="L180" i="18"/>
  <c r="M180" i="18" s="1"/>
  <c r="G189" i="18"/>
  <c r="H189" i="18" s="1"/>
  <c r="G16" i="18"/>
  <c r="H16" i="18" s="1"/>
  <c r="W16" i="18"/>
  <c r="X16" i="18" s="1"/>
  <c r="W196" i="18"/>
  <c r="X196" i="18" s="1"/>
  <c r="L80" i="18"/>
  <c r="M80" i="18" s="1"/>
  <c r="L127" i="18"/>
  <c r="M127" i="18" s="1"/>
  <c r="AB66" i="18"/>
  <c r="AC66" i="18" s="1"/>
  <c r="L44" i="18"/>
  <c r="M44" i="18" s="1"/>
  <c r="AB99" i="18"/>
  <c r="AC99" i="18" s="1"/>
  <c r="L41" i="18"/>
  <c r="M41" i="18" s="1"/>
  <c r="AD41" i="18" s="1"/>
  <c r="AE41" i="18" s="1"/>
  <c r="G42" i="18"/>
  <c r="H42" i="18" s="1"/>
  <c r="W42" i="18"/>
  <c r="X42" i="18" s="1"/>
  <c r="AB114" i="18"/>
  <c r="AC114" i="18" s="1"/>
  <c r="W187" i="18"/>
  <c r="X187" i="18" s="1"/>
  <c r="AD187" i="18" s="1"/>
  <c r="AE187" i="18" s="1"/>
  <c r="G90" i="18"/>
  <c r="H90" i="18" s="1"/>
  <c r="R90" i="18"/>
  <c r="S90" i="18" s="1"/>
  <c r="R173" i="18"/>
  <c r="S173" i="18" s="1"/>
  <c r="G63" i="18"/>
  <c r="H63" i="18" s="1"/>
  <c r="G75" i="18"/>
  <c r="H75" i="18" s="1"/>
  <c r="L199" i="18"/>
  <c r="M199" i="18" s="1"/>
  <c r="G204" i="18"/>
  <c r="H204" i="18" s="1"/>
  <c r="L212" i="18"/>
  <c r="M212" i="18" s="1"/>
  <c r="L218" i="18"/>
  <c r="M218" i="18" s="1"/>
  <c r="L220" i="18"/>
  <c r="M220" i="18" s="1"/>
  <c r="AB220" i="18"/>
  <c r="AC220" i="18" s="1"/>
  <c r="W228" i="18"/>
  <c r="X228" i="18" s="1"/>
  <c r="W246" i="18"/>
  <c r="X246" i="18" s="1"/>
  <c r="G92" i="18"/>
  <c r="H92" i="18" s="1"/>
  <c r="R92" i="18"/>
  <c r="S92" i="18" s="1"/>
  <c r="L102" i="18"/>
  <c r="M102" i="18" s="1"/>
  <c r="W102" i="18"/>
  <c r="X102" i="18" s="1"/>
  <c r="G27" i="18"/>
  <c r="H27" i="18" s="1"/>
  <c r="R27" i="18"/>
  <c r="S27" i="18" s="1"/>
  <c r="G71" i="18"/>
  <c r="H71" i="18" s="1"/>
  <c r="W115" i="18"/>
  <c r="X115" i="18" s="1"/>
  <c r="L161" i="18"/>
  <c r="M161" i="18" s="1"/>
  <c r="G112" i="18"/>
  <c r="H112" i="18" s="1"/>
  <c r="R112" i="18"/>
  <c r="S112" i="18" s="1"/>
  <c r="AB112" i="18"/>
  <c r="AC112" i="18" s="1"/>
  <c r="AB119" i="18"/>
  <c r="AC119" i="18" s="1"/>
  <c r="L133" i="18"/>
  <c r="M133" i="18" s="1"/>
  <c r="W133" i="18"/>
  <c r="X133" i="18" s="1"/>
  <c r="W86" i="18"/>
  <c r="X86" i="18" s="1"/>
  <c r="L89" i="18"/>
  <c r="M89" i="18" s="1"/>
  <c r="W89" i="18"/>
  <c r="X89" i="18" s="1"/>
  <c r="G120" i="18"/>
  <c r="H120" i="18" s="1"/>
  <c r="W120" i="18"/>
  <c r="X120" i="18" s="1"/>
  <c r="AB94" i="18"/>
  <c r="AC94" i="18" s="1"/>
  <c r="AD94" i="18" s="1"/>
  <c r="AE94" i="18" s="1"/>
  <c r="L30" i="18"/>
  <c r="M30" i="18" s="1"/>
  <c r="W65" i="18"/>
  <c r="X65" i="18" s="1"/>
  <c r="W103" i="18"/>
  <c r="X103" i="18" s="1"/>
  <c r="G97" i="18"/>
  <c r="H97" i="18" s="1"/>
  <c r="AB97" i="18"/>
  <c r="AC97" i="18" s="1"/>
  <c r="L124" i="18"/>
  <c r="M124" i="18" s="1"/>
  <c r="AD124" i="18" s="1"/>
  <c r="AE124" i="18" s="1"/>
  <c r="AB143" i="18"/>
  <c r="AC143" i="18" s="1"/>
  <c r="L156" i="18"/>
  <c r="M156" i="18" s="1"/>
  <c r="W157" i="18"/>
  <c r="X157" i="18" s="1"/>
  <c r="L95" i="18"/>
  <c r="M95" i="18" s="1"/>
  <c r="R174" i="18"/>
  <c r="S174" i="18" s="1"/>
  <c r="AB174" i="18"/>
  <c r="AC174" i="18" s="1"/>
  <c r="G19" i="18"/>
  <c r="H19" i="18" s="1"/>
  <c r="W19" i="18"/>
  <c r="X19" i="18" s="1"/>
  <c r="G110" i="18"/>
  <c r="H110" i="18" s="1"/>
  <c r="W194" i="18"/>
  <c r="X194" i="18" s="1"/>
  <c r="W15" i="18"/>
  <c r="X15" i="18" s="1"/>
  <c r="G8" i="18"/>
  <c r="H8" i="18" s="1"/>
  <c r="AB58" i="18"/>
  <c r="AC58" i="18" s="1"/>
  <c r="W7" i="18"/>
  <c r="X7" i="18" s="1"/>
  <c r="G24" i="18"/>
  <c r="H24" i="18" s="1"/>
  <c r="G80" i="18"/>
  <c r="H80" i="18" s="1"/>
  <c r="R80" i="18"/>
  <c r="S80" i="18" s="1"/>
  <c r="G35" i="18"/>
  <c r="H35" i="18" s="1"/>
  <c r="W35" i="18"/>
  <c r="X35" i="18" s="1"/>
  <c r="G98" i="18"/>
  <c r="H98" i="18" s="1"/>
  <c r="AD98" i="18" s="1"/>
  <c r="AE98" i="18" s="1"/>
  <c r="AB98" i="18"/>
  <c r="AC98" i="18" s="1"/>
  <c r="W162" i="18"/>
  <c r="X162" i="18" s="1"/>
  <c r="G29" i="18"/>
  <c r="H29" i="18" s="1"/>
  <c r="W29" i="18"/>
  <c r="X29" i="18" s="1"/>
  <c r="G40" i="18"/>
  <c r="H40" i="18" s="1"/>
  <c r="AD40" i="18" s="1"/>
  <c r="AE40" i="18" s="1"/>
  <c r="AB152" i="18"/>
  <c r="AC152" i="18" s="1"/>
  <c r="G66" i="18"/>
  <c r="H66" i="18" s="1"/>
  <c r="G164" i="18"/>
  <c r="H164" i="18" s="1"/>
  <c r="R164" i="18"/>
  <c r="S164" i="18" s="1"/>
  <c r="AB164" i="18"/>
  <c r="AC164" i="18" s="1"/>
  <c r="G188" i="18"/>
  <c r="H188" i="18" s="1"/>
  <c r="R188" i="18"/>
  <c r="S188" i="18" s="1"/>
  <c r="L99" i="18"/>
  <c r="M99" i="18" s="1"/>
  <c r="R106" i="18"/>
  <c r="S106" i="18" s="1"/>
  <c r="L170" i="18"/>
  <c r="M170" i="18" s="1"/>
  <c r="W170" i="18"/>
  <c r="X170" i="18" s="1"/>
  <c r="G175" i="18"/>
  <c r="H175" i="18" s="1"/>
  <c r="W175" i="18"/>
  <c r="X175" i="18" s="1"/>
  <c r="W41" i="18"/>
  <c r="X41" i="18" s="1"/>
  <c r="G165" i="18"/>
  <c r="H165" i="18" s="1"/>
  <c r="L31" i="18"/>
  <c r="M31" i="18" s="1"/>
  <c r="AB31" i="18"/>
  <c r="AC31" i="18" s="1"/>
  <c r="AB155" i="18"/>
  <c r="AC155" i="18" s="1"/>
  <c r="AB169" i="18"/>
  <c r="AC169" i="18" s="1"/>
  <c r="L20" i="18"/>
  <c r="M20" i="18" s="1"/>
  <c r="AB20" i="18"/>
  <c r="AC20" i="18" s="1"/>
  <c r="L25" i="18"/>
  <c r="M25" i="18" s="1"/>
  <c r="AB183" i="18"/>
  <c r="AC183" i="18" s="1"/>
  <c r="W81" i="18"/>
  <c r="X81" i="18" s="1"/>
  <c r="G136" i="18"/>
  <c r="H136" i="18" s="1"/>
  <c r="L192" i="18"/>
  <c r="M192" i="18" s="1"/>
  <c r="R34" i="18"/>
  <c r="S34" i="18" s="1"/>
  <c r="AB84" i="18"/>
  <c r="AC84" i="18" s="1"/>
  <c r="AB141" i="18"/>
  <c r="AC141" i="18" s="1"/>
  <c r="L184" i="18"/>
  <c r="M184" i="18" s="1"/>
  <c r="G12" i="18"/>
  <c r="H12" i="18" s="1"/>
  <c r="R12" i="18"/>
  <c r="S12" i="18" s="1"/>
  <c r="AB12" i="18"/>
  <c r="AC12" i="18" s="1"/>
  <c r="G67" i="18"/>
  <c r="H67" i="18" s="1"/>
  <c r="R67" i="18"/>
  <c r="S67" i="18" s="1"/>
  <c r="AB67" i="18"/>
  <c r="AC67" i="18" s="1"/>
  <c r="R62" i="18"/>
  <c r="S62" i="18" s="1"/>
  <c r="AB62" i="18"/>
  <c r="AC62" i="18" s="1"/>
  <c r="L75" i="18"/>
  <c r="M75" i="18" s="1"/>
  <c r="AB75" i="18"/>
  <c r="AC75" i="18" s="1"/>
  <c r="L148" i="18"/>
  <c r="M148" i="18" s="1"/>
  <c r="W148" i="18"/>
  <c r="X148" i="18" s="1"/>
  <c r="AB107" i="18"/>
  <c r="AC107" i="18" s="1"/>
  <c r="W154" i="18"/>
  <c r="X154" i="18" s="1"/>
  <c r="G172" i="18"/>
  <c r="H172" i="18" s="1"/>
  <c r="R172" i="18"/>
  <c r="S172" i="18" s="1"/>
  <c r="AB172" i="18"/>
  <c r="AC172" i="18" s="1"/>
  <c r="AB200" i="18"/>
  <c r="AC200" i="18" s="1"/>
  <c r="G203" i="18"/>
  <c r="H203" i="18" s="1"/>
  <c r="L208" i="18"/>
  <c r="M208" i="18" s="1"/>
  <c r="W214" i="18"/>
  <c r="X214" i="18" s="1"/>
  <c r="L215" i="18"/>
  <c r="M215" i="18" s="1"/>
  <c r="L223" i="18"/>
  <c r="M223" i="18" s="1"/>
  <c r="G224" i="18"/>
  <c r="H224" i="18" s="1"/>
  <c r="W227" i="18"/>
  <c r="X227" i="18" s="1"/>
  <c r="AB230" i="18"/>
  <c r="AC230" i="18" s="1"/>
  <c r="L231" i="18"/>
  <c r="M231" i="18" s="1"/>
  <c r="L235" i="18"/>
  <c r="M235" i="18" s="1"/>
  <c r="L237" i="18"/>
  <c r="M237" i="18" s="1"/>
  <c r="AB237" i="18"/>
  <c r="AC237" i="18" s="1"/>
  <c r="AB238" i="18"/>
  <c r="AC238" i="18" s="1"/>
  <c r="W239" i="18"/>
  <c r="X239" i="18" s="1"/>
  <c r="G240" i="18"/>
  <c r="H240" i="18" s="1"/>
  <c r="G241" i="18"/>
  <c r="H241" i="18" s="1"/>
  <c r="W241" i="18"/>
  <c r="X241" i="18" s="1"/>
  <c r="W244" i="18"/>
  <c r="X244" i="18" s="1"/>
  <c r="W248" i="18"/>
  <c r="X248" i="18" s="1"/>
  <c r="AB254" i="18"/>
  <c r="AC254" i="18" s="1"/>
  <c r="L255" i="18"/>
  <c r="M255" i="18" s="1"/>
  <c r="AB255" i="18"/>
  <c r="AC255" i="18" s="1"/>
  <c r="R78" i="18"/>
  <c r="S78" i="18" s="1"/>
  <c r="AD78" i="18" s="1"/>
  <c r="AE78" i="18" s="1"/>
  <c r="G115" i="18"/>
  <c r="H115" i="18" s="1"/>
  <c r="R115" i="18"/>
  <c r="S115" i="18" s="1"/>
  <c r="G108" i="18"/>
  <c r="H108" i="18" s="1"/>
  <c r="R108" i="18"/>
  <c r="S108" i="18" s="1"/>
  <c r="G133" i="18"/>
  <c r="H133" i="18" s="1"/>
  <c r="G89" i="18"/>
  <c r="H89" i="18" s="1"/>
  <c r="R45" i="18"/>
  <c r="S45" i="18" s="1"/>
  <c r="AB65" i="18"/>
  <c r="AC65" i="18" s="1"/>
  <c r="AB54" i="18"/>
  <c r="AC54" i="18" s="1"/>
  <c r="L138" i="18"/>
  <c r="M138" i="18" s="1"/>
  <c r="AB73" i="18"/>
  <c r="AC73" i="18" s="1"/>
  <c r="L168" i="18"/>
  <c r="M168" i="18" s="1"/>
  <c r="W168" i="18"/>
  <c r="X168" i="18" s="1"/>
  <c r="AB113" i="18"/>
  <c r="AC113" i="18" s="1"/>
  <c r="L174" i="18"/>
  <c r="M174" i="18" s="1"/>
  <c r="G135" i="18"/>
  <c r="H135" i="18" s="1"/>
  <c r="AD135" i="18" s="1"/>
  <c r="AE135" i="18" s="1"/>
  <c r="AB180" i="18"/>
  <c r="AC180" i="18" s="1"/>
  <c r="G195" i="18"/>
  <c r="H195" i="18" s="1"/>
  <c r="L7" i="18"/>
  <c r="M7" i="18" s="1"/>
  <c r="W116" i="18"/>
  <c r="X116" i="18" s="1"/>
  <c r="L66" i="18"/>
  <c r="M66" i="18" s="1"/>
  <c r="G104" i="18"/>
  <c r="H104" i="18" s="1"/>
  <c r="W136" i="18"/>
  <c r="X136" i="18" s="1"/>
  <c r="G146" i="18"/>
  <c r="H146" i="18" s="1"/>
  <c r="W146" i="18"/>
  <c r="X146" i="18" s="1"/>
  <c r="W118" i="18"/>
  <c r="X118" i="18" s="1"/>
  <c r="W171" i="18"/>
  <c r="X171" i="18" s="1"/>
  <c r="AB90" i="18"/>
  <c r="AC90" i="18" s="1"/>
  <c r="W141" i="18"/>
  <c r="X141" i="18" s="1"/>
  <c r="G142" i="18"/>
  <c r="H142" i="18" s="1"/>
  <c r="AB173" i="18"/>
  <c r="AC173" i="18" s="1"/>
  <c r="L62" i="18"/>
  <c r="M62" i="18" s="1"/>
  <c r="G200" i="18"/>
  <c r="H200" i="18" s="1"/>
  <c r="W200" i="18"/>
  <c r="X200" i="18" s="1"/>
  <c r="W204" i="18"/>
  <c r="X204" i="18" s="1"/>
  <c r="L210" i="18"/>
  <c r="M210" i="18" s="1"/>
  <c r="AB212" i="18"/>
  <c r="AC212" i="18" s="1"/>
  <c r="G235" i="18"/>
  <c r="H235" i="18" s="1"/>
  <c r="W252" i="18"/>
  <c r="X252" i="18" s="1"/>
  <c r="G161" i="18"/>
  <c r="H161" i="18" s="1"/>
  <c r="G95" i="18"/>
  <c r="H95" i="18" s="1"/>
  <c r="R95" i="18"/>
  <c r="S95" i="18" s="1"/>
  <c r="L15" i="18"/>
  <c r="M15" i="18" s="1"/>
  <c r="G116" i="18"/>
  <c r="H116" i="18" s="1"/>
  <c r="W145" i="18"/>
  <c r="X145" i="18" s="1"/>
  <c r="AD145" i="18" s="1"/>
  <c r="AE145" i="18" s="1"/>
  <c r="AB163" i="18"/>
  <c r="AC163" i="18" s="1"/>
  <c r="L188" i="18"/>
  <c r="M188" i="18" s="1"/>
  <c r="L106" i="18"/>
  <c r="M106" i="18" s="1"/>
  <c r="W106" i="18"/>
  <c r="X106" i="18" s="1"/>
  <c r="G160" i="18"/>
  <c r="H160" i="18" s="1"/>
  <c r="W160" i="18"/>
  <c r="X160" i="18" s="1"/>
  <c r="L23" i="18"/>
  <c r="M23" i="18" s="1"/>
  <c r="W23" i="18"/>
  <c r="X23" i="18" s="1"/>
  <c r="W25" i="18"/>
  <c r="X25" i="18" s="1"/>
  <c r="L81" i="18"/>
  <c r="M81" i="18" s="1"/>
  <c r="W192" i="18"/>
  <c r="X192" i="18" s="1"/>
  <c r="AB118" i="18"/>
  <c r="AC118" i="18" s="1"/>
  <c r="R184" i="18"/>
  <c r="S184" i="18" s="1"/>
  <c r="AB184" i="18"/>
  <c r="AC184" i="18" s="1"/>
  <c r="AB26" i="18"/>
  <c r="AC26" i="18" s="1"/>
  <c r="W107" i="18"/>
  <c r="X107" i="18" s="1"/>
  <c r="G198" i="18"/>
  <c r="H198" i="18" s="1"/>
  <c r="W198" i="18"/>
  <c r="X198" i="18" s="1"/>
  <c r="AB202" i="18"/>
  <c r="AC202" i="18" s="1"/>
  <c r="L214" i="18"/>
  <c r="M214" i="18" s="1"/>
  <c r="W216" i="18"/>
  <c r="X216" i="18" s="1"/>
  <c r="G217" i="18"/>
  <c r="H217" i="18" s="1"/>
  <c r="W217" i="18"/>
  <c r="X217" i="18" s="1"/>
  <c r="G218" i="18"/>
  <c r="H218" i="18" s="1"/>
  <c r="L222" i="18"/>
  <c r="M222" i="18" s="1"/>
  <c r="AB226" i="18"/>
  <c r="AC226" i="18" s="1"/>
  <c r="AB227" i="18"/>
  <c r="AC227" i="18" s="1"/>
  <c r="L228" i="18"/>
  <c r="M228" i="18" s="1"/>
  <c r="AB228" i="18"/>
  <c r="AC228" i="18" s="1"/>
  <c r="G230" i="18"/>
  <c r="H230" i="18" s="1"/>
  <c r="W230" i="18"/>
  <c r="X230" i="18" s="1"/>
  <c r="W231" i="18"/>
  <c r="X231" i="18" s="1"/>
  <c r="G232" i="18"/>
  <c r="H232" i="18" s="1"/>
  <c r="W232" i="18"/>
  <c r="X232" i="18" s="1"/>
  <c r="G238" i="18"/>
  <c r="H238" i="18" s="1"/>
  <c r="W238" i="18"/>
  <c r="X238" i="18" s="1"/>
  <c r="L243" i="18"/>
  <c r="M243" i="18" s="1"/>
  <c r="AB243" i="18"/>
  <c r="AC243" i="18" s="1"/>
  <c r="AB246" i="18"/>
  <c r="AC246" i="18" s="1"/>
  <c r="W247" i="18"/>
  <c r="X247" i="18" s="1"/>
  <c r="AD247" i="18" s="1"/>
  <c r="AE247" i="18" s="1"/>
  <c r="L250" i="18"/>
  <c r="M250" i="18" s="1"/>
  <c r="L252" i="18"/>
  <c r="M252" i="18" s="1"/>
  <c r="AB252" i="18"/>
  <c r="AC252" i="18" s="1"/>
  <c r="L179" i="19"/>
  <c r="M179" i="19" s="1"/>
  <c r="R114" i="19"/>
  <c r="S114" i="19" s="1"/>
  <c r="AB114" i="19"/>
  <c r="AC114" i="19" s="1"/>
  <c r="L75" i="19"/>
  <c r="M75" i="19" s="1"/>
  <c r="W75" i="19"/>
  <c r="X75" i="19" s="1"/>
  <c r="L51" i="19"/>
  <c r="M51" i="19" s="1"/>
  <c r="AB51" i="19"/>
  <c r="AC51" i="19" s="1"/>
  <c r="R109" i="19"/>
  <c r="S109" i="19" s="1"/>
  <c r="AB109" i="19"/>
  <c r="AC109" i="19" s="1"/>
  <c r="W7" i="19"/>
  <c r="X7" i="19" s="1"/>
  <c r="G14" i="19"/>
  <c r="H14" i="19" s="1"/>
  <c r="R14" i="19"/>
  <c r="S14" i="19" s="1"/>
  <c r="AB14" i="19"/>
  <c r="AC14" i="19" s="1"/>
  <c r="L73" i="19"/>
  <c r="M73" i="19" s="1"/>
  <c r="G85" i="19"/>
  <c r="H85" i="19" s="1"/>
  <c r="W208" i="19"/>
  <c r="X208" i="19" s="1"/>
  <c r="G90" i="19"/>
  <c r="H90" i="19" s="1"/>
  <c r="R90" i="19"/>
  <c r="S90" i="19" s="1"/>
  <c r="AB90" i="19"/>
  <c r="AC90" i="19" s="1"/>
  <c r="W20" i="19"/>
  <c r="X20" i="19" s="1"/>
  <c r="W79" i="19"/>
  <c r="X79" i="19" s="1"/>
  <c r="R26" i="19"/>
  <c r="S26" i="19" s="1"/>
  <c r="AB26" i="19"/>
  <c r="AC26" i="19" s="1"/>
  <c r="L41" i="19"/>
  <c r="M41" i="19" s="1"/>
  <c r="W41" i="19"/>
  <c r="X41" i="19" s="1"/>
  <c r="L119" i="19"/>
  <c r="M119" i="19" s="1"/>
  <c r="AB141" i="19"/>
  <c r="AC141" i="19" s="1"/>
  <c r="L142" i="19"/>
  <c r="M142" i="19" s="1"/>
  <c r="W115" i="19"/>
  <c r="X115" i="19" s="1"/>
  <c r="G181" i="19"/>
  <c r="H181" i="19" s="1"/>
  <c r="W39" i="19"/>
  <c r="X39" i="19" s="1"/>
  <c r="G19" i="19"/>
  <c r="H19" i="19" s="1"/>
  <c r="AD19" i="19" s="1"/>
  <c r="AE19" i="19" s="1"/>
  <c r="W19" i="19"/>
  <c r="X19" i="19" s="1"/>
  <c r="G155" i="19"/>
  <c r="H155" i="19" s="1"/>
  <c r="G192" i="19"/>
  <c r="H192" i="19" s="1"/>
  <c r="G186" i="19"/>
  <c r="H186" i="19" s="1"/>
  <c r="W186" i="19"/>
  <c r="X186" i="19" s="1"/>
  <c r="G182" i="19"/>
  <c r="H182" i="19" s="1"/>
  <c r="R178" i="19"/>
  <c r="S178" i="19" s="1"/>
  <c r="AB178" i="19"/>
  <c r="AC178" i="19" s="1"/>
  <c r="W44" i="19"/>
  <c r="X44" i="19" s="1"/>
  <c r="L33" i="19"/>
  <c r="M33" i="19" s="1"/>
  <c r="W33" i="19"/>
  <c r="X33" i="19" s="1"/>
  <c r="G69" i="19"/>
  <c r="H69" i="19" s="1"/>
  <c r="R69" i="19"/>
  <c r="S69" i="19" s="1"/>
  <c r="G154" i="19"/>
  <c r="H154" i="19" s="1"/>
  <c r="W187" i="19"/>
  <c r="X187" i="19" s="1"/>
  <c r="G204" i="19"/>
  <c r="H204" i="19" s="1"/>
  <c r="W204" i="19"/>
  <c r="X204" i="19" s="1"/>
  <c r="G202" i="19"/>
  <c r="H202" i="19" s="1"/>
  <c r="L70" i="19"/>
  <c r="M70" i="19" s="1"/>
  <c r="L219" i="19"/>
  <c r="M219" i="19" s="1"/>
  <c r="AB223" i="19"/>
  <c r="AC223" i="19" s="1"/>
  <c r="L77" i="19"/>
  <c r="M77" i="19" s="1"/>
  <c r="AB194" i="19"/>
  <c r="AC194" i="19" s="1"/>
  <c r="AB193" i="19"/>
  <c r="AC193" i="19" s="1"/>
  <c r="L72" i="19"/>
  <c r="M72" i="19" s="1"/>
  <c r="AB72" i="19"/>
  <c r="AC72" i="19" s="1"/>
  <c r="L109" i="19"/>
  <c r="M109" i="19" s="1"/>
  <c r="G7" i="19"/>
  <c r="H7" i="19" s="1"/>
  <c r="R7" i="19"/>
  <c r="S7" i="19" s="1"/>
  <c r="G73" i="19"/>
  <c r="H73" i="19" s="1"/>
  <c r="AB85" i="19"/>
  <c r="AC85" i="19" s="1"/>
  <c r="AB53" i="19"/>
  <c r="AC53" i="19" s="1"/>
  <c r="G184" i="19"/>
  <c r="H184" i="19" s="1"/>
  <c r="AB184" i="19"/>
  <c r="AC184" i="19" s="1"/>
  <c r="L81" i="19"/>
  <c r="M81" i="19" s="1"/>
  <c r="AB25" i="19"/>
  <c r="AC25" i="19" s="1"/>
  <c r="W118" i="19"/>
  <c r="X118" i="19" s="1"/>
  <c r="R112" i="19"/>
  <c r="S112" i="19" s="1"/>
  <c r="R79" i="19"/>
  <c r="S79" i="19" s="1"/>
  <c r="AB119" i="19"/>
  <c r="AC119" i="19" s="1"/>
  <c r="L180" i="19"/>
  <c r="M180" i="19" s="1"/>
  <c r="G168" i="19"/>
  <c r="H168" i="19" s="1"/>
  <c r="R168" i="19"/>
  <c r="S168" i="19" s="1"/>
  <c r="L141" i="19"/>
  <c r="M141" i="19" s="1"/>
  <c r="R11" i="19"/>
  <c r="S11" i="19" s="1"/>
  <c r="AB68" i="19"/>
  <c r="AC68" i="19" s="1"/>
  <c r="L115" i="19"/>
  <c r="M115" i="19" s="1"/>
  <c r="L181" i="19"/>
  <c r="M181" i="19" s="1"/>
  <c r="L172" i="19"/>
  <c r="M172" i="19" s="1"/>
  <c r="AB172" i="19"/>
  <c r="AC172" i="19" s="1"/>
  <c r="L178" i="19"/>
  <c r="M178" i="19" s="1"/>
  <c r="L202" i="19"/>
  <c r="M202" i="19" s="1"/>
  <c r="G70" i="19"/>
  <c r="H70" i="19" s="1"/>
  <c r="R200" i="19"/>
  <c r="S200" i="19" s="1"/>
  <c r="AB200" i="19"/>
  <c r="AC200" i="19" s="1"/>
  <c r="W66" i="19"/>
  <c r="X66" i="19" s="1"/>
  <c r="L211" i="19"/>
  <c r="M211" i="19" s="1"/>
  <c r="AB211" i="19"/>
  <c r="AC211" i="19" s="1"/>
  <c r="L212" i="19"/>
  <c r="M212" i="19" s="1"/>
  <c r="AB212" i="19"/>
  <c r="AC212" i="19" s="1"/>
  <c r="L214" i="19"/>
  <c r="M214" i="19" s="1"/>
  <c r="AB214" i="19"/>
  <c r="AC214" i="19" s="1"/>
  <c r="L215" i="19"/>
  <c r="M215" i="19" s="1"/>
  <c r="G236" i="19"/>
  <c r="H236" i="19" s="1"/>
  <c r="G241" i="19"/>
  <c r="H241" i="19" s="1"/>
  <c r="G244" i="19"/>
  <c r="H244" i="19" s="1"/>
  <c r="W244" i="19"/>
  <c r="X244" i="19" s="1"/>
  <c r="W247" i="19"/>
  <c r="X247" i="19" s="1"/>
  <c r="L256" i="19"/>
  <c r="M256" i="19" s="1"/>
  <c r="AB256" i="19"/>
  <c r="AC256" i="19" s="1"/>
  <c r="AD151" i="19"/>
  <c r="AE151" i="19" s="1"/>
  <c r="G152" i="19"/>
  <c r="H152" i="19" s="1"/>
  <c r="AB182" i="19"/>
  <c r="AC182" i="19" s="1"/>
  <c r="L176" i="19"/>
  <c r="M176" i="19" s="1"/>
  <c r="W216" i="19"/>
  <c r="X216" i="19" s="1"/>
  <c r="AB232" i="19"/>
  <c r="AC232" i="19" s="1"/>
  <c r="L235" i="19"/>
  <c r="M235" i="19" s="1"/>
  <c r="G37" i="19"/>
  <c r="H37" i="19" s="1"/>
  <c r="R37" i="19"/>
  <c r="S37" i="19" s="1"/>
  <c r="L108" i="19"/>
  <c r="M108" i="19" s="1"/>
  <c r="W60" i="19"/>
  <c r="X60" i="19" s="1"/>
  <c r="AB121" i="19"/>
  <c r="AC121" i="19" s="1"/>
  <c r="L84" i="19"/>
  <c r="M84" i="19" s="1"/>
  <c r="G52" i="19"/>
  <c r="H52" i="19" s="1"/>
  <c r="R52" i="19"/>
  <c r="S52" i="19" s="1"/>
  <c r="AB32" i="19"/>
  <c r="AC32" i="19" s="1"/>
  <c r="L76" i="19"/>
  <c r="M76" i="19" s="1"/>
  <c r="W95" i="19"/>
  <c r="X95" i="19" s="1"/>
  <c r="W37" i="19"/>
  <c r="X37" i="19" s="1"/>
  <c r="G105" i="19"/>
  <c r="H105" i="19" s="1"/>
  <c r="W105" i="19"/>
  <c r="X105" i="19" s="1"/>
  <c r="W88" i="19"/>
  <c r="X88" i="19" s="1"/>
  <c r="G38" i="19"/>
  <c r="H38" i="19" s="1"/>
  <c r="R38" i="19"/>
  <c r="S38" i="19" s="1"/>
  <c r="AB38" i="19"/>
  <c r="AC38" i="19" s="1"/>
  <c r="L40" i="19"/>
  <c r="M40" i="19" s="1"/>
  <c r="W40" i="19"/>
  <c r="X40" i="19" s="1"/>
  <c r="G89" i="19"/>
  <c r="H89" i="19" s="1"/>
  <c r="R89" i="19"/>
  <c r="S89" i="19" s="1"/>
  <c r="AB60" i="19"/>
  <c r="AC60" i="19" s="1"/>
  <c r="G77" i="19"/>
  <c r="H77" i="19" s="1"/>
  <c r="W77" i="19"/>
  <c r="X77" i="19" s="1"/>
  <c r="G100" i="19"/>
  <c r="H100" i="19" s="1"/>
  <c r="W100" i="19"/>
  <c r="X100" i="19" s="1"/>
  <c r="G194" i="19"/>
  <c r="H194" i="19" s="1"/>
  <c r="R73" i="19"/>
  <c r="S73" i="19" s="1"/>
  <c r="AB9" i="19"/>
  <c r="AC9" i="19" s="1"/>
  <c r="L101" i="19"/>
  <c r="M101" i="19" s="1"/>
  <c r="AB101" i="19"/>
  <c r="AC101" i="19" s="1"/>
  <c r="L54" i="19"/>
  <c r="M54" i="19" s="1"/>
  <c r="AB54" i="19"/>
  <c r="AC54" i="19" s="1"/>
  <c r="AB59" i="19"/>
  <c r="AC59" i="19" s="1"/>
  <c r="AD59" i="19" s="1"/>
  <c r="AE59" i="19" s="1"/>
  <c r="AB55" i="19"/>
  <c r="AC55" i="19" s="1"/>
  <c r="AB62" i="19"/>
  <c r="AC62" i="19" s="1"/>
  <c r="L208" i="19"/>
  <c r="M208" i="19" s="1"/>
  <c r="L167" i="19"/>
  <c r="M167" i="19" s="1"/>
  <c r="W119" i="19"/>
  <c r="X119" i="19" s="1"/>
  <c r="R180" i="19"/>
  <c r="S180" i="19" s="1"/>
  <c r="AB180" i="19"/>
  <c r="AC180" i="19" s="1"/>
  <c r="L125" i="19"/>
  <c r="M125" i="19" s="1"/>
  <c r="W125" i="19"/>
  <c r="X125" i="19" s="1"/>
  <c r="G153" i="19"/>
  <c r="H153" i="19" s="1"/>
  <c r="AB153" i="19"/>
  <c r="AC153" i="19" s="1"/>
  <c r="W142" i="19"/>
  <c r="X142" i="19" s="1"/>
  <c r="AD142" i="19" s="1"/>
  <c r="AE142" i="19" s="1"/>
  <c r="AB146" i="19"/>
  <c r="AC146" i="19" s="1"/>
  <c r="L165" i="19"/>
  <c r="M165" i="19" s="1"/>
  <c r="G11" i="19"/>
  <c r="H11" i="19" s="1"/>
  <c r="AB19" i="19"/>
  <c r="AC19" i="19" s="1"/>
  <c r="L136" i="19"/>
  <c r="M136" i="19" s="1"/>
  <c r="AB136" i="19"/>
  <c r="AC136" i="19" s="1"/>
  <c r="AB161" i="19"/>
  <c r="AC161" i="19" s="1"/>
  <c r="AB43" i="19"/>
  <c r="AC43" i="19" s="1"/>
  <c r="L98" i="19"/>
  <c r="M98" i="19" s="1"/>
  <c r="W98" i="19"/>
  <c r="X98" i="19" s="1"/>
  <c r="R48" i="19"/>
  <c r="S48" i="19" s="1"/>
  <c r="G44" i="19"/>
  <c r="H44" i="19" s="1"/>
  <c r="AB44" i="19"/>
  <c r="AC44" i="19" s="1"/>
  <c r="G80" i="19"/>
  <c r="H80" i="19" s="1"/>
  <c r="W80" i="19"/>
  <c r="X80" i="19" s="1"/>
  <c r="W154" i="19"/>
  <c r="X154" i="19" s="1"/>
  <c r="G23" i="19"/>
  <c r="H23" i="19" s="1"/>
  <c r="R23" i="19"/>
  <c r="S23" i="19" s="1"/>
  <c r="L173" i="19"/>
  <c r="M173" i="19" s="1"/>
  <c r="R157" i="19"/>
  <c r="S157" i="19" s="1"/>
  <c r="AB157" i="19"/>
  <c r="AC157" i="19" s="1"/>
  <c r="L124" i="19"/>
  <c r="M124" i="19" s="1"/>
  <c r="W124" i="19"/>
  <c r="X124" i="19" s="1"/>
  <c r="L140" i="19"/>
  <c r="M140" i="19" s="1"/>
  <c r="W140" i="19"/>
  <c r="X140" i="19" s="1"/>
  <c r="W166" i="19"/>
  <c r="X166" i="19" s="1"/>
  <c r="G143" i="19"/>
  <c r="H143" i="19" s="1"/>
  <c r="R195" i="19"/>
  <c r="S195" i="19" s="1"/>
  <c r="L199" i="19"/>
  <c r="M199" i="19" s="1"/>
  <c r="L66" i="19"/>
  <c r="M66" i="19" s="1"/>
  <c r="AB215" i="19"/>
  <c r="AC215" i="19" s="1"/>
  <c r="AD215" i="19" s="1"/>
  <c r="AE215" i="19" s="1"/>
  <c r="AB219" i="19"/>
  <c r="AC219" i="19" s="1"/>
  <c r="AB220" i="19"/>
  <c r="AC220" i="19" s="1"/>
  <c r="L251" i="19"/>
  <c r="M251" i="19" s="1"/>
  <c r="AB75" i="19"/>
  <c r="AC75" i="19" s="1"/>
  <c r="L111" i="19"/>
  <c r="M111" i="19" s="1"/>
  <c r="W111" i="19"/>
  <c r="X111" i="19" s="1"/>
  <c r="G30" i="19"/>
  <c r="H30" i="19" s="1"/>
  <c r="W30" i="19"/>
  <c r="X30" i="19" s="1"/>
  <c r="G121" i="19"/>
  <c r="H121" i="19" s="1"/>
  <c r="R121" i="19"/>
  <c r="S121" i="19" s="1"/>
  <c r="AB84" i="19"/>
  <c r="AC84" i="19" s="1"/>
  <c r="AB52" i="19"/>
  <c r="AC52" i="19" s="1"/>
  <c r="L32" i="19"/>
  <c r="M32" i="19" s="1"/>
  <c r="AB76" i="19"/>
  <c r="AC76" i="19" s="1"/>
  <c r="G179" i="19"/>
  <c r="H179" i="19" s="1"/>
  <c r="AB179" i="19"/>
  <c r="AC179" i="19" s="1"/>
  <c r="AB135" i="19"/>
  <c r="AC135" i="19" s="1"/>
  <c r="L177" i="19"/>
  <c r="M177" i="19" s="1"/>
  <c r="W177" i="19"/>
  <c r="X177" i="19" s="1"/>
  <c r="AB30" i="19"/>
  <c r="AC30" i="19" s="1"/>
  <c r="L35" i="19"/>
  <c r="M35" i="19" s="1"/>
  <c r="W35" i="19"/>
  <c r="X35" i="19" s="1"/>
  <c r="L203" i="19"/>
  <c r="M203" i="19" s="1"/>
  <c r="AB203" i="19"/>
  <c r="AC203" i="19" s="1"/>
  <c r="L48" i="19"/>
  <c r="M48" i="19" s="1"/>
  <c r="R154" i="19"/>
  <c r="S154" i="19" s="1"/>
  <c r="L187" i="19"/>
  <c r="M187" i="19" s="1"/>
  <c r="AB173" i="19"/>
  <c r="AC173" i="19" s="1"/>
  <c r="G162" i="19"/>
  <c r="H162" i="19" s="1"/>
  <c r="W162" i="19"/>
  <c r="X162" i="19" s="1"/>
  <c r="G66" i="19"/>
  <c r="H66" i="19" s="1"/>
  <c r="AB66" i="19"/>
  <c r="AC66" i="19" s="1"/>
  <c r="W219" i="19"/>
  <c r="X219" i="19" s="1"/>
  <c r="AD219" i="19" s="1"/>
  <c r="AE219" i="19" s="1"/>
  <c r="W220" i="19"/>
  <c r="X220" i="19" s="1"/>
  <c r="G223" i="19"/>
  <c r="H223" i="19" s="1"/>
  <c r="W227" i="19"/>
  <c r="X227" i="19" s="1"/>
  <c r="AB31" i="19"/>
  <c r="AC31" i="19" s="1"/>
  <c r="W135" i="19"/>
  <c r="X135" i="19" s="1"/>
  <c r="G114" i="19"/>
  <c r="H114" i="19" s="1"/>
  <c r="W114" i="19"/>
  <c r="X114" i="19" s="1"/>
  <c r="L30" i="19"/>
  <c r="M30" i="19" s="1"/>
  <c r="L87" i="19"/>
  <c r="M87" i="19" s="1"/>
  <c r="W87" i="19"/>
  <c r="X87" i="19" s="1"/>
  <c r="W13" i="19"/>
  <c r="X13" i="19" s="1"/>
  <c r="AB94" i="19"/>
  <c r="AC94" i="19" s="1"/>
  <c r="L134" i="19"/>
  <c r="M134" i="19" s="1"/>
  <c r="W134" i="19"/>
  <c r="X134" i="19" s="1"/>
  <c r="G95" i="19"/>
  <c r="H95" i="19" s="1"/>
  <c r="G92" i="19"/>
  <c r="H92" i="19" s="1"/>
  <c r="R92" i="19"/>
  <c r="S92" i="19" s="1"/>
  <c r="W108" i="19"/>
  <c r="X108" i="19" s="1"/>
  <c r="AB17" i="19"/>
  <c r="AC17" i="19" s="1"/>
  <c r="L27" i="19"/>
  <c r="M27" i="19" s="1"/>
  <c r="L60" i="19"/>
  <c r="M60" i="19" s="1"/>
  <c r="W52" i="19"/>
  <c r="X52" i="19" s="1"/>
  <c r="L194" i="19"/>
  <c r="M194" i="19" s="1"/>
  <c r="L9" i="19"/>
  <c r="M9" i="19" s="1"/>
  <c r="R167" i="19"/>
  <c r="S167" i="19" s="1"/>
  <c r="W24" i="19"/>
  <c r="X24" i="19" s="1"/>
  <c r="G131" i="19"/>
  <c r="H131" i="19" s="1"/>
  <c r="W152" i="19"/>
  <c r="X152" i="19" s="1"/>
  <c r="AD152" i="19" s="1"/>
  <c r="AE152" i="19" s="1"/>
  <c r="L201" i="19"/>
  <c r="M201" i="19" s="1"/>
  <c r="AB11" i="19"/>
  <c r="AC11" i="19" s="1"/>
  <c r="G65" i="19"/>
  <c r="H65" i="19" s="1"/>
  <c r="G115" i="19"/>
  <c r="H115" i="19" s="1"/>
  <c r="AB175" i="19"/>
  <c r="AC175" i="19" s="1"/>
  <c r="W132" i="19"/>
  <c r="X132" i="19" s="1"/>
  <c r="AB133" i="19"/>
  <c r="AC133" i="19" s="1"/>
  <c r="G166" i="19"/>
  <c r="H166" i="19" s="1"/>
  <c r="L71" i="19"/>
  <c r="M71" i="19" s="1"/>
  <c r="W71" i="19"/>
  <c r="X71" i="19" s="1"/>
  <c r="G216" i="19"/>
  <c r="H216" i="19" s="1"/>
  <c r="W228" i="19"/>
  <c r="X228" i="19" s="1"/>
  <c r="G230" i="19"/>
  <c r="H230" i="19" s="1"/>
  <c r="W230" i="19"/>
  <c r="X230" i="19" s="1"/>
  <c r="G203" i="19"/>
  <c r="H203" i="19" s="1"/>
  <c r="W203" i="19"/>
  <c r="X203" i="19" s="1"/>
  <c r="R184" i="19"/>
  <c r="S184" i="19" s="1"/>
  <c r="L62" i="19"/>
  <c r="M62" i="19" s="1"/>
  <c r="L163" i="19"/>
  <c r="M163" i="19" s="1"/>
  <c r="AB56" i="19"/>
  <c r="AC56" i="19" s="1"/>
  <c r="R118" i="19"/>
  <c r="S118" i="19" s="1"/>
  <c r="R164" i="19"/>
  <c r="S164" i="19" s="1"/>
  <c r="R119" i="19"/>
  <c r="S119" i="19" s="1"/>
  <c r="W146" i="19"/>
  <c r="X146" i="19" s="1"/>
  <c r="AD146" i="19" s="1"/>
  <c r="AE146" i="19" s="1"/>
  <c r="G170" i="19"/>
  <c r="H170" i="19" s="1"/>
  <c r="AB181" i="19"/>
  <c r="AC181" i="19" s="1"/>
  <c r="L39" i="19"/>
  <c r="M39" i="19" s="1"/>
  <c r="L161" i="19"/>
  <c r="M161" i="19" s="1"/>
  <c r="G185" i="19"/>
  <c r="H185" i="19" s="1"/>
  <c r="R82" i="19"/>
  <c r="S82" i="19" s="1"/>
  <c r="AB82" i="19"/>
  <c r="AC82" i="19" s="1"/>
  <c r="L44" i="19"/>
  <c r="M44" i="19" s="1"/>
  <c r="L80" i="19"/>
  <c r="M80" i="19" s="1"/>
  <c r="L154" i="19"/>
  <c r="M154" i="19" s="1"/>
  <c r="W176" i="19"/>
  <c r="X176" i="19" s="1"/>
  <c r="W70" i="19"/>
  <c r="X70" i="19" s="1"/>
  <c r="G132" i="19"/>
  <c r="H132" i="19" s="1"/>
  <c r="R132" i="19"/>
  <c r="S132" i="19" s="1"/>
  <c r="W200" i="19"/>
  <c r="X200" i="19" s="1"/>
  <c r="R140" i="19"/>
  <c r="S140" i="19" s="1"/>
  <c r="AD140" i="19" s="1"/>
  <c r="AE140" i="19" s="1"/>
  <c r="L162" i="19"/>
  <c r="M162" i="19" s="1"/>
  <c r="AB195" i="19"/>
  <c r="AC195" i="19" s="1"/>
  <c r="G67" i="19"/>
  <c r="H67" i="19" s="1"/>
  <c r="R67" i="19"/>
  <c r="S67" i="19" s="1"/>
  <c r="AB67" i="19"/>
  <c r="AC67" i="19" s="1"/>
  <c r="W211" i="19"/>
  <c r="X211" i="19" s="1"/>
  <c r="AB221" i="19"/>
  <c r="AC221" i="19" s="1"/>
  <c r="AB228" i="19"/>
  <c r="AC228" i="19" s="1"/>
  <c r="L229" i="19"/>
  <c r="M229" i="19" s="1"/>
  <c r="AB236" i="19"/>
  <c r="AC236" i="19" s="1"/>
  <c r="L239" i="19"/>
  <c r="M239" i="19" s="1"/>
  <c r="AB239" i="19"/>
  <c r="AC239" i="19" s="1"/>
  <c r="G243" i="19"/>
  <c r="H243" i="19" s="1"/>
  <c r="W251" i="19"/>
  <c r="X251" i="19" s="1"/>
  <c r="L255" i="19"/>
  <c r="M255" i="19" s="1"/>
  <c r="AB255" i="19"/>
  <c r="AC255" i="19" s="1"/>
  <c r="L31" i="19"/>
  <c r="M31" i="19" s="1"/>
  <c r="AB92" i="19"/>
  <c r="AC92" i="19" s="1"/>
  <c r="AB21" i="19"/>
  <c r="AC21" i="19" s="1"/>
  <c r="AB27" i="19"/>
  <c r="AC27" i="19" s="1"/>
  <c r="L52" i="19"/>
  <c r="M52" i="19" s="1"/>
  <c r="G148" i="19"/>
  <c r="H148" i="19" s="1"/>
  <c r="AB148" i="19"/>
  <c r="AC148" i="19" s="1"/>
  <c r="L85" i="19"/>
  <c r="M85" i="19" s="1"/>
  <c r="G36" i="19"/>
  <c r="H36" i="19" s="1"/>
  <c r="W36" i="19"/>
  <c r="X36" i="19" s="1"/>
  <c r="L59" i="19"/>
  <c r="M59" i="19" s="1"/>
  <c r="L120" i="19"/>
  <c r="M120" i="19" s="1"/>
  <c r="G112" i="19"/>
  <c r="H112" i="19" s="1"/>
  <c r="AB160" i="19"/>
  <c r="AC160" i="19" s="1"/>
  <c r="AB201" i="19"/>
  <c r="AC201" i="19" s="1"/>
  <c r="L153" i="19"/>
  <c r="M153" i="19" s="1"/>
  <c r="G141" i="19"/>
  <c r="H141" i="19" s="1"/>
  <c r="R141" i="19"/>
  <c r="S141" i="19" s="1"/>
  <c r="L11" i="19"/>
  <c r="M11" i="19" s="1"/>
  <c r="L97" i="19"/>
  <c r="M97" i="19" s="1"/>
  <c r="AB65" i="19"/>
  <c r="AC65" i="19" s="1"/>
  <c r="AB190" i="19"/>
  <c r="AC190" i="19" s="1"/>
  <c r="G82" i="19"/>
  <c r="H82" i="19" s="1"/>
  <c r="W82" i="19"/>
  <c r="X82" i="19" s="1"/>
  <c r="L149" i="19"/>
  <c r="M149" i="19" s="1"/>
  <c r="W149" i="19"/>
  <c r="X149" i="19" s="1"/>
  <c r="G113" i="19"/>
  <c r="H113" i="19" s="1"/>
  <c r="G175" i="19"/>
  <c r="H175" i="19" s="1"/>
  <c r="R175" i="19"/>
  <c r="S175" i="19" s="1"/>
  <c r="AB154" i="19"/>
  <c r="AC154" i="19" s="1"/>
  <c r="G133" i="19"/>
  <c r="H133" i="19" s="1"/>
  <c r="R133" i="19"/>
  <c r="S133" i="19" s="1"/>
  <c r="R173" i="19"/>
  <c r="S173" i="19" s="1"/>
  <c r="L157" i="19"/>
  <c r="M157" i="19" s="1"/>
  <c r="R66" i="19"/>
  <c r="S66" i="19" s="1"/>
  <c r="G138" i="19"/>
  <c r="H138" i="19" s="1"/>
  <c r="R138" i="19"/>
  <c r="S138" i="19" s="1"/>
  <c r="G221" i="19"/>
  <c r="H221" i="19" s="1"/>
  <c r="W221" i="19"/>
  <c r="X221" i="19" s="1"/>
  <c r="W231" i="19"/>
  <c r="X231" i="19" s="1"/>
  <c r="AB244" i="19"/>
  <c r="AC244" i="19" s="1"/>
  <c r="G35" i="19"/>
  <c r="H35" i="19" s="1"/>
  <c r="L104" i="19"/>
  <c r="M104" i="19" s="1"/>
  <c r="AB104" i="19"/>
  <c r="AC104" i="19" s="1"/>
  <c r="AB88" i="19"/>
  <c r="AC88" i="19" s="1"/>
  <c r="L83" i="19"/>
  <c r="M83" i="19" s="1"/>
  <c r="L89" i="19"/>
  <c r="M89" i="19" s="1"/>
  <c r="AB89" i="19"/>
  <c r="AC89" i="19" s="1"/>
  <c r="L188" i="19"/>
  <c r="M188" i="19" s="1"/>
  <c r="AB188" i="19"/>
  <c r="AC188" i="19" s="1"/>
  <c r="W21" i="19"/>
  <c r="X21" i="19" s="1"/>
  <c r="G93" i="19"/>
  <c r="H93" i="19" s="1"/>
  <c r="W93" i="19"/>
  <c r="X93" i="19" s="1"/>
  <c r="G207" i="19"/>
  <c r="H207" i="19" s="1"/>
  <c r="W207" i="19"/>
  <c r="X207" i="19" s="1"/>
  <c r="L121" i="19"/>
  <c r="M121" i="19" s="1"/>
  <c r="G84" i="19"/>
  <c r="H84" i="19" s="1"/>
  <c r="W84" i="19"/>
  <c r="X84" i="19" s="1"/>
  <c r="G58" i="19"/>
  <c r="H58" i="19" s="1"/>
  <c r="W58" i="19"/>
  <c r="X58" i="19" s="1"/>
  <c r="L28" i="19"/>
  <c r="M28" i="19" s="1"/>
  <c r="AB28" i="19"/>
  <c r="AC28" i="19" s="1"/>
  <c r="W194" i="19"/>
  <c r="X194" i="19" s="1"/>
  <c r="G193" i="19"/>
  <c r="H193" i="19" s="1"/>
  <c r="W193" i="19"/>
  <c r="X193" i="19" s="1"/>
  <c r="AB7" i="19"/>
  <c r="AC7" i="19" s="1"/>
  <c r="R45" i="19"/>
  <c r="S45" i="19" s="1"/>
  <c r="AB45" i="19"/>
  <c r="AC45" i="19" s="1"/>
  <c r="W85" i="19"/>
  <c r="X85" i="19" s="1"/>
  <c r="G53" i="19"/>
  <c r="H53" i="19" s="1"/>
  <c r="W53" i="19"/>
  <c r="X53" i="19" s="1"/>
  <c r="W184" i="19"/>
  <c r="X184" i="19" s="1"/>
  <c r="L117" i="19"/>
  <c r="M117" i="19" s="1"/>
  <c r="W101" i="19"/>
  <c r="X101" i="19" s="1"/>
  <c r="G55" i="19"/>
  <c r="H55" i="19" s="1"/>
  <c r="L90" i="19"/>
  <c r="M90" i="19" s="1"/>
  <c r="W90" i="19"/>
  <c r="X90" i="19" s="1"/>
  <c r="G209" i="19"/>
  <c r="H209" i="19" s="1"/>
  <c r="W209" i="19"/>
  <c r="X209" i="19" s="1"/>
  <c r="R163" i="19"/>
  <c r="S163" i="19" s="1"/>
  <c r="L198" i="19"/>
  <c r="M198" i="19" s="1"/>
  <c r="AB198" i="19"/>
  <c r="AC198" i="19" s="1"/>
  <c r="L96" i="19"/>
  <c r="M96" i="19" s="1"/>
  <c r="AB96" i="19"/>
  <c r="AC96" i="19" s="1"/>
  <c r="L103" i="19"/>
  <c r="M103" i="19" s="1"/>
  <c r="G159" i="19"/>
  <c r="H159" i="19" s="1"/>
  <c r="W159" i="19"/>
  <c r="X159" i="19" s="1"/>
  <c r="G46" i="19"/>
  <c r="H46" i="19" s="1"/>
  <c r="R46" i="19"/>
  <c r="S46" i="19" s="1"/>
  <c r="AB46" i="19"/>
  <c r="AC46" i="19" s="1"/>
  <c r="AB120" i="19"/>
  <c r="AC120" i="19" s="1"/>
  <c r="L56" i="19"/>
  <c r="M56" i="19" s="1"/>
  <c r="W167" i="19"/>
  <c r="X167" i="19" s="1"/>
  <c r="G122" i="19"/>
  <c r="H122" i="19" s="1"/>
  <c r="AB122" i="19"/>
  <c r="AC122" i="19" s="1"/>
  <c r="AB24" i="19"/>
  <c r="AC24" i="19" s="1"/>
  <c r="AB123" i="19"/>
  <c r="AC123" i="19" s="1"/>
  <c r="G110" i="19"/>
  <c r="H110" i="19" s="1"/>
  <c r="W164" i="19"/>
  <c r="X164" i="19" s="1"/>
  <c r="G205" i="19"/>
  <c r="H205" i="19" s="1"/>
  <c r="AB205" i="19"/>
  <c r="AC205" i="19" s="1"/>
  <c r="L26" i="19"/>
  <c r="M26" i="19" s="1"/>
  <c r="AB168" i="19"/>
  <c r="AC168" i="19" s="1"/>
  <c r="W141" i="19"/>
  <c r="X141" i="19" s="1"/>
  <c r="G47" i="19"/>
  <c r="H47" i="19" s="1"/>
  <c r="W47" i="19"/>
  <c r="X47" i="19" s="1"/>
  <c r="L139" i="19"/>
  <c r="M139" i="19" s="1"/>
  <c r="AB139" i="19"/>
  <c r="AC139" i="19" s="1"/>
  <c r="G128" i="19"/>
  <c r="H128" i="19" s="1"/>
  <c r="W128" i="19"/>
  <c r="X128" i="19" s="1"/>
  <c r="AB169" i="19"/>
  <c r="AC169" i="19" s="1"/>
  <c r="L196" i="19"/>
  <c r="M196" i="19" s="1"/>
  <c r="AB196" i="19"/>
  <c r="AC196" i="19" s="1"/>
  <c r="L65" i="19"/>
  <c r="M65" i="19" s="1"/>
  <c r="W65" i="19"/>
  <c r="X65" i="19" s="1"/>
  <c r="AB115" i="19"/>
  <c r="AC115" i="19" s="1"/>
  <c r="G172" i="19"/>
  <c r="H172" i="19" s="1"/>
  <c r="W172" i="19"/>
  <c r="X172" i="19" s="1"/>
  <c r="L12" i="19"/>
  <c r="M12" i="19" s="1"/>
  <c r="W12" i="19"/>
  <c r="X12" i="19" s="1"/>
  <c r="W161" i="19"/>
  <c r="X161" i="19" s="1"/>
  <c r="L155" i="19"/>
  <c r="M155" i="19" s="1"/>
  <c r="L192" i="19"/>
  <c r="M192" i="19" s="1"/>
  <c r="AB192" i="19"/>
  <c r="AC192" i="19" s="1"/>
  <c r="L185" i="19"/>
  <c r="M185" i="19" s="1"/>
  <c r="AD185" i="19" s="1"/>
  <c r="AE185" i="19" s="1"/>
  <c r="L190" i="19"/>
  <c r="M190" i="19" s="1"/>
  <c r="G43" i="19"/>
  <c r="H43" i="19" s="1"/>
  <c r="L82" i="19"/>
  <c r="M82" i="19" s="1"/>
  <c r="AB80" i="19"/>
  <c r="AC80" i="19" s="1"/>
  <c r="AB187" i="19"/>
  <c r="AC187" i="19" s="1"/>
  <c r="L34" i="19"/>
  <c r="M34" i="19" s="1"/>
  <c r="L206" i="19"/>
  <c r="M206" i="19" s="1"/>
  <c r="AB206" i="19"/>
  <c r="AC206" i="19" s="1"/>
  <c r="G102" i="19"/>
  <c r="H102" i="19" s="1"/>
  <c r="W74" i="19"/>
  <c r="X74" i="19" s="1"/>
  <c r="G106" i="19"/>
  <c r="H106" i="19" s="1"/>
  <c r="W106" i="19"/>
  <c r="X106" i="19" s="1"/>
  <c r="AB143" i="19"/>
  <c r="AC143" i="19" s="1"/>
  <c r="W195" i="19"/>
  <c r="X195" i="19" s="1"/>
  <c r="G213" i="19"/>
  <c r="H213" i="19" s="1"/>
  <c r="W213" i="19"/>
  <c r="X213" i="19" s="1"/>
  <c r="L217" i="19"/>
  <c r="M217" i="19" s="1"/>
  <c r="AB217" i="19"/>
  <c r="AC217" i="19" s="1"/>
  <c r="L218" i="19"/>
  <c r="M218" i="19" s="1"/>
  <c r="AB218" i="19"/>
  <c r="AC218" i="19" s="1"/>
  <c r="G220" i="19"/>
  <c r="H220" i="19" s="1"/>
  <c r="L224" i="19"/>
  <c r="M224" i="19" s="1"/>
  <c r="AB224" i="19"/>
  <c r="AC224" i="19" s="1"/>
  <c r="L231" i="19"/>
  <c r="M231" i="19" s="1"/>
  <c r="AB231" i="19"/>
  <c r="AC231" i="19" s="1"/>
  <c r="L232" i="19"/>
  <c r="M232" i="19" s="1"/>
  <c r="L233" i="19"/>
  <c r="M233" i="19" s="1"/>
  <c r="G238" i="19"/>
  <c r="H238" i="19" s="1"/>
  <c r="W238" i="19"/>
  <c r="X238" i="19" s="1"/>
  <c r="W239" i="19"/>
  <c r="X239" i="19" s="1"/>
  <c r="G240" i="19"/>
  <c r="H240" i="19" s="1"/>
  <c r="W240" i="19"/>
  <c r="X240" i="19" s="1"/>
  <c r="AB241" i="19"/>
  <c r="AC241" i="19" s="1"/>
  <c r="L242" i="19"/>
  <c r="M242" i="19" s="1"/>
  <c r="AB242" i="19"/>
  <c r="AC242" i="19" s="1"/>
  <c r="G247" i="19"/>
  <c r="H247" i="19" s="1"/>
  <c r="AB248" i="19"/>
  <c r="AC248" i="19" s="1"/>
  <c r="AD248" i="19" s="1"/>
  <c r="AE248" i="19" s="1"/>
  <c r="W252" i="19"/>
  <c r="X252" i="19" s="1"/>
  <c r="AD252" i="19" s="1"/>
  <c r="AE252" i="19" s="1"/>
  <c r="G254" i="19"/>
  <c r="H254" i="19" s="1"/>
  <c r="W254" i="19"/>
  <c r="X254" i="19" s="1"/>
  <c r="W255" i="19"/>
  <c r="X255" i="19" s="1"/>
  <c r="AD219" i="18"/>
  <c r="AE219" i="18" s="1"/>
  <c r="G39" i="18"/>
  <c r="H39" i="18" s="1"/>
  <c r="AB14" i="18"/>
  <c r="AC14" i="18" s="1"/>
  <c r="AB133" i="18"/>
  <c r="AC133" i="18" s="1"/>
  <c r="R89" i="18"/>
  <c r="S89" i="18" s="1"/>
  <c r="AB89" i="18"/>
  <c r="AC89" i="18" s="1"/>
  <c r="AD89" i="18" s="1"/>
  <c r="AE89" i="18" s="1"/>
  <c r="L69" i="18"/>
  <c r="M69" i="18" s="1"/>
  <c r="L120" i="18"/>
  <c r="M120" i="18" s="1"/>
  <c r="G128" i="18"/>
  <c r="H128" i="18" s="1"/>
  <c r="W128" i="18"/>
  <c r="X128" i="18" s="1"/>
  <c r="G54" i="18"/>
  <c r="H54" i="18" s="1"/>
  <c r="R54" i="18"/>
  <c r="S54" i="18" s="1"/>
  <c r="R96" i="18"/>
  <c r="S96" i="18" s="1"/>
  <c r="G166" i="18"/>
  <c r="H166" i="18" s="1"/>
  <c r="G157" i="18"/>
  <c r="H157" i="18" s="1"/>
  <c r="G186" i="18"/>
  <c r="H186" i="18" s="1"/>
  <c r="G174" i="18"/>
  <c r="H174" i="18" s="1"/>
  <c r="L19" i="18"/>
  <c r="M19" i="18" s="1"/>
  <c r="AD19" i="18" s="1"/>
  <c r="AE19" i="18" s="1"/>
  <c r="L24" i="18"/>
  <c r="M24" i="18" s="1"/>
  <c r="L74" i="18"/>
  <c r="M74" i="18" s="1"/>
  <c r="W197" i="18"/>
  <c r="X197" i="18" s="1"/>
  <c r="L70" i="18"/>
  <c r="M70" i="18" s="1"/>
  <c r="W70" i="18"/>
  <c r="X70" i="18" s="1"/>
  <c r="G132" i="18"/>
  <c r="H132" i="18" s="1"/>
  <c r="W132" i="18"/>
  <c r="X132" i="18" s="1"/>
  <c r="L6" i="18"/>
  <c r="M6" i="18" s="1"/>
  <c r="AD6" i="18" s="1"/>
  <c r="AE6" i="18" s="1"/>
  <c r="W76" i="18"/>
  <c r="X76" i="18" s="1"/>
  <c r="R152" i="18"/>
  <c r="S152" i="18" s="1"/>
  <c r="W44" i="18"/>
  <c r="X44" i="18" s="1"/>
  <c r="L163" i="18"/>
  <c r="M163" i="18" s="1"/>
  <c r="AD163" i="18" s="1"/>
  <c r="AE163" i="18" s="1"/>
  <c r="L82" i="18"/>
  <c r="M82" i="18" s="1"/>
  <c r="AB82" i="18"/>
  <c r="AC82" i="18" s="1"/>
  <c r="L104" i="18"/>
  <c r="M104" i="18" s="1"/>
  <c r="L165" i="18"/>
  <c r="M165" i="18" s="1"/>
  <c r="L117" i="18"/>
  <c r="M117" i="18" s="1"/>
  <c r="L183" i="18"/>
  <c r="M183" i="18" s="1"/>
  <c r="G185" i="18"/>
  <c r="H185" i="18" s="1"/>
  <c r="R185" i="18"/>
  <c r="S185" i="18" s="1"/>
  <c r="AB185" i="18"/>
  <c r="AC185" i="18" s="1"/>
  <c r="AB123" i="18"/>
  <c r="AC123" i="18" s="1"/>
  <c r="AB136" i="18"/>
  <c r="AC136" i="18" s="1"/>
  <c r="L53" i="18"/>
  <c r="M53" i="18" s="1"/>
  <c r="L111" i="18"/>
  <c r="M111" i="18" s="1"/>
  <c r="R26" i="18"/>
  <c r="S26" i="18" s="1"/>
  <c r="L63" i="18"/>
  <c r="M63" i="18" s="1"/>
  <c r="L107" i="18"/>
  <c r="M107" i="18" s="1"/>
  <c r="L203" i="18"/>
  <c r="M203" i="18" s="1"/>
  <c r="L205" i="18"/>
  <c r="M205" i="18" s="1"/>
  <c r="AB205" i="18"/>
  <c r="AC205" i="18" s="1"/>
  <c r="AB206" i="18"/>
  <c r="AC206" i="18" s="1"/>
  <c r="AD206" i="18" s="1"/>
  <c r="AE206" i="18" s="1"/>
  <c r="AB208" i="18"/>
  <c r="AC208" i="18" s="1"/>
  <c r="W212" i="18"/>
  <c r="X212" i="18" s="1"/>
  <c r="W215" i="18"/>
  <c r="X215" i="18" s="1"/>
  <c r="W220" i="18"/>
  <c r="X220" i="18" s="1"/>
  <c r="G227" i="18"/>
  <c r="H227" i="18" s="1"/>
  <c r="G228" i="18"/>
  <c r="H228" i="18" s="1"/>
  <c r="W235" i="18"/>
  <c r="X235" i="18" s="1"/>
  <c r="L236" i="18"/>
  <c r="M236" i="18" s="1"/>
  <c r="AB236" i="18"/>
  <c r="AC236" i="18" s="1"/>
  <c r="AB239" i="18"/>
  <c r="AC239" i="18" s="1"/>
  <c r="L248" i="18"/>
  <c r="M248" i="18" s="1"/>
  <c r="W255" i="18"/>
  <c r="X255" i="18" s="1"/>
  <c r="AB27" i="18"/>
  <c r="AC27" i="18" s="1"/>
  <c r="R71" i="18"/>
  <c r="S71" i="18" s="1"/>
  <c r="L115" i="18"/>
  <c r="M115" i="18" s="1"/>
  <c r="AB115" i="18"/>
  <c r="AC115" i="18" s="1"/>
  <c r="AB161" i="18"/>
  <c r="AC161" i="18" s="1"/>
  <c r="L39" i="18"/>
  <c r="M39" i="18" s="1"/>
  <c r="AB39" i="18"/>
  <c r="AC39" i="18" s="1"/>
  <c r="L18" i="18"/>
  <c r="M18" i="18" s="1"/>
  <c r="L88" i="18"/>
  <c r="M88" i="18" s="1"/>
  <c r="W88" i="18"/>
  <c r="X88" i="18" s="1"/>
  <c r="R133" i="18"/>
  <c r="S133" i="18" s="1"/>
  <c r="L45" i="18"/>
  <c r="M45" i="18" s="1"/>
  <c r="R69" i="18"/>
  <c r="S69" i="18" s="1"/>
  <c r="AB69" i="18"/>
  <c r="AC69" i="18" s="1"/>
  <c r="G30" i="18"/>
  <c r="H30" i="18" s="1"/>
  <c r="AB30" i="18"/>
  <c r="AC30" i="18" s="1"/>
  <c r="L43" i="18"/>
  <c r="M43" i="18" s="1"/>
  <c r="G103" i="18"/>
  <c r="H103" i="18" s="1"/>
  <c r="AB138" i="18"/>
  <c r="AC138" i="18" s="1"/>
  <c r="L79" i="18"/>
  <c r="M79" i="18" s="1"/>
  <c r="AB79" i="18"/>
  <c r="AC79" i="18" s="1"/>
  <c r="G156" i="18"/>
  <c r="H156" i="18" s="1"/>
  <c r="W156" i="18"/>
  <c r="X156" i="18" s="1"/>
  <c r="L157" i="18"/>
  <c r="M157" i="18" s="1"/>
  <c r="AB186" i="18"/>
  <c r="AC186" i="18" s="1"/>
  <c r="G113" i="18"/>
  <c r="H113" i="18" s="1"/>
  <c r="W174" i="18"/>
  <c r="X174" i="18" s="1"/>
  <c r="G13" i="18"/>
  <c r="H13" i="18" s="1"/>
  <c r="W13" i="18"/>
  <c r="X13" i="18" s="1"/>
  <c r="L110" i="18"/>
  <c r="M110" i="18" s="1"/>
  <c r="L181" i="18"/>
  <c r="M181" i="18" s="1"/>
  <c r="R195" i="18"/>
  <c r="S195" i="18" s="1"/>
  <c r="AB15" i="18"/>
  <c r="AC15" i="18" s="1"/>
  <c r="W24" i="18"/>
  <c r="X24" i="18" s="1"/>
  <c r="AB16" i="18"/>
  <c r="AC16" i="18" s="1"/>
  <c r="R38" i="18"/>
  <c r="S38" i="18" s="1"/>
  <c r="G197" i="18"/>
  <c r="H197" i="18" s="1"/>
  <c r="AB197" i="18"/>
  <c r="AC197" i="18" s="1"/>
  <c r="G182" i="18"/>
  <c r="H182" i="18" s="1"/>
  <c r="W182" i="18"/>
  <c r="X182" i="18" s="1"/>
  <c r="G76" i="18"/>
  <c r="H76" i="18" s="1"/>
  <c r="AB76" i="18"/>
  <c r="AC76" i="18" s="1"/>
  <c r="G144" i="18"/>
  <c r="H144" i="18" s="1"/>
  <c r="R144" i="18"/>
  <c r="S144" i="18" s="1"/>
  <c r="AB144" i="18"/>
  <c r="AC144" i="18" s="1"/>
  <c r="W66" i="18"/>
  <c r="X66" i="18" s="1"/>
  <c r="W164" i="18"/>
  <c r="X164" i="18" s="1"/>
  <c r="R190" i="18"/>
  <c r="S190" i="18" s="1"/>
  <c r="AB190" i="18"/>
  <c r="AC190" i="18" s="1"/>
  <c r="AB175" i="18"/>
  <c r="AC175" i="18" s="1"/>
  <c r="W165" i="18"/>
  <c r="X165" i="18" s="1"/>
  <c r="AB42" i="18"/>
  <c r="AC42" i="18" s="1"/>
  <c r="L155" i="18"/>
  <c r="M155" i="18" s="1"/>
  <c r="AD155" i="18" s="1"/>
  <c r="AE155" i="18" s="1"/>
  <c r="G57" i="18"/>
  <c r="H57" i="18" s="1"/>
  <c r="AB57" i="18"/>
  <c r="AC57" i="18" s="1"/>
  <c r="AB81" i="18"/>
  <c r="AC81" i="18" s="1"/>
  <c r="R84" i="18"/>
  <c r="S84" i="18" s="1"/>
  <c r="G85" i="18"/>
  <c r="H85" i="18" s="1"/>
  <c r="R85" i="18"/>
  <c r="S85" i="18" s="1"/>
  <c r="AB85" i="18"/>
  <c r="AC85" i="18" s="1"/>
  <c r="R101" i="18"/>
  <c r="S101" i="18" s="1"/>
  <c r="AB101" i="18"/>
  <c r="AC101" i="18" s="1"/>
  <c r="AB28" i="18"/>
  <c r="AC28" i="18" s="1"/>
  <c r="G171" i="18"/>
  <c r="H171" i="18" s="1"/>
  <c r="AB171" i="18"/>
  <c r="AC171" i="18" s="1"/>
  <c r="G173" i="18"/>
  <c r="H173" i="18" s="1"/>
  <c r="W173" i="18"/>
  <c r="X173" i="18" s="1"/>
  <c r="W12" i="18"/>
  <c r="X12" i="18" s="1"/>
  <c r="AB59" i="18"/>
  <c r="AC59" i="18" s="1"/>
  <c r="G68" i="18"/>
  <c r="H68" i="18" s="1"/>
  <c r="R68" i="18"/>
  <c r="S68" i="18" s="1"/>
  <c r="G179" i="18"/>
  <c r="H179" i="18" s="1"/>
  <c r="G154" i="18"/>
  <c r="H154" i="18" s="1"/>
  <c r="R154" i="18"/>
  <c r="S154" i="18" s="1"/>
  <c r="L198" i="18"/>
  <c r="M198" i="18" s="1"/>
  <c r="W203" i="18"/>
  <c r="X203" i="18" s="1"/>
  <c r="L204" i="18"/>
  <c r="M204" i="18" s="1"/>
  <c r="AB204" i="18"/>
  <c r="AC204" i="18" s="1"/>
  <c r="AB207" i="18"/>
  <c r="AC207" i="18" s="1"/>
  <c r="L216" i="18"/>
  <c r="M216" i="18" s="1"/>
  <c r="L224" i="18"/>
  <c r="M224" i="18" s="1"/>
  <c r="G225" i="18"/>
  <c r="H225" i="18" s="1"/>
  <c r="W225" i="18"/>
  <c r="X225" i="18" s="1"/>
  <c r="L227" i="18"/>
  <c r="M227" i="18" s="1"/>
  <c r="L229" i="18"/>
  <c r="M229" i="18" s="1"/>
  <c r="AB229" i="18"/>
  <c r="AC229" i="18" s="1"/>
  <c r="G231" i="18"/>
  <c r="H231" i="18" s="1"/>
  <c r="AD231" i="18" s="1"/>
  <c r="AE231" i="18" s="1"/>
  <c r="W234" i="18"/>
  <c r="X234" i="18" s="1"/>
  <c r="AD234" i="18" s="1"/>
  <c r="AE234" i="18" s="1"/>
  <c r="AB235" i="18"/>
  <c r="AC235" i="18" s="1"/>
  <c r="W240" i="18"/>
  <c r="X240" i="18" s="1"/>
  <c r="AB242" i="18"/>
  <c r="AC242" i="18" s="1"/>
  <c r="G246" i="18"/>
  <c r="H246" i="18" s="1"/>
  <c r="AD246" i="18" s="1"/>
  <c r="AE246" i="18" s="1"/>
  <c r="G249" i="18"/>
  <c r="H249" i="18" s="1"/>
  <c r="W249" i="18"/>
  <c r="X249" i="18" s="1"/>
  <c r="G250" i="18"/>
  <c r="H250" i="18" s="1"/>
  <c r="AB250" i="18"/>
  <c r="AC250" i="18" s="1"/>
  <c r="G254" i="18"/>
  <c r="H254" i="18" s="1"/>
  <c r="AD34" i="18"/>
  <c r="AE34" i="18" s="1"/>
  <c r="L27" i="18"/>
  <c r="M27" i="18" s="1"/>
  <c r="W27" i="18"/>
  <c r="X27" i="18" s="1"/>
  <c r="L14" i="18"/>
  <c r="M14" i="18" s="1"/>
  <c r="G18" i="18"/>
  <c r="H18" i="18" s="1"/>
  <c r="W18" i="18"/>
  <c r="X18" i="18" s="1"/>
  <c r="L33" i="18"/>
  <c r="M33" i="18" s="1"/>
  <c r="W33" i="18"/>
  <c r="X33" i="18" s="1"/>
  <c r="G43" i="18"/>
  <c r="H43" i="18" s="1"/>
  <c r="G96" i="18"/>
  <c r="H96" i="18" s="1"/>
  <c r="AB96" i="18"/>
  <c r="AC96" i="18" s="1"/>
  <c r="AB166" i="18"/>
  <c r="AC166" i="18" s="1"/>
  <c r="W138" i="18"/>
  <c r="X138" i="18" s="1"/>
  <c r="L109" i="18"/>
  <c r="M109" i="18" s="1"/>
  <c r="W46" i="18"/>
  <c r="X46" i="18" s="1"/>
  <c r="L149" i="18"/>
  <c r="M149" i="18" s="1"/>
  <c r="AD149" i="18" s="1"/>
  <c r="AE149" i="18" s="1"/>
  <c r="L141" i="18"/>
  <c r="M141" i="18" s="1"/>
  <c r="G59" i="18"/>
  <c r="H59" i="18" s="1"/>
  <c r="R59" i="18"/>
  <c r="S59" i="18" s="1"/>
  <c r="AB179" i="18"/>
  <c r="AC179" i="18" s="1"/>
  <c r="W202" i="18"/>
  <c r="X202" i="18" s="1"/>
  <c r="AB210" i="18"/>
  <c r="AC210" i="18" s="1"/>
  <c r="G214" i="18"/>
  <c r="H214" i="18" s="1"/>
  <c r="AD214" i="18" s="1"/>
  <c r="AE214" i="18" s="1"/>
  <c r="AB218" i="18"/>
  <c r="AC218" i="18" s="1"/>
  <c r="G222" i="18"/>
  <c r="H222" i="18" s="1"/>
  <c r="W222" i="18"/>
  <c r="X222" i="18" s="1"/>
  <c r="L238" i="18"/>
  <c r="M238" i="18" s="1"/>
  <c r="L128" i="18"/>
  <c r="M128" i="18" s="1"/>
  <c r="W54" i="18"/>
  <c r="X54" i="18" s="1"/>
  <c r="L166" i="18"/>
  <c r="M166" i="18" s="1"/>
  <c r="G134" i="18"/>
  <c r="H134" i="18" s="1"/>
  <c r="W134" i="18"/>
  <c r="X134" i="18" s="1"/>
  <c r="W79" i="18"/>
  <c r="X79" i="18" s="1"/>
  <c r="AB156" i="18"/>
  <c r="AC156" i="18" s="1"/>
  <c r="G137" i="18"/>
  <c r="H137" i="18" s="1"/>
  <c r="AD137" i="18" s="1"/>
  <c r="AE137" i="18" s="1"/>
  <c r="W186" i="18"/>
  <c r="X186" i="18" s="1"/>
  <c r="R10" i="18"/>
  <c r="S10" i="18" s="1"/>
  <c r="L13" i="18"/>
  <c r="M13" i="18" s="1"/>
  <c r="AB13" i="18"/>
  <c r="AC13" i="18" s="1"/>
  <c r="AB110" i="18"/>
  <c r="AC110" i="18" s="1"/>
  <c r="L22" i="18"/>
  <c r="M22" i="18" s="1"/>
  <c r="AB22" i="18"/>
  <c r="AC22" i="18" s="1"/>
  <c r="L158" i="18"/>
  <c r="M158" i="18" s="1"/>
  <c r="AD158" i="18" s="1"/>
  <c r="AE158" i="18" s="1"/>
  <c r="AB158" i="18"/>
  <c r="AC158" i="18" s="1"/>
  <c r="AB159" i="18"/>
  <c r="AC159" i="18" s="1"/>
  <c r="L195" i="18"/>
  <c r="M195" i="18" s="1"/>
  <c r="W195" i="18"/>
  <c r="X195" i="18" s="1"/>
  <c r="L58" i="18"/>
  <c r="M58" i="18" s="1"/>
  <c r="L16" i="18"/>
  <c r="M16" i="18" s="1"/>
  <c r="AB74" i="18"/>
  <c r="AC74" i="18" s="1"/>
  <c r="L38" i="18"/>
  <c r="M38" i="18" s="1"/>
  <c r="W38" i="18"/>
  <c r="X38" i="18" s="1"/>
  <c r="L35" i="18"/>
  <c r="M35" i="18" s="1"/>
  <c r="AB35" i="18"/>
  <c r="AC35" i="18" s="1"/>
  <c r="L91" i="18"/>
  <c r="M91" i="18" s="1"/>
  <c r="W91" i="18"/>
  <c r="X91" i="18" s="1"/>
  <c r="L29" i="18"/>
  <c r="M29" i="18" s="1"/>
  <c r="AB29" i="18"/>
  <c r="AC29" i="18" s="1"/>
  <c r="G44" i="18"/>
  <c r="H44" i="18" s="1"/>
  <c r="AB44" i="18"/>
  <c r="AC44" i="18" s="1"/>
  <c r="L37" i="18"/>
  <c r="M37" i="18" s="1"/>
  <c r="W99" i="18"/>
  <c r="X99" i="18" s="1"/>
  <c r="L42" i="18"/>
  <c r="M42" i="18" s="1"/>
  <c r="W169" i="18"/>
  <c r="X169" i="18" s="1"/>
  <c r="G20" i="18"/>
  <c r="H20" i="18" s="1"/>
  <c r="W20" i="18"/>
  <c r="X20" i="18" s="1"/>
  <c r="G25" i="18"/>
  <c r="H25" i="18" s="1"/>
  <c r="AD25" i="18" s="1"/>
  <c r="AE25" i="18" s="1"/>
  <c r="AB25" i="18"/>
  <c r="AC25" i="18" s="1"/>
  <c r="L100" i="18"/>
  <c r="M100" i="18" s="1"/>
  <c r="AB100" i="18"/>
  <c r="AC100" i="18" s="1"/>
  <c r="W114" i="18"/>
  <c r="X114" i="18" s="1"/>
  <c r="G183" i="18"/>
  <c r="H183" i="18" s="1"/>
  <c r="W183" i="18"/>
  <c r="X183" i="18" s="1"/>
  <c r="L123" i="18"/>
  <c r="M123" i="18" s="1"/>
  <c r="AB192" i="18"/>
  <c r="AC192" i="18" s="1"/>
  <c r="L84" i="18"/>
  <c r="M84" i="18" s="1"/>
  <c r="W84" i="18"/>
  <c r="X84" i="18" s="1"/>
  <c r="L101" i="18"/>
  <c r="M101" i="18" s="1"/>
  <c r="G28" i="18"/>
  <c r="H28" i="18" s="1"/>
  <c r="L171" i="18"/>
  <c r="M171" i="18" s="1"/>
  <c r="G141" i="18"/>
  <c r="H141" i="18" s="1"/>
  <c r="R141" i="18"/>
  <c r="S141" i="18" s="1"/>
  <c r="L173" i="18"/>
  <c r="M173" i="18" s="1"/>
  <c r="L130" i="18"/>
  <c r="M130" i="18" s="1"/>
  <c r="W130" i="18"/>
  <c r="X130" i="18" s="1"/>
  <c r="L59" i="18"/>
  <c r="M59" i="18" s="1"/>
  <c r="G51" i="18"/>
  <c r="H51" i="18" s="1"/>
  <c r="W51" i="18"/>
  <c r="X51" i="18" s="1"/>
  <c r="W62" i="18"/>
  <c r="X62" i="18" s="1"/>
  <c r="L68" i="18"/>
  <c r="M68" i="18" s="1"/>
  <c r="AD68" i="18" s="1"/>
  <c r="AE68" i="18" s="1"/>
  <c r="AB68" i="18"/>
  <c r="AC68" i="18" s="1"/>
  <c r="W179" i="18"/>
  <c r="X179" i="18" s="1"/>
  <c r="W75" i="18"/>
  <c r="X75" i="18" s="1"/>
  <c r="W121" i="18"/>
  <c r="X121" i="18" s="1"/>
  <c r="L154" i="18"/>
  <c r="M154" i="18" s="1"/>
  <c r="AB154" i="18"/>
  <c r="AC154" i="18" s="1"/>
  <c r="L200" i="18"/>
  <c r="M200" i="18" s="1"/>
  <c r="G201" i="18"/>
  <c r="H201" i="18" s="1"/>
  <c r="W201" i="18"/>
  <c r="X201" i="18" s="1"/>
  <c r="G210" i="18"/>
  <c r="H210" i="18" s="1"/>
  <c r="G212" i="18"/>
  <c r="H212" i="18" s="1"/>
  <c r="L213" i="18"/>
  <c r="M213" i="18" s="1"/>
  <c r="AB213" i="18"/>
  <c r="AC213" i="18" s="1"/>
  <c r="G216" i="18"/>
  <c r="H216" i="18" s="1"/>
  <c r="AB216" i="18"/>
  <c r="AC216" i="18" s="1"/>
  <c r="G220" i="18"/>
  <c r="H220" i="18" s="1"/>
  <c r="L221" i="18"/>
  <c r="M221" i="18" s="1"/>
  <c r="AB221" i="18"/>
  <c r="AC221" i="18" s="1"/>
  <c r="W224" i="18"/>
  <c r="X224" i="18" s="1"/>
  <c r="L232" i="18"/>
  <c r="M232" i="18" s="1"/>
  <c r="AD232" i="18" s="1"/>
  <c r="AE232" i="18" s="1"/>
  <c r="G233" i="18"/>
  <c r="H233" i="18" s="1"/>
  <c r="W233" i="18"/>
  <c r="X233" i="18" s="1"/>
  <c r="G242" i="18"/>
  <c r="H242" i="18" s="1"/>
  <c r="G244" i="18"/>
  <c r="H244" i="18" s="1"/>
  <c r="L245" i="18"/>
  <c r="M245" i="18" s="1"/>
  <c r="AB245" i="18"/>
  <c r="AC245" i="18" s="1"/>
  <c r="G248" i="18"/>
  <c r="H248" i="18" s="1"/>
  <c r="AB248" i="18"/>
  <c r="AC248" i="18" s="1"/>
  <c r="G252" i="18"/>
  <c r="H252" i="18" s="1"/>
  <c r="L253" i="18"/>
  <c r="M253" i="18" s="1"/>
  <c r="AB253" i="18"/>
  <c r="AC253" i="18" s="1"/>
  <c r="G255" i="18"/>
  <c r="H255" i="18" s="1"/>
  <c r="L256" i="18"/>
  <c r="M256" i="18" s="1"/>
  <c r="AB256" i="18"/>
  <c r="AC256" i="18" s="1"/>
  <c r="G31" i="19"/>
  <c r="H31" i="19" s="1"/>
  <c r="W31" i="19"/>
  <c r="X31" i="19" s="1"/>
  <c r="AB177" i="19"/>
  <c r="AC177" i="19" s="1"/>
  <c r="L15" i="19"/>
  <c r="M15" i="19" s="1"/>
  <c r="W15" i="19"/>
  <c r="X15" i="19" s="1"/>
  <c r="R75" i="19"/>
  <c r="S75" i="19" s="1"/>
  <c r="R111" i="19"/>
  <c r="S111" i="19" s="1"/>
  <c r="AB35" i="19"/>
  <c r="AC35" i="19" s="1"/>
  <c r="R94" i="19"/>
  <c r="S94" i="19" s="1"/>
  <c r="W83" i="19"/>
  <c r="X83" i="19" s="1"/>
  <c r="G147" i="19"/>
  <c r="H147" i="19" s="1"/>
  <c r="G197" i="19"/>
  <c r="H197" i="19" s="1"/>
  <c r="G21" i="19"/>
  <c r="H21" i="19" s="1"/>
  <c r="AB16" i="19"/>
  <c r="AC16" i="19" s="1"/>
  <c r="L22" i="19"/>
  <c r="M22" i="19" s="1"/>
  <c r="W22" i="19"/>
  <c r="X22" i="19" s="1"/>
  <c r="R60" i="19"/>
  <c r="S60" i="19" s="1"/>
  <c r="W109" i="19"/>
  <c r="X109" i="19" s="1"/>
  <c r="L14" i="19"/>
  <c r="M14" i="19" s="1"/>
  <c r="W14" i="19"/>
  <c r="X14" i="19" s="1"/>
  <c r="L36" i="19"/>
  <c r="M36" i="19" s="1"/>
  <c r="W163" i="19"/>
  <c r="X163" i="19" s="1"/>
  <c r="G96" i="19"/>
  <c r="H96" i="19" s="1"/>
  <c r="W96" i="19"/>
  <c r="X96" i="19" s="1"/>
  <c r="L131" i="19"/>
  <c r="M131" i="19" s="1"/>
  <c r="G144" i="19"/>
  <c r="H144" i="19" s="1"/>
  <c r="AB144" i="19"/>
  <c r="AC144" i="19" s="1"/>
  <c r="AB199" i="19"/>
  <c r="AC199" i="19" s="1"/>
  <c r="L50" i="19"/>
  <c r="M50" i="19" s="1"/>
  <c r="W50" i="19"/>
  <c r="X50" i="19" s="1"/>
  <c r="G212" i="19"/>
  <c r="H212" i="19" s="1"/>
  <c r="G224" i="19"/>
  <c r="H224" i="19" s="1"/>
  <c r="W224" i="19"/>
  <c r="X224" i="19" s="1"/>
  <c r="G225" i="19"/>
  <c r="H225" i="19" s="1"/>
  <c r="G245" i="19"/>
  <c r="H245" i="19" s="1"/>
  <c r="W245" i="19"/>
  <c r="X245" i="19" s="1"/>
  <c r="AB251" i="19"/>
  <c r="AC251" i="19" s="1"/>
  <c r="L135" i="19"/>
  <c r="M135" i="19" s="1"/>
  <c r="G75" i="19"/>
  <c r="H75" i="19" s="1"/>
  <c r="R35" i="19"/>
  <c r="S35" i="19" s="1"/>
  <c r="G87" i="19"/>
  <c r="H87" i="19" s="1"/>
  <c r="R87" i="19"/>
  <c r="S87" i="19" s="1"/>
  <c r="AB87" i="19"/>
  <c r="AC87" i="19" s="1"/>
  <c r="G94" i="19"/>
  <c r="H94" i="19" s="1"/>
  <c r="W94" i="19"/>
  <c r="X94" i="19" s="1"/>
  <c r="G134" i="19"/>
  <c r="H134" i="19" s="1"/>
  <c r="R134" i="19"/>
  <c r="S134" i="19" s="1"/>
  <c r="AB134" i="19"/>
  <c r="AC134" i="19" s="1"/>
  <c r="L37" i="19"/>
  <c r="M37" i="19" s="1"/>
  <c r="AB37" i="19"/>
  <c r="AC37" i="19" s="1"/>
  <c r="L105" i="19"/>
  <c r="M105" i="19" s="1"/>
  <c r="AB105" i="19"/>
  <c r="AC105" i="19" s="1"/>
  <c r="G83" i="19"/>
  <c r="H83" i="19" s="1"/>
  <c r="AB83" i="19"/>
  <c r="AC83" i="19" s="1"/>
  <c r="L38" i="19"/>
  <c r="M38" i="19" s="1"/>
  <c r="W38" i="19"/>
  <c r="X38" i="19" s="1"/>
  <c r="L147" i="19"/>
  <c r="M147" i="19" s="1"/>
  <c r="W147" i="19"/>
  <c r="X147" i="19" s="1"/>
  <c r="L92" i="19"/>
  <c r="M92" i="19" s="1"/>
  <c r="W92" i="19"/>
  <c r="X92" i="19" s="1"/>
  <c r="W188" i="19"/>
  <c r="X188" i="19" s="1"/>
  <c r="G17" i="19"/>
  <c r="H17" i="19" s="1"/>
  <c r="W17" i="19"/>
  <c r="X17" i="19" s="1"/>
  <c r="L93" i="19"/>
  <c r="M93" i="19" s="1"/>
  <c r="AB93" i="19"/>
  <c r="AC93" i="19" s="1"/>
  <c r="R16" i="19"/>
  <c r="S16" i="19" s="1"/>
  <c r="W121" i="19"/>
  <c r="X121" i="19" s="1"/>
  <c r="G129" i="19"/>
  <c r="H129" i="19" s="1"/>
  <c r="R129" i="19"/>
  <c r="S129" i="19" s="1"/>
  <c r="AB129" i="19"/>
  <c r="AC129" i="19" s="1"/>
  <c r="W45" i="19"/>
  <c r="X45" i="19" s="1"/>
  <c r="W73" i="19"/>
  <c r="X73" i="19" s="1"/>
  <c r="L184" i="19"/>
  <c r="M184" i="19" s="1"/>
  <c r="AB127" i="19"/>
  <c r="AC127" i="19" s="1"/>
  <c r="AD127" i="19" s="1"/>
  <c r="AE127" i="19" s="1"/>
  <c r="AB171" i="19"/>
  <c r="AC171" i="19" s="1"/>
  <c r="W25" i="19"/>
  <c r="X25" i="19" s="1"/>
  <c r="G18" i="19"/>
  <c r="H18" i="19" s="1"/>
  <c r="W18" i="19"/>
  <c r="X18" i="19" s="1"/>
  <c r="G62" i="19"/>
  <c r="H62" i="19" s="1"/>
  <c r="G24" i="19"/>
  <c r="H24" i="19" s="1"/>
  <c r="L112" i="19"/>
  <c r="M112" i="19" s="1"/>
  <c r="AB164" i="19"/>
  <c r="AC164" i="19" s="1"/>
  <c r="R160" i="19"/>
  <c r="S160" i="19" s="1"/>
  <c r="R205" i="19"/>
  <c r="S205" i="19" s="1"/>
  <c r="AB79" i="19"/>
  <c r="AC79" i="19" s="1"/>
  <c r="W168" i="19"/>
  <c r="X168" i="19" s="1"/>
  <c r="AB165" i="19"/>
  <c r="AC165" i="19" s="1"/>
  <c r="R169" i="19"/>
  <c r="S169" i="19" s="1"/>
  <c r="W170" i="19"/>
  <c r="X170" i="19" s="1"/>
  <c r="G97" i="19"/>
  <c r="H97" i="19" s="1"/>
  <c r="AD97" i="19" s="1"/>
  <c r="AE97" i="19" s="1"/>
  <c r="W97" i="19"/>
  <c r="X97" i="19" s="1"/>
  <c r="L191" i="19"/>
  <c r="M191" i="19" s="1"/>
  <c r="AB191" i="19"/>
  <c r="AC191" i="19" s="1"/>
  <c r="AB39" i="19"/>
  <c r="AC39" i="19" s="1"/>
  <c r="W155" i="19"/>
  <c r="X155" i="19" s="1"/>
  <c r="AB183" i="19"/>
  <c r="AC183" i="19" s="1"/>
  <c r="L43" i="19"/>
  <c r="M43" i="19" s="1"/>
  <c r="G149" i="19"/>
  <c r="H149" i="19" s="1"/>
  <c r="R149" i="19"/>
  <c r="S149" i="19" s="1"/>
  <c r="AB149" i="19"/>
  <c r="AC149" i="19" s="1"/>
  <c r="G33" i="19"/>
  <c r="H33" i="19" s="1"/>
  <c r="R33" i="19"/>
  <c r="S33" i="19" s="1"/>
  <c r="AB33" i="19"/>
  <c r="AC33" i="19" s="1"/>
  <c r="G187" i="19"/>
  <c r="H187" i="19" s="1"/>
  <c r="W34" i="19"/>
  <c r="X34" i="19" s="1"/>
  <c r="AB176" i="19"/>
  <c r="AC176" i="19" s="1"/>
  <c r="R70" i="19"/>
  <c r="S70" i="19" s="1"/>
  <c r="W173" i="19"/>
  <c r="X173" i="19" s="1"/>
  <c r="L74" i="19"/>
  <c r="M74" i="19" s="1"/>
  <c r="AD74" i="19" s="1"/>
  <c r="AE74" i="19" s="1"/>
  <c r="G71" i="19"/>
  <c r="H71" i="19" s="1"/>
  <c r="R71" i="19"/>
  <c r="S71" i="19" s="1"/>
  <c r="AB71" i="19"/>
  <c r="AC71" i="19" s="1"/>
  <c r="L216" i="19"/>
  <c r="M216" i="19" s="1"/>
  <c r="L220" i="19"/>
  <c r="M220" i="19" s="1"/>
  <c r="AB225" i="19"/>
  <c r="AC225" i="19" s="1"/>
  <c r="L226" i="19"/>
  <c r="M226" i="19" s="1"/>
  <c r="AB226" i="19"/>
  <c r="AC226" i="19" s="1"/>
  <c r="W232" i="19"/>
  <c r="X232" i="19" s="1"/>
  <c r="W236" i="19"/>
  <c r="X236" i="19" s="1"/>
  <c r="L241" i="19"/>
  <c r="M241" i="19" s="1"/>
  <c r="W243" i="19"/>
  <c r="X243" i="19" s="1"/>
  <c r="L246" i="19"/>
  <c r="M246" i="19" s="1"/>
  <c r="AB246" i="19"/>
  <c r="AC246" i="19" s="1"/>
  <c r="G107" i="19"/>
  <c r="H107" i="19" s="1"/>
  <c r="W107" i="19"/>
  <c r="X107" i="19" s="1"/>
  <c r="G135" i="19"/>
  <c r="H135" i="19" s="1"/>
  <c r="G177" i="19"/>
  <c r="H177" i="19" s="1"/>
  <c r="R177" i="19"/>
  <c r="S177" i="19" s="1"/>
  <c r="G111" i="19"/>
  <c r="H111" i="19" s="1"/>
  <c r="AB111" i="19"/>
  <c r="AC111" i="19" s="1"/>
  <c r="W197" i="19"/>
  <c r="X197" i="19" s="1"/>
  <c r="W51" i="19"/>
  <c r="X51" i="19" s="1"/>
  <c r="AB77" i="19"/>
  <c r="AC77" i="19" s="1"/>
  <c r="G45" i="19"/>
  <c r="H45" i="19" s="1"/>
  <c r="L171" i="19"/>
  <c r="M171" i="19" s="1"/>
  <c r="AB36" i="19"/>
  <c r="AC36" i="19" s="1"/>
  <c r="L55" i="19"/>
  <c r="M55" i="19" s="1"/>
  <c r="G198" i="19"/>
  <c r="H198" i="19" s="1"/>
  <c r="W198" i="19"/>
  <c r="X198" i="19" s="1"/>
  <c r="G86" i="19"/>
  <c r="H86" i="19" s="1"/>
  <c r="AB131" i="19"/>
  <c r="AC131" i="19" s="1"/>
  <c r="W139" i="19"/>
  <c r="X139" i="19" s="1"/>
  <c r="G68" i="19"/>
  <c r="H68" i="19" s="1"/>
  <c r="R44" i="19"/>
  <c r="S44" i="19" s="1"/>
  <c r="W113" i="19"/>
  <c r="X113" i="19" s="1"/>
  <c r="R144" i="19"/>
  <c r="S144" i="19" s="1"/>
  <c r="AB162" i="19"/>
  <c r="AC162" i="19" s="1"/>
  <c r="W104" i="19"/>
  <c r="X104" i="19" s="1"/>
  <c r="W123" i="19"/>
  <c r="X123" i="19" s="1"/>
  <c r="R153" i="19"/>
  <c r="S153" i="19" s="1"/>
  <c r="G161" i="19"/>
  <c r="H161" i="19" s="1"/>
  <c r="G178" i="19"/>
  <c r="H178" i="19" s="1"/>
  <c r="G239" i="19"/>
  <c r="H239" i="19" s="1"/>
  <c r="G188" i="19"/>
  <c r="H188" i="19" s="1"/>
  <c r="L197" i="19"/>
  <c r="M197" i="19" s="1"/>
  <c r="AB197" i="19"/>
  <c r="AC197" i="19" s="1"/>
  <c r="L17" i="19"/>
  <c r="M17" i="19" s="1"/>
  <c r="G27" i="19"/>
  <c r="H27" i="19" s="1"/>
  <c r="W27" i="19"/>
  <c r="X27" i="19" s="1"/>
  <c r="G16" i="19"/>
  <c r="H16" i="19" s="1"/>
  <c r="W16" i="19"/>
  <c r="X16" i="19" s="1"/>
  <c r="G22" i="19"/>
  <c r="H22" i="19" s="1"/>
  <c r="R22" i="19"/>
  <c r="S22" i="19" s="1"/>
  <c r="AB22" i="19"/>
  <c r="AC22" i="19" s="1"/>
  <c r="G32" i="19"/>
  <c r="H32" i="19" s="1"/>
  <c r="W32" i="19"/>
  <c r="X32" i="19" s="1"/>
  <c r="G28" i="19"/>
  <c r="H28" i="19" s="1"/>
  <c r="W28" i="19"/>
  <c r="X28" i="19" s="1"/>
  <c r="L100" i="19"/>
  <c r="M100" i="19" s="1"/>
  <c r="AB100" i="19"/>
  <c r="AC100" i="19" s="1"/>
  <c r="L193" i="19"/>
  <c r="M193" i="19" s="1"/>
  <c r="G72" i="19"/>
  <c r="H72" i="19" s="1"/>
  <c r="W72" i="19"/>
  <c r="X72" i="19" s="1"/>
  <c r="G150" i="19"/>
  <c r="H150" i="19" s="1"/>
  <c r="W150" i="19"/>
  <c r="X150" i="19" s="1"/>
  <c r="L45" i="19"/>
  <c r="M45" i="19" s="1"/>
  <c r="L78" i="19"/>
  <c r="M78" i="19" s="1"/>
  <c r="W78" i="19"/>
  <c r="X78" i="19" s="1"/>
  <c r="L53" i="19"/>
  <c r="M53" i="19" s="1"/>
  <c r="G117" i="19"/>
  <c r="H117" i="19" s="1"/>
  <c r="W117" i="19"/>
  <c r="X117" i="19" s="1"/>
  <c r="L25" i="19"/>
  <c r="M25" i="19" s="1"/>
  <c r="W55" i="19"/>
  <c r="X55" i="19" s="1"/>
  <c r="L209" i="19"/>
  <c r="M209" i="19" s="1"/>
  <c r="L86" i="19"/>
  <c r="M86" i="19" s="1"/>
  <c r="L159" i="19"/>
  <c r="M159" i="19" s="1"/>
  <c r="AB159" i="19"/>
  <c r="AC159" i="19" s="1"/>
  <c r="R120" i="19"/>
  <c r="S120" i="19" s="1"/>
  <c r="R56" i="19"/>
  <c r="S56" i="19" s="1"/>
  <c r="W122" i="19"/>
  <c r="X122" i="19" s="1"/>
  <c r="L20" i="19"/>
  <c r="M20" i="19" s="1"/>
  <c r="W158" i="19"/>
  <c r="X158" i="19" s="1"/>
  <c r="L24" i="19"/>
  <c r="M24" i="19" s="1"/>
  <c r="G123" i="19"/>
  <c r="H123" i="19" s="1"/>
  <c r="G160" i="19"/>
  <c r="H160" i="19" s="1"/>
  <c r="W160" i="19"/>
  <c r="X160" i="19" s="1"/>
  <c r="L205" i="19"/>
  <c r="M205" i="19" s="1"/>
  <c r="G26" i="19"/>
  <c r="H26" i="19" s="1"/>
  <c r="W26" i="19"/>
  <c r="X26" i="19" s="1"/>
  <c r="G180" i="19"/>
  <c r="H180" i="19" s="1"/>
  <c r="W180" i="19"/>
  <c r="X180" i="19" s="1"/>
  <c r="W153" i="19"/>
  <c r="X153" i="19" s="1"/>
  <c r="G142" i="19"/>
  <c r="H142" i="19" s="1"/>
  <c r="G139" i="19"/>
  <c r="H139" i="19" s="1"/>
  <c r="L189" i="19"/>
  <c r="M189" i="19" s="1"/>
  <c r="AB189" i="19"/>
  <c r="AC189" i="19" s="1"/>
  <c r="G169" i="19"/>
  <c r="H169" i="19" s="1"/>
  <c r="W169" i="19"/>
  <c r="X169" i="19" s="1"/>
  <c r="L170" i="19"/>
  <c r="M170" i="19" s="1"/>
  <c r="AB97" i="19"/>
  <c r="AC97" i="19" s="1"/>
  <c r="G130" i="19"/>
  <c r="H130" i="19" s="1"/>
  <c r="W130" i="19"/>
  <c r="X130" i="19" s="1"/>
  <c r="W136" i="19"/>
  <c r="X136" i="19" s="1"/>
  <c r="W192" i="19"/>
  <c r="X192" i="19" s="1"/>
  <c r="W182" i="19"/>
  <c r="X182" i="19" s="1"/>
  <c r="R183" i="19"/>
  <c r="S183" i="19" s="1"/>
  <c r="G156" i="19"/>
  <c r="H156" i="19" s="1"/>
  <c r="W156" i="19"/>
  <c r="X156" i="19" s="1"/>
  <c r="W43" i="19"/>
  <c r="X43" i="19" s="1"/>
  <c r="W178" i="19"/>
  <c r="X178" i="19" s="1"/>
  <c r="L113" i="19"/>
  <c r="M113" i="19" s="1"/>
  <c r="L49" i="19"/>
  <c r="M49" i="19" s="1"/>
  <c r="W49" i="19"/>
  <c r="X49" i="19" s="1"/>
  <c r="L69" i="19"/>
  <c r="M69" i="19" s="1"/>
  <c r="W69" i="19"/>
  <c r="X69" i="19" s="1"/>
  <c r="L175" i="19"/>
  <c r="M175" i="19" s="1"/>
  <c r="W175" i="19"/>
  <c r="X175" i="19" s="1"/>
  <c r="G34" i="19"/>
  <c r="H34" i="19" s="1"/>
  <c r="AB34" i="19"/>
  <c r="AC34" i="19" s="1"/>
  <c r="W206" i="19"/>
  <c r="X206" i="19" s="1"/>
  <c r="L132" i="19"/>
  <c r="M132" i="19" s="1"/>
  <c r="AB132" i="19"/>
  <c r="AC132" i="19" s="1"/>
  <c r="L106" i="19"/>
  <c r="M106" i="19" s="1"/>
  <c r="G126" i="19"/>
  <c r="H126" i="19" s="1"/>
  <c r="R126" i="19"/>
  <c r="S126" i="19" s="1"/>
  <c r="AB126" i="19"/>
  <c r="AC126" i="19" s="1"/>
  <c r="L143" i="19"/>
  <c r="M143" i="19" s="1"/>
  <c r="R199" i="19"/>
  <c r="S199" i="19" s="1"/>
  <c r="L138" i="19"/>
  <c r="M138" i="19" s="1"/>
  <c r="W138" i="19"/>
  <c r="X138" i="19" s="1"/>
  <c r="AB213" i="19"/>
  <c r="AC213" i="19" s="1"/>
  <c r="W217" i="19"/>
  <c r="X217" i="19" s="1"/>
  <c r="G218" i="19"/>
  <c r="H218" i="19" s="1"/>
  <c r="W218" i="19"/>
  <c r="X218" i="19" s="1"/>
  <c r="L221" i="19"/>
  <c r="M221" i="19" s="1"/>
  <c r="G222" i="19"/>
  <c r="H222" i="19" s="1"/>
  <c r="W222" i="19"/>
  <c r="X222" i="19" s="1"/>
  <c r="L225" i="19"/>
  <c r="M225" i="19" s="1"/>
  <c r="G229" i="19"/>
  <c r="H229" i="19" s="1"/>
  <c r="W229" i="19"/>
  <c r="X229" i="19" s="1"/>
  <c r="L230" i="19"/>
  <c r="M230" i="19" s="1"/>
  <c r="AB230" i="19"/>
  <c r="AC230" i="19" s="1"/>
  <c r="W241" i="19"/>
  <c r="X241" i="19" s="1"/>
  <c r="AB245" i="19"/>
  <c r="AC245" i="19" s="1"/>
  <c r="G249" i="19"/>
  <c r="H249" i="19" s="1"/>
  <c r="AB249" i="19"/>
  <c r="AC249" i="19" s="1"/>
  <c r="L250" i="19"/>
  <c r="M250" i="19" s="1"/>
  <c r="AB250" i="19"/>
  <c r="AC250" i="19" s="1"/>
  <c r="G253" i="19"/>
  <c r="H253" i="19" s="1"/>
  <c r="W253" i="19"/>
  <c r="X253" i="19" s="1"/>
  <c r="L7" i="19"/>
  <c r="M7" i="19" s="1"/>
  <c r="W81" i="19"/>
  <c r="X81" i="19" s="1"/>
  <c r="W62" i="19"/>
  <c r="X62" i="19" s="1"/>
  <c r="G56" i="19"/>
  <c r="H56" i="19" s="1"/>
  <c r="W56" i="19"/>
  <c r="X56" i="19" s="1"/>
  <c r="G64" i="19"/>
  <c r="H64" i="19" s="1"/>
  <c r="R64" i="19"/>
  <c r="S64" i="19" s="1"/>
  <c r="AB64" i="19"/>
  <c r="AC64" i="19" s="1"/>
  <c r="L123" i="19"/>
  <c r="M123" i="19" s="1"/>
  <c r="L164" i="19"/>
  <c r="M164" i="19" s="1"/>
  <c r="G210" i="19"/>
  <c r="H210" i="19" s="1"/>
  <c r="AB210" i="19"/>
  <c r="AC210" i="19" s="1"/>
  <c r="AB142" i="19"/>
  <c r="AC142" i="19" s="1"/>
  <c r="G165" i="19"/>
  <c r="H165" i="19" s="1"/>
  <c r="R65" i="19"/>
  <c r="S65" i="19" s="1"/>
  <c r="W181" i="19"/>
  <c r="X181" i="19" s="1"/>
  <c r="W191" i="19"/>
  <c r="X191" i="19" s="1"/>
  <c r="G39" i="19"/>
  <c r="H39" i="19" s="1"/>
  <c r="G136" i="19"/>
  <c r="H136" i="19" s="1"/>
  <c r="L42" i="19"/>
  <c r="M42" i="19" s="1"/>
  <c r="AB42" i="19"/>
  <c r="AC42" i="19" s="1"/>
  <c r="G48" i="19"/>
  <c r="H48" i="19" s="1"/>
  <c r="W48" i="19"/>
  <c r="X48" i="19" s="1"/>
  <c r="R113" i="19"/>
  <c r="S113" i="19" s="1"/>
  <c r="AB113" i="19"/>
  <c r="AC113" i="19" s="1"/>
  <c r="AB69" i="19"/>
  <c r="AC69" i="19" s="1"/>
  <c r="G176" i="19"/>
  <c r="H176" i="19" s="1"/>
  <c r="G206" i="19"/>
  <c r="H206" i="19" s="1"/>
  <c r="L91" i="19"/>
  <c r="M91" i="19" s="1"/>
  <c r="W91" i="19"/>
  <c r="X91" i="19" s="1"/>
  <c r="W23" i="19"/>
  <c r="X23" i="19" s="1"/>
  <c r="L102" i="19"/>
  <c r="M102" i="19" s="1"/>
  <c r="AB102" i="19"/>
  <c r="AC102" i="19" s="1"/>
  <c r="G157" i="19"/>
  <c r="H157" i="19" s="1"/>
  <c r="W157" i="19"/>
  <c r="X157" i="19" s="1"/>
  <c r="G200" i="19"/>
  <c r="H200" i="19" s="1"/>
  <c r="W143" i="19"/>
  <c r="X143" i="19" s="1"/>
  <c r="G199" i="19"/>
  <c r="H199" i="19" s="1"/>
  <c r="W199" i="19"/>
  <c r="X199" i="19" s="1"/>
  <c r="AB138" i="19"/>
  <c r="AC138" i="19" s="1"/>
  <c r="L213" i="19"/>
  <c r="M213" i="19" s="1"/>
  <c r="G214" i="19"/>
  <c r="H214" i="19" s="1"/>
  <c r="W214" i="19"/>
  <c r="X214" i="19" s="1"/>
  <c r="L223" i="19"/>
  <c r="M223" i="19" s="1"/>
  <c r="W225" i="19"/>
  <c r="X225" i="19" s="1"/>
  <c r="L227" i="19"/>
  <c r="M227" i="19" s="1"/>
  <c r="AB227" i="19"/>
  <c r="AC227" i="19" s="1"/>
  <c r="AB229" i="19"/>
  <c r="AC229" i="19" s="1"/>
  <c r="G231" i="19"/>
  <c r="H231" i="19" s="1"/>
  <c r="G233" i="19"/>
  <c r="H233" i="19" s="1"/>
  <c r="AB233" i="19"/>
  <c r="AC233" i="19" s="1"/>
  <c r="L234" i="19"/>
  <c r="M234" i="19" s="1"/>
  <c r="AB234" i="19"/>
  <c r="AC234" i="19" s="1"/>
  <c r="W235" i="19"/>
  <c r="X235" i="19" s="1"/>
  <c r="AD235" i="19" s="1"/>
  <c r="AE235" i="19" s="1"/>
  <c r="G237" i="19"/>
  <c r="H237" i="19" s="1"/>
  <c r="W237" i="19"/>
  <c r="X237" i="19" s="1"/>
  <c r="L245" i="19"/>
  <c r="M245" i="19" s="1"/>
  <c r="G246" i="19"/>
  <c r="H246" i="19" s="1"/>
  <c r="W246" i="19"/>
  <c r="X246" i="19" s="1"/>
  <c r="AB247" i="19"/>
  <c r="AC247" i="19" s="1"/>
  <c r="L249" i="19"/>
  <c r="M249" i="19" s="1"/>
  <c r="AB253" i="19"/>
  <c r="AC253" i="19" s="1"/>
  <c r="G255" i="19"/>
  <c r="H255" i="19" s="1"/>
  <c r="W99" i="19"/>
  <c r="X99" i="19" s="1"/>
  <c r="W8" i="19"/>
  <c r="X8" i="19" s="1"/>
  <c r="L174" i="19"/>
  <c r="M174" i="19" s="1"/>
  <c r="AB174" i="19"/>
  <c r="AC174" i="19" s="1"/>
  <c r="L10" i="19"/>
  <c r="M10" i="19" s="1"/>
  <c r="AB10" i="19"/>
  <c r="AC10" i="19" s="1"/>
  <c r="L57" i="19"/>
  <c r="M57" i="19" s="1"/>
  <c r="W57" i="19"/>
  <c r="X57" i="19" s="1"/>
  <c r="G104" i="19"/>
  <c r="H104" i="19" s="1"/>
  <c r="L116" i="19"/>
  <c r="M116" i="19" s="1"/>
  <c r="W116" i="19"/>
  <c r="X116" i="19" s="1"/>
  <c r="L99" i="19"/>
  <c r="M99" i="19" s="1"/>
  <c r="AB99" i="19"/>
  <c r="AC99" i="19" s="1"/>
  <c r="G8" i="19"/>
  <c r="H8" i="19" s="1"/>
  <c r="R8" i="19"/>
  <c r="S8" i="19" s="1"/>
  <c r="AB8" i="19"/>
  <c r="AC8" i="19" s="1"/>
  <c r="G174" i="19"/>
  <c r="H174" i="19" s="1"/>
  <c r="W174" i="19"/>
  <c r="X174" i="19" s="1"/>
  <c r="G10" i="19"/>
  <c r="H10" i="19" s="1"/>
  <c r="W10" i="19"/>
  <c r="X10" i="19" s="1"/>
  <c r="G57" i="19"/>
  <c r="H57" i="19" s="1"/>
  <c r="R57" i="19"/>
  <c r="S57" i="19" s="1"/>
  <c r="AB57" i="19"/>
  <c r="AC57" i="19" s="1"/>
  <c r="G116" i="19"/>
  <c r="H116" i="19" s="1"/>
  <c r="R116" i="19"/>
  <c r="S116" i="19" s="1"/>
  <c r="AB116" i="19"/>
  <c r="AC116" i="19" s="1"/>
  <c r="G99" i="19"/>
  <c r="H99" i="19" s="1"/>
  <c r="L8" i="19"/>
  <c r="M8" i="19" s="1"/>
  <c r="L107" i="19"/>
  <c r="M107" i="19" s="1"/>
  <c r="AB107" i="19"/>
  <c r="AC107" i="19" s="1"/>
  <c r="G15" i="19"/>
  <c r="H15" i="19" s="1"/>
  <c r="R15" i="19"/>
  <c r="S15" i="19" s="1"/>
  <c r="AB15" i="19"/>
  <c r="AC15" i="19" s="1"/>
  <c r="G40" i="19"/>
  <c r="H40" i="19" s="1"/>
  <c r="R40" i="19"/>
  <c r="S40" i="19" s="1"/>
  <c r="AB40" i="19"/>
  <c r="AC40" i="19" s="1"/>
  <c r="L58" i="19"/>
  <c r="M58" i="19" s="1"/>
  <c r="AB58" i="19"/>
  <c r="AC58" i="19" s="1"/>
  <c r="G76" i="19"/>
  <c r="H76" i="19" s="1"/>
  <c r="W76" i="19"/>
  <c r="X76" i="19" s="1"/>
  <c r="L150" i="19"/>
  <c r="M150" i="19" s="1"/>
  <c r="AB150" i="19"/>
  <c r="AC150" i="19" s="1"/>
  <c r="L148" i="19"/>
  <c r="M148" i="19" s="1"/>
  <c r="L61" i="19"/>
  <c r="M61" i="19" s="1"/>
  <c r="W61" i="19"/>
  <c r="X61" i="19" s="1"/>
  <c r="G145" i="19"/>
  <c r="H145" i="19" s="1"/>
  <c r="W145" i="19"/>
  <c r="X145" i="19" s="1"/>
  <c r="AB163" i="19"/>
  <c r="AC163" i="19" s="1"/>
  <c r="G63" i="19"/>
  <c r="H63" i="19" s="1"/>
  <c r="G158" i="19"/>
  <c r="H158" i="19" s="1"/>
  <c r="W131" i="19"/>
  <c r="X131" i="19" s="1"/>
  <c r="G201" i="19"/>
  <c r="H201" i="19" s="1"/>
  <c r="W201" i="19"/>
  <c r="X201" i="19" s="1"/>
  <c r="R148" i="19"/>
  <c r="S148" i="19" s="1"/>
  <c r="L129" i="19"/>
  <c r="M129" i="19" s="1"/>
  <c r="W129" i="19"/>
  <c r="X129" i="19" s="1"/>
  <c r="G78" i="19"/>
  <c r="H78" i="19" s="1"/>
  <c r="R78" i="19"/>
  <c r="S78" i="19" s="1"/>
  <c r="AB78" i="19"/>
  <c r="AC78" i="19" s="1"/>
  <c r="L6" i="19"/>
  <c r="M6" i="19" s="1"/>
  <c r="AB6" i="19"/>
  <c r="AC6" i="19" s="1"/>
  <c r="G54" i="19"/>
  <c r="H54" i="19" s="1"/>
  <c r="W54" i="19"/>
  <c r="X54" i="19" s="1"/>
  <c r="L18" i="19"/>
  <c r="M18" i="19" s="1"/>
  <c r="AB18" i="19"/>
  <c r="AC18" i="19" s="1"/>
  <c r="W86" i="19"/>
  <c r="X86" i="19" s="1"/>
  <c r="R20" i="19"/>
  <c r="S20" i="19" s="1"/>
  <c r="G41" i="19"/>
  <c r="H41" i="19" s="1"/>
  <c r="R41" i="19"/>
  <c r="S41" i="19" s="1"/>
  <c r="AB41" i="19"/>
  <c r="AC41" i="19" s="1"/>
  <c r="L29" i="19"/>
  <c r="M29" i="19" s="1"/>
  <c r="W29" i="19"/>
  <c r="X29" i="19" s="1"/>
  <c r="W148" i="19"/>
  <c r="X148" i="19" s="1"/>
  <c r="G61" i="19"/>
  <c r="H61" i="19" s="1"/>
  <c r="R61" i="19"/>
  <c r="S61" i="19" s="1"/>
  <c r="AB61" i="19"/>
  <c r="AC61" i="19" s="1"/>
  <c r="L145" i="19"/>
  <c r="M145" i="19" s="1"/>
  <c r="AB145" i="19"/>
  <c r="AC145" i="19" s="1"/>
  <c r="G163" i="19"/>
  <c r="H163" i="19" s="1"/>
  <c r="AB63" i="19"/>
  <c r="AC63" i="19" s="1"/>
  <c r="W120" i="19"/>
  <c r="X120" i="19" s="1"/>
  <c r="L122" i="19"/>
  <c r="M122" i="19" s="1"/>
  <c r="L110" i="19"/>
  <c r="M110" i="19" s="1"/>
  <c r="G196" i="19"/>
  <c r="H196" i="19" s="1"/>
  <c r="W196" i="19"/>
  <c r="X196" i="19" s="1"/>
  <c r="L156" i="19"/>
  <c r="M156" i="19" s="1"/>
  <c r="AB156" i="19"/>
  <c r="AC156" i="19" s="1"/>
  <c r="G98" i="19"/>
  <c r="H98" i="19" s="1"/>
  <c r="R98" i="19"/>
  <c r="S98" i="19" s="1"/>
  <c r="AB98" i="19"/>
  <c r="AC98" i="19" s="1"/>
  <c r="AD223" i="19"/>
  <c r="AE223" i="19" s="1"/>
  <c r="AB209" i="19"/>
  <c r="AC209" i="19" s="1"/>
  <c r="AB86" i="19"/>
  <c r="AC86" i="19" s="1"/>
  <c r="W46" i="19"/>
  <c r="X46" i="19" s="1"/>
  <c r="R122" i="19"/>
  <c r="S122" i="19" s="1"/>
  <c r="L158" i="19"/>
  <c r="M158" i="19" s="1"/>
  <c r="W110" i="19"/>
  <c r="X110" i="19" s="1"/>
  <c r="G125" i="19"/>
  <c r="H125" i="19" s="1"/>
  <c r="R125" i="19"/>
  <c r="S125" i="19" s="1"/>
  <c r="AB125" i="19"/>
  <c r="AC125" i="19" s="1"/>
  <c r="L47" i="19"/>
  <c r="M47" i="19" s="1"/>
  <c r="AB47" i="19"/>
  <c r="AC47" i="19" s="1"/>
  <c r="G189" i="19"/>
  <c r="H189" i="19" s="1"/>
  <c r="W189" i="19"/>
  <c r="X189" i="19" s="1"/>
  <c r="L130" i="19"/>
  <c r="M130" i="19" s="1"/>
  <c r="AB130" i="19"/>
  <c r="AC130" i="19" s="1"/>
  <c r="G12" i="19"/>
  <c r="H12" i="19" s="1"/>
  <c r="R12" i="19"/>
  <c r="S12" i="19" s="1"/>
  <c r="AB12" i="19"/>
  <c r="AC12" i="19" s="1"/>
  <c r="G42" i="19"/>
  <c r="H42" i="19" s="1"/>
  <c r="W42" i="19"/>
  <c r="X42" i="19" s="1"/>
  <c r="L186" i="19"/>
  <c r="M186" i="19" s="1"/>
  <c r="AB186" i="19"/>
  <c r="AC186" i="19" s="1"/>
  <c r="L126" i="19"/>
  <c r="M126" i="19" s="1"/>
  <c r="W126" i="19"/>
  <c r="X126" i="19" s="1"/>
  <c r="G50" i="19"/>
  <c r="H50" i="19" s="1"/>
  <c r="R50" i="19"/>
  <c r="S50" i="19" s="1"/>
  <c r="AB50" i="19"/>
  <c r="AC50" i="19" s="1"/>
  <c r="L67" i="19"/>
  <c r="M67" i="19" s="1"/>
  <c r="W67" i="19"/>
  <c r="X67" i="19" s="1"/>
  <c r="L222" i="19"/>
  <c r="M222" i="19" s="1"/>
  <c r="AB222" i="19"/>
  <c r="AC222" i="19" s="1"/>
  <c r="G226" i="19"/>
  <c r="H226" i="19" s="1"/>
  <c r="W226" i="19"/>
  <c r="X226" i="19" s="1"/>
  <c r="L238" i="19"/>
  <c r="M238" i="19" s="1"/>
  <c r="AB238" i="19"/>
  <c r="AC238" i="19" s="1"/>
  <c r="G242" i="19"/>
  <c r="H242" i="19" s="1"/>
  <c r="W242" i="19"/>
  <c r="X242" i="19" s="1"/>
  <c r="L254" i="19"/>
  <c r="M254" i="19" s="1"/>
  <c r="AB254" i="19"/>
  <c r="AC254" i="19" s="1"/>
  <c r="G49" i="19"/>
  <c r="H49" i="19" s="1"/>
  <c r="R49" i="19"/>
  <c r="S49" i="19" s="1"/>
  <c r="AB49" i="19"/>
  <c r="AC49" i="19" s="1"/>
  <c r="L204" i="19"/>
  <c r="M204" i="19" s="1"/>
  <c r="AB204" i="19"/>
  <c r="AC204" i="19" s="1"/>
  <c r="G91" i="19"/>
  <c r="H91" i="19" s="1"/>
  <c r="R91" i="19"/>
  <c r="S91" i="19" s="1"/>
  <c r="AB91" i="19"/>
  <c r="AC91" i="19" s="1"/>
  <c r="L133" i="19"/>
  <c r="M133" i="19" s="1"/>
  <c r="W133" i="19"/>
  <c r="X133" i="19" s="1"/>
  <c r="G124" i="19"/>
  <c r="H124" i="19" s="1"/>
  <c r="R124" i="19"/>
  <c r="S124" i="19" s="1"/>
  <c r="AB124" i="19"/>
  <c r="AC124" i="19" s="1"/>
  <c r="L144" i="19"/>
  <c r="M144" i="19" s="1"/>
  <c r="W144" i="19"/>
  <c r="X144" i="19" s="1"/>
  <c r="AD97" i="18"/>
  <c r="AE97" i="18" s="1"/>
  <c r="G21" i="18"/>
  <c r="H21" i="18" s="1"/>
  <c r="L60" i="18"/>
  <c r="M60" i="18" s="1"/>
  <c r="W60" i="18"/>
  <c r="X60" i="18" s="1"/>
  <c r="AB32" i="18"/>
  <c r="AC32" i="18" s="1"/>
  <c r="AB64" i="18"/>
  <c r="AC64" i="18" s="1"/>
  <c r="L193" i="18"/>
  <c r="M193" i="18" s="1"/>
  <c r="W193" i="18"/>
  <c r="X193" i="18" s="1"/>
  <c r="AB125" i="18"/>
  <c r="AC125" i="18" s="1"/>
  <c r="G47" i="18"/>
  <c r="H47" i="18" s="1"/>
  <c r="R47" i="18"/>
  <c r="S47" i="18" s="1"/>
  <c r="AB47" i="18"/>
  <c r="AC47" i="18" s="1"/>
  <c r="G139" i="18"/>
  <c r="H139" i="18" s="1"/>
  <c r="R139" i="18"/>
  <c r="S139" i="18" s="1"/>
  <c r="G167" i="18"/>
  <c r="H167" i="18" s="1"/>
  <c r="W167" i="18"/>
  <c r="X167" i="18" s="1"/>
  <c r="L122" i="18"/>
  <c r="M122" i="18" s="1"/>
  <c r="W122" i="18"/>
  <c r="X122" i="18" s="1"/>
  <c r="G83" i="18"/>
  <c r="H83" i="18" s="1"/>
  <c r="AB83" i="18"/>
  <c r="AC83" i="18" s="1"/>
  <c r="W178" i="18"/>
  <c r="X178" i="18" s="1"/>
  <c r="L21" i="18"/>
  <c r="M21" i="18" s="1"/>
  <c r="W21" i="18"/>
  <c r="X21" i="18" s="1"/>
  <c r="G60" i="18"/>
  <c r="H60" i="18" s="1"/>
  <c r="R60" i="18"/>
  <c r="S60" i="18" s="1"/>
  <c r="AB60" i="18"/>
  <c r="AC60" i="18" s="1"/>
  <c r="L32" i="18"/>
  <c r="M32" i="18" s="1"/>
  <c r="W32" i="18"/>
  <c r="X32" i="18" s="1"/>
  <c r="G64" i="18"/>
  <c r="H64" i="18" s="1"/>
  <c r="W64" i="18"/>
  <c r="X64" i="18" s="1"/>
  <c r="G49" i="18"/>
  <c r="H49" i="18" s="1"/>
  <c r="W49" i="18"/>
  <c r="X49" i="18" s="1"/>
  <c r="L11" i="18"/>
  <c r="M11" i="18" s="1"/>
  <c r="AB11" i="18"/>
  <c r="AC11" i="18" s="1"/>
  <c r="G193" i="18"/>
  <c r="H193" i="18" s="1"/>
  <c r="R193" i="18"/>
  <c r="S193" i="18" s="1"/>
  <c r="AB193" i="18"/>
  <c r="AC193" i="18" s="1"/>
  <c r="G125" i="18"/>
  <c r="H125" i="18" s="1"/>
  <c r="W125" i="18"/>
  <c r="X125" i="18" s="1"/>
  <c r="L131" i="18"/>
  <c r="M131" i="18" s="1"/>
  <c r="AB131" i="18"/>
  <c r="AC131" i="18" s="1"/>
  <c r="L176" i="18"/>
  <c r="M176" i="18" s="1"/>
  <c r="AB176" i="18"/>
  <c r="AC176" i="18" s="1"/>
  <c r="L47" i="18"/>
  <c r="M47" i="18" s="1"/>
  <c r="W47" i="18"/>
  <c r="X47" i="18" s="1"/>
  <c r="L139" i="18"/>
  <c r="M139" i="18" s="1"/>
  <c r="W139" i="18"/>
  <c r="X139" i="18" s="1"/>
  <c r="G9" i="18"/>
  <c r="H9" i="18" s="1"/>
  <c r="W9" i="18"/>
  <c r="X9" i="18" s="1"/>
  <c r="L167" i="18"/>
  <c r="M167" i="18" s="1"/>
  <c r="AB167" i="18"/>
  <c r="AC167" i="18" s="1"/>
  <c r="G17" i="18"/>
  <c r="H17" i="18" s="1"/>
  <c r="W17" i="18"/>
  <c r="X17" i="18" s="1"/>
  <c r="G122" i="18"/>
  <c r="H122" i="18" s="1"/>
  <c r="R122" i="18"/>
  <c r="S122" i="18" s="1"/>
  <c r="AB122" i="18"/>
  <c r="AC122" i="18" s="1"/>
  <c r="L83" i="18"/>
  <c r="M83" i="18" s="1"/>
  <c r="W83" i="18"/>
  <c r="X83" i="18" s="1"/>
  <c r="L178" i="18"/>
  <c r="M178" i="18" s="1"/>
  <c r="AB178" i="18"/>
  <c r="AC178" i="18" s="1"/>
  <c r="AD66" i="18"/>
  <c r="AE66" i="18" s="1"/>
  <c r="R21" i="18"/>
  <c r="S21" i="18" s="1"/>
  <c r="AB21" i="18"/>
  <c r="AC21" i="18" s="1"/>
  <c r="G32" i="18"/>
  <c r="H32" i="18" s="1"/>
  <c r="R32" i="18"/>
  <c r="S32" i="18" s="1"/>
  <c r="AD151" i="18"/>
  <c r="AE151" i="18" s="1"/>
  <c r="L64" i="18"/>
  <c r="M64" i="18" s="1"/>
  <c r="L49" i="18"/>
  <c r="M49" i="18" s="1"/>
  <c r="AB49" i="18"/>
  <c r="AC49" i="18" s="1"/>
  <c r="G11" i="18"/>
  <c r="H11" i="18" s="1"/>
  <c r="W11" i="18"/>
  <c r="X11" i="18" s="1"/>
  <c r="L125" i="18"/>
  <c r="M125" i="18" s="1"/>
  <c r="G131" i="18"/>
  <c r="H131" i="18" s="1"/>
  <c r="W131" i="18"/>
  <c r="X131" i="18" s="1"/>
  <c r="G176" i="18"/>
  <c r="H176" i="18" s="1"/>
  <c r="W176" i="18"/>
  <c r="X176" i="18" s="1"/>
  <c r="AB139" i="18"/>
  <c r="AC139" i="18" s="1"/>
  <c r="L9" i="18"/>
  <c r="M9" i="18" s="1"/>
  <c r="AB9" i="18"/>
  <c r="AC9" i="18" s="1"/>
  <c r="L17" i="18"/>
  <c r="M17" i="18" s="1"/>
  <c r="AB17" i="18"/>
  <c r="AC17" i="18" s="1"/>
  <c r="R83" i="18"/>
  <c r="S83" i="18" s="1"/>
  <c r="G178" i="18"/>
  <c r="H178" i="18" s="1"/>
  <c r="G14" i="18"/>
  <c r="H14" i="18" s="1"/>
  <c r="W14" i="18"/>
  <c r="X14" i="18" s="1"/>
  <c r="G88" i="18"/>
  <c r="H88" i="18" s="1"/>
  <c r="R88" i="18"/>
  <c r="S88" i="18" s="1"/>
  <c r="AB88" i="18"/>
  <c r="AC88" i="18" s="1"/>
  <c r="G56" i="18"/>
  <c r="H56" i="18" s="1"/>
  <c r="W56" i="18"/>
  <c r="X56" i="18" s="1"/>
  <c r="AD45" i="18"/>
  <c r="AE45" i="18" s="1"/>
  <c r="G33" i="18"/>
  <c r="H33" i="18" s="1"/>
  <c r="R33" i="18"/>
  <c r="S33" i="18" s="1"/>
  <c r="AB33" i="18"/>
  <c r="AC33" i="18" s="1"/>
  <c r="L96" i="18"/>
  <c r="M96" i="18" s="1"/>
  <c r="W96" i="18"/>
  <c r="X96" i="18" s="1"/>
  <c r="L134" i="18"/>
  <c r="M134" i="18" s="1"/>
  <c r="AB134" i="18"/>
  <c r="AC134" i="18" s="1"/>
  <c r="G168" i="18"/>
  <c r="H168" i="18" s="1"/>
  <c r="R168" i="18"/>
  <c r="S168" i="18" s="1"/>
  <c r="AB168" i="18"/>
  <c r="AC168" i="18" s="1"/>
  <c r="G180" i="18"/>
  <c r="H180" i="18" s="1"/>
  <c r="W180" i="18"/>
  <c r="X180" i="18" s="1"/>
  <c r="G91" i="18"/>
  <c r="H91" i="18" s="1"/>
  <c r="R91" i="18"/>
  <c r="S91" i="18" s="1"/>
  <c r="AB91" i="18"/>
  <c r="AC91" i="18" s="1"/>
  <c r="L132" i="18"/>
  <c r="M132" i="18" s="1"/>
  <c r="AB132" i="18"/>
  <c r="AC132" i="18" s="1"/>
  <c r="G152" i="18"/>
  <c r="H152" i="18" s="1"/>
  <c r="AD118" i="18"/>
  <c r="AE118" i="18" s="1"/>
  <c r="W140" i="18"/>
  <c r="X140" i="18" s="1"/>
  <c r="AB52" i="18"/>
  <c r="AC52" i="18" s="1"/>
  <c r="G55" i="18"/>
  <c r="H55" i="18" s="1"/>
  <c r="W55" i="18"/>
  <c r="X55" i="18" s="1"/>
  <c r="L185" i="18"/>
  <c r="M185" i="18" s="1"/>
  <c r="W185" i="18"/>
  <c r="X185" i="18" s="1"/>
  <c r="L85" i="18"/>
  <c r="M85" i="18" s="1"/>
  <c r="AD198" i="18"/>
  <c r="AE198" i="18" s="1"/>
  <c r="G140" i="18"/>
  <c r="H140" i="18" s="1"/>
  <c r="AB140" i="18"/>
  <c r="AC140" i="18" s="1"/>
  <c r="L48" i="18"/>
  <c r="M48" i="18" s="1"/>
  <c r="AB48" i="18"/>
  <c r="AC48" i="18" s="1"/>
  <c r="L129" i="18"/>
  <c r="M129" i="18" s="1"/>
  <c r="W129" i="18"/>
  <c r="X129" i="18" s="1"/>
  <c r="G82" i="18"/>
  <c r="H82" i="18" s="1"/>
  <c r="W82" i="18"/>
  <c r="X82" i="18" s="1"/>
  <c r="L150" i="18"/>
  <c r="M150" i="18" s="1"/>
  <c r="AB150" i="18"/>
  <c r="AC150" i="18" s="1"/>
  <c r="L146" i="18"/>
  <c r="M146" i="18" s="1"/>
  <c r="AB146" i="18"/>
  <c r="AC146" i="18" s="1"/>
  <c r="R53" i="18"/>
  <c r="S53" i="18" s="1"/>
  <c r="L191" i="18"/>
  <c r="M191" i="18" s="1"/>
  <c r="W191" i="18"/>
  <c r="X191" i="18" s="1"/>
  <c r="L52" i="18"/>
  <c r="M52" i="18" s="1"/>
  <c r="L61" i="18"/>
  <c r="M61" i="18" s="1"/>
  <c r="AB61" i="18"/>
  <c r="AC61" i="18" s="1"/>
  <c r="G100" i="18"/>
  <c r="H100" i="18" s="1"/>
  <c r="W100" i="18"/>
  <c r="X100" i="18" s="1"/>
  <c r="W85" i="18"/>
  <c r="X85" i="18" s="1"/>
  <c r="L140" i="18"/>
  <c r="M140" i="18" s="1"/>
  <c r="G191" i="18"/>
  <c r="H191" i="18" s="1"/>
  <c r="R191" i="18"/>
  <c r="S191" i="18" s="1"/>
  <c r="AB191" i="18"/>
  <c r="AC191" i="18" s="1"/>
  <c r="G52" i="18"/>
  <c r="H52" i="18" s="1"/>
  <c r="W52" i="18"/>
  <c r="X52" i="18" s="1"/>
  <c r="L55" i="18"/>
  <c r="M55" i="18" s="1"/>
  <c r="AB55" i="18"/>
  <c r="AC55" i="18" s="1"/>
  <c r="G61" i="18"/>
  <c r="H61" i="18" s="1"/>
  <c r="W61" i="18"/>
  <c r="X61" i="18" s="1"/>
  <c r="AD111" i="18"/>
  <c r="AE111" i="18" s="1"/>
  <c r="R28" i="18"/>
  <c r="S28" i="18" s="1"/>
  <c r="L90" i="18"/>
  <c r="M90" i="18" s="1"/>
  <c r="W90" i="18"/>
  <c r="X90" i="18" s="1"/>
  <c r="G130" i="18"/>
  <c r="H130" i="18" s="1"/>
  <c r="R130" i="18"/>
  <c r="S130" i="18" s="1"/>
  <c r="AB130" i="18"/>
  <c r="AC130" i="18" s="1"/>
  <c r="L72" i="18"/>
  <c r="M72" i="18" s="1"/>
  <c r="W72" i="18"/>
  <c r="X72" i="18" s="1"/>
  <c r="G105" i="18"/>
  <c r="H105" i="18" s="1"/>
  <c r="R105" i="18"/>
  <c r="S105" i="18" s="1"/>
  <c r="AB105" i="18"/>
  <c r="AC105" i="18" s="1"/>
  <c r="L153" i="18"/>
  <c r="M153" i="18" s="1"/>
  <c r="AB153" i="18"/>
  <c r="AC153" i="18" s="1"/>
  <c r="G148" i="18"/>
  <c r="H148" i="18" s="1"/>
  <c r="R148" i="18"/>
  <c r="S148" i="18" s="1"/>
  <c r="AB148" i="18"/>
  <c r="AC148" i="18" s="1"/>
  <c r="L172" i="18"/>
  <c r="M172" i="18" s="1"/>
  <c r="W172" i="18"/>
  <c r="X172" i="18" s="1"/>
  <c r="L201" i="18"/>
  <c r="M201" i="18" s="1"/>
  <c r="AB201" i="18"/>
  <c r="AC201" i="18" s="1"/>
  <c r="G205" i="18"/>
  <c r="H205" i="18" s="1"/>
  <c r="W205" i="18"/>
  <c r="X205" i="18" s="1"/>
  <c r="L209" i="18"/>
  <c r="M209" i="18" s="1"/>
  <c r="AB209" i="18"/>
  <c r="AC209" i="18" s="1"/>
  <c r="G213" i="18"/>
  <c r="H213" i="18" s="1"/>
  <c r="W213" i="18"/>
  <c r="X213" i="18" s="1"/>
  <c r="L217" i="18"/>
  <c r="M217" i="18" s="1"/>
  <c r="AB217" i="18"/>
  <c r="AC217" i="18" s="1"/>
  <c r="G221" i="18"/>
  <c r="H221" i="18" s="1"/>
  <c r="W221" i="18"/>
  <c r="X221" i="18" s="1"/>
  <c r="L225" i="18"/>
  <c r="M225" i="18" s="1"/>
  <c r="AB225" i="18"/>
  <c r="AC225" i="18" s="1"/>
  <c r="G229" i="18"/>
  <c r="H229" i="18" s="1"/>
  <c r="W229" i="18"/>
  <c r="X229" i="18" s="1"/>
  <c r="L233" i="18"/>
  <c r="M233" i="18" s="1"/>
  <c r="AB233" i="18"/>
  <c r="AC233" i="18" s="1"/>
  <c r="G237" i="18"/>
  <c r="H237" i="18" s="1"/>
  <c r="W237" i="18"/>
  <c r="X237" i="18" s="1"/>
  <c r="L241" i="18"/>
  <c r="M241" i="18" s="1"/>
  <c r="AB241" i="18"/>
  <c r="AC241" i="18" s="1"/>
  <c r="G245" i="18"/>
  <c r="H245" i="18" s="1"/>
  <c r="W245" i="18"/>
  <c r="X245" i="18" s="1"/>
  <c r="L249" i="18"/>
  <c r="M249" i="18" s="1"/>
  <c r="AB249" i="18"/>
  <c r="AC249" i="18" s="1"/>
  <c r="G253" i="18"/>
  <c r="H253" i="18" s="1"/>
  <c r="W253" i="18"/>
  <c r="X253" i="18" s="1"/>
  <c r="M13" i="7"/>
  <c r="M14" i="7"/>
  <c r="M115" i="7"/>
  <c r="M16" i="7"/>
  <c r="M69" i="7"/>
  <c r="M70" i="7"/>
  <c r="M71" i="7"/>
  <c r="M73" i="7"/>
  <c r="M72" i="7"/>
  <c r="M93" i="7"/>
  <c r="M190" i="7"/>
  <c r="M189" i="7"/>
  <c r="M188" i="7"/>
  <c r="M191" i="7"/>
  <c r="M180" i="7"/>
  <c r="M178" i="7"/>
  <c r="M181" i="7"/>
  <c r="M83" i="7"/>
  <c r="M79" i="7"/>
  <c r="M66" i="7"/>
  <c r="M67" i="7"/>
  <c r="M68" i="7"/>
  <c r="M182" i="7"/>
  <c r="M179" i="7"/>
  <c r="M153" i="7"/>
  <c r="M193" i="7"/>
  <c r="M197" i="7"/>
  <c r="M194" i="7"/>
  <c r="M21" i="7"/>
  <c r="M20" i="7"/>
  <c r="M19" i="7"/>
  <c r="M163" i="7"/>
  <c r="M164" i="7"/>
  <c r="M195" i="7"/>
  <c r="M196" i="7"/>
  <c r="M94" i="7"/>
  <c r="M97" i="7"/>
  <c r="M95" i="7"/>
  <c r="M140" i="7"/>
  <c r="M175" i="7"/>
  <c r="M176" i="7"/>
  <c r="M174" i="7"/>
  <c r="M173" i="7"/>
  <c r="M32" i="7"/>
  <c r="M34" i="7"/>
  <c r="M36" i="7"/>
  <c r="M33" i="7"/>
  <c r="M35" i="7"/>
  <c r="M201" i="7"/>
  <c r="M200" i="7"/>
  <c r="M207" i="7"/>
  <c r="M206" i="7"/>
  <c r="M204" i="7"/>
  <c r="M170" i="7"/>
  <c r="M171" i="7"/>
  <c r="M172" i="7"/>
  <c r="M169" i="7"/>
  <c r="M49" i="7"/>
  <c r="M209" i="7"/>
  <c r="M211" i="7"/>
  <c r="M208" i="7"/>
  <c r="M210" i="7"/>
  <c r="M212" i="7"/>
  <c r="M132" i="7"/>
  <c r="M131" i="7"/>
  <c r="M130" i="7"/>
  <c r="M128" i="7"/>
  <c r="M129" i="7"/>
  <c r="M51" i="7"/>
  <c r="M50" i="7"/>
  <c r="M29" i="7"/>
  <c r="M27" i="7"/>
  <c r="M192" i="7"/>
  <c r="M101" i="7"/>
  <c r="M110" i="7"/>
  <c r="M109" i="7"/>
  <c r="M111" i="7"/>
  <c r="M122" i="7"/>
  <c r="M118" i="7"/>
  <c r="M120" i="7"/>
  <c r="M48" i="7"/>
  <c r="M47" i="7"/>
  <c r="M15" i="7"/>
  <c r="M124" i="7"/>
  <c r="M125" i="7"/>
  <c r="M123" i="7"/>
  <c r="M127" i="7"/>
  <c r="M107" i="7"/>
  <c r="M105" i="7"/>
  <c r="M106" i="7"/>
  <c r="M104" i="7"/>
  <c r="M108" i="7"/>
  <c r="M23" i="7"/>
  <c r="M24" i="7"/>
  <c r="M143" i="7"/>
  <c r="M146" i="7"/>
  <c r="M145" i="7"/>
  <c r="M76" i="7"/>
  <c r="M77" i="7"/>
  <c r="M55" i="7"/>
  <c r="M58" i="7"/>
  <c r="M56" i="7"/>
  <c r="M168" i="7"/>
  <c r="M90" i="7"/>
  <c r="M89" i="7"/>
  <c r="M166" i="7"/>
  <c r="M167" i="7"/>
  <c r="M6" i="7"/>
  <c r="M63" i="7"/>
  <c r="M60" i="7"/>
  <c r="M62" i="7"/>
  <c r="M59" i="7"/>
  <c r="M61" i="7"/>
  <c r="M144" i="7"/>
  <c r="M147" i="7"/>
  <c r="M74" i="7"/>
  <c r="M75" i="7"/>
  <c r="M78" i="7"/>
  <c r="M81" i="7"/>
  <c r="M80" i="7"/>
  <c r="M82" i="7"/>
  <c r="M119" i="7"/>
  <c r="M121" i="7"/>
  <c r="M160" i="7"/>
  <c r="M159" i="7"/>
  <c r="M198" i="7"/>
  <c r="M199" i="7"/>
  <c r="M202" i="7"/>
  <c r="M117" i="7"/>
  <c r="M205" i="7"/>
  <c r="M203" i="7"/>
  <c r="M65" i="7"/>
  <c r="M64" i="7"/>
  <c r="M177" i="7"/>
  <c r="M155" i="7"/>
  <c r="M156" i="7"/>
  <c r="M154" i="7"/>
  <c r="M157" i="7"/>
  <c r="M30" i="7"/>
  <c r="M28" i="7"/>
  <c r="M31" i="7"/>
  <c r="M18" i="7"/>
  <c r="M17" i="7"/>
  <c r="M165" i="7"/>
  <c r="M100" i="7"/>
  <c r="M102" i="7"/>
  <c r="M99" i="7"/>
  <c r="M103" i="7"/>
  <c r="M84" i="7"/>
  <c r="M85" i="7"/>
  <c r="M87" i="7"/>
  <c r="M86" i="7"/>
  <c r="M88" i="7"/>
  <c r="M112" i="7"/>
  <c r="M92" i="7"/>
  <c r="M91" i="7"/>
  <c r="M186" i="7"/>
  <c r="M183" i="7"/>
  <c r="M126" i="7"/>
  <c r="M138" i="7"/>
  <c r="M141" i="7"/>
  <c r="M142" i="7"/>
  <c r="M139" i="7"/>
  <c r="M96" i="7"/>
  <c r="M98" i="7"/>
  <c r="M25" i="7"/>
  <c r="M26" i="7"/>
  <c r="M22" i="7"/>
  <c r="M57" i="7"/>
  <c r="M54" i="7"/>
  <c r="M158" i="7"/>
  <c r="M162" i="7"/>
  <c r="M161" i="7"/>
  <c r="M41" i="7"/>
  <c r="M39" i="7"/>
  <c r="M40" i="7"/>
  <c r="M38" i="7"/>
  <c r="M37" i="7"/>
  <c r="M42" i="7"/>
  <c r="M44" i="7"/>
  <c r="M43" i="7"/>
  <c r="M45" i="7"/>
  <c r="M46" i="7"/>
  <c r="M53" i="7"/>
  <c r="M52" i="7"/>
  <c r="M116" i="7"/>
  <c r="M114" i="7"/>
  <c r="M113" i="7"/>
  <c r="M187" i="7"/>
  <c r="M184" i="7"/>
  <c r="M185" i="7"/>
  <c r="M152" i="7"/>
  <c r="M148" i="7"/>
  <c r="M151" i="7"/>
  <c r="M150" i="7"/>
  <c r="M149" i="7"/>
  <c r="M133" i="7"/>
  <c r="M134" i="7"/>
  <c r="M137" i="7"/>
  <c r="M135" i="7"/>
  <c r="M136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12" i="7"/>
  <c r="E72" i="1"/>
  <c r="F72" i="1"/>
  <c r="E73" i="1"/>
  <c r="F73" i="1"/>
  <c r="E75" i="1"/>
  <c r="F75" i="1"/>
  <c r="E74" i="1"/>
  <c r="F74" i="1"/>
  <c r="E95" i="1"/>
  <c r="F95" i="1"/>
  <c r="E11" i="1"/>
  <c r="F11" i="1"/>
  <c r="E15" i="1"/>
  <c r="F15" i="1"/>
  <c r="E12" i="1"/>
  <c r="F12" i="1"/>
  <c r="E176" i="1"/>
  <c r="F176" i="1"/>
  <c r="E177" i="1"/>
  <c r="F177" i="1"/>
  <c r="E81" i="1"/>
  <c r="F81" i="1"/>
  <c r="E83" i="1"/>
  <c r="F83" i="1"/>
  <c r="E126" i="1"/>
  <c r="F126" i="1"/>
  <c r="E152" i="1"/>
  <c r="F152" i="1"/>
  <c r="E188" i="1"/>
  <c r="F188" i="1"/>
  <c r="E185" i="1"/>
  <c r="F185" i="1"/>
  <c r="E184" i="1"/>
  <c r="F184" i="1"/>
  <c r="E187" i="1"/>
  <c r="F187" i="1"/>
  <c r="E29" i="1"/>
  <c r="F29" i="1"/>
  <c r="E28" i="1"/>
  <c r="F28" i="1"/>
  <c r="E50" i="1"/>
  <c r="F50" i="1"/>
  <c r="E46" i="1"/>
  <c r="F46" i="1"/>
  <c r="E49" i="1"/>
  <c r="F49" i="1"/>
  <c r="E182" i="1"/>
  <c r="F182" i="1"/>
  <c r="E183" i="1"/>
  <c r="F183" i="1"/>
  <c r="E180" i="1"/>
  <c r="F180" i="1"/>
  <c r="E181" i="1"/>
  <c r="F181" i="1"/>
  <c r="E193" i="1"/>
  <c r="F193" i="1"/>
  <c r="E191" i="1"/>
  <c r="F191" i="1"/>
  <c r="E174" i="1"/>
  <c r="F174" i="1"/>
  <c r="E175" i="1"/>
  <c r="F175" i="1"/>
  <c r="E178" i="1"/>
  <c r="F178" i="1"/>
  <c r="E186" i="1"/>
  <c r="F186" i="1"/>
  <c r="E99" i="1"/>
  <c r="F99" i="1"/>
  <c r="E97" i="1"/>
  <c r="F97" i="1"/>
  <c r="E98" i="1"/>
  <c r="F98" i="1"/>
  <c r="E100" i="1"/>
  <c r="F100" i="1"/>
  <c r="E59" i="1"/>
  <c r="F59" i="1"/>
  <c r="E58" i="1"/>
  <c r="F58" i="1"/>
  <c r="E194" i="1"/>
  <c r="F194" i="1"/>
  <c r="E196" i="1"/>
  <c r="F196" i="1"/>
  <c r="E197" i="1"/>
  <c r="F197" i="1"/>
  <c r="E168" i="1"/>
  <c r="F168" i="1"/>
  <c r="E164" i="1"/>
  <c r="F164" i="1"/>
  <c r="E167" i="1"/>
  <c r="F167" i="1"/>
  <c r="E111" i="1"/>
  <c r="F111" i="1"/>
  <c r="E166" i="1"/>
  <c r="F166" i="1"/>
  <c r="E118" i="1"/>
  <c r="F118" i="1"/>
  <c r="E117" i="1"/>
  <c r="F117" i="1"/>
  <c r="E116" i="1"/>
  <c r="F116" i="1"/>
  <c r="E110" i="1"/>
  <c r="F110" i="1"/>
  <c r="E112" i="1"/>
  <c r="F112" i="1"/>
  <c r="E123" i="1"/>
  <c r="F123" i="1"/>
  <c r="E171" i="1"/>
  <c r="F171" i="1"/>
  <c r="E169" i="1"/>
  <c r="F169" i="1"/>
  <c r="E170" i="1"/>
  <c r="F170" i="1"/>
  <c r="E173" i="1"/>
  <c r="F173" i="1"/>
  <c r="E102" i="1"/>
  <c r="F102" i="1"/>
  <c r="E104" i="1"/>
  <c r="F104" i="1"/>
  <c r="E105" i="1"/>
  <c r="F105" i="1"/>
  <c r="E103" i="1"/>
  <c r="F103" i="1"/>
  <c r="E159" i="1"/>
  <c r="F159" i="1"/>
  <c r="E125" i="1"/>
  <c r="F125" i="1"/>
  <c r="E129" i="1"/>
  <c r="F129" i="1"/>
  <c r="E128" i="1"/>
  <c r="F128" i="1"/>
  <c r="E127" i="1"/>
  <c r="F127" i="1"/>
  <c r="E34" i="1"/>
  <c r="F34" i="1"/>
  <c r="E31" i="1"/>
  <c r="F31" i="1"/>
  <c r="E32" i="1"/>
  <c r="F32" i="1"/>
  <c r="E35" i="1"/>
  <c r="F35" i="1"/>
  <c r="E33" i="1"/>
  <c r="F33" i="1"/>
  <c r="E158" i="1"/>
  <c r="F158" i="1"/>
  <c r="E22" i="1"/>
  <c r="F22" i="1"/>
  <c r="E21" i="1"/>
  <c r="F21" i="1"/>
  <c r="E24" i="1"/>
  <c r="F24" i="1"/>
  <c r="E25" i="1"/>
  <c r="F25" i="1"/>
  <c r="E179" i="1"/>
  <c r="F179" i="1"/>
  <c r="E19" i="1"/>
  <c r="F19" i="1"/>
  <c r="E16" i="1"/>
  <c r="F16" i="1"/>
  <c r="E20" i="1"/>
  <c r="F20" i="1"/>
  <c r="E195" i="1"/>
  <c r="F195" i="1"/>
  <c r="E68" i="1"/>
  <c r="F68" i="1"/>
  <c r="E67" i="1"/>
  <c r="F67" i="1"/>
  <c r="E69" i="1"/>
  <c r="F69" i="1"/>
  <c r="E82" i="1"/>
  <c r="F82" i="1"/>
  <c r="E84" i="1"/>
  <c r="F84" i="1"/>
  <c r="E85" i="1"/>
  <c r="F85" i="1"/>
  <c r="E119" i="1"/>
  <c r="F119" i="1"/>
  <c r="E115" i="1"/>
  <c r="F115" i="1"/>
  <c r="E14" i="1"/>
  <c r="F14" i="1"/>
  <c r="E13" i="1"/>
  <c r="F13" i="1"/>
  <c r="E135" i="1"/>
  <c r="F135" i="1"/>
  <c r="E136" i="1"/>
  <c r="F136" i="1"/>
  <c r="E138" i="1"/>
  <c r="F138" i="1"/>
  <c r="E9" i="1"/>
  <c r="F9" i="1"/>
  <c r="E8" i="1"/>
  <c r="F8" i="1"/>
  <c r="E7" i="1"/>
  <c r="F7" i="1"/>
  <c r="E10" i="1"/>
  <c r="F10" i="1"/>
  <c r="E165" i="1"/>
  <c r="F165" i="1"/>
  <c r="E47" i="1"/>
  <c r="F47" i="1"/>
  <c r="E48" i="1"/>
  <c r="F48" i="1"/>
  <c r="E17" i="1"/>
  <c r="F17" i="1"/>
  <c r="E18" i="1"/>
  <c r="F18" i="1"/>
  <c r="E23" i="1"/>
  <c r="F23" i="1"/>
  <c r="E140" i="1"/>
  <c r="F140" i="1"/>
  <c r="E139" i="1"/>
  <c r="F139" i="1"/>
  <c r="E142" i="1"/>
  <c r="F142" i="1"/>
  <c r="E141" i="1"/>
  <c r="F141" i="1"/>
  <c r="E76" i="1"/>
  <c r="F76" i="1"/>
  <c r="E80" i="1"/>
  <c r="F80" i="1"/>
  <c r="E57" i="1"/>
  <c r="F57" i="1"/>
  <c r="E60" i="1"/>
  <c r="F60" i="1"/>
  <c r="E56" i="1"/>
  <c r="F56" i="1"/>
  <c r="E66" i="1"/>
  <c r="F66" i="1"/>
  <c r="E70" i="1"/>
  <c r="F70" i="1"/>
  <c r="E189" i="1"/>
  <c r="F189" i="1"/>
  <c r="E190" i="1"/>
  <c r="F190" i="1"/>
  <c r="E192" i="1"/>
  <c r="F192" i="1"/>
  <c r="E172" i="1"/>
  <c r="F172" i="1"/>
  <c r="E153" i="1"/>
  <c r="F153" i="1"/>
  <c r="E149" i="1"/>
  <c r="F149" i="1"/>
  <c r="E150" i="1"/>
  <c r="F150" i="1"/>
  <c r="E151" i="1"/>
  <c r="F151" i="1"/>
  <c r="E107" i="1"/>
  <c r="F107" i="1"/>
  <c r="E106" i="1"/>
  <c r="F106" i="1"/>
  <c r="E108" i="1"/>
  <c r="F108" i="1"/>
  <c r="E109" i="1"/>
  <c r="F109" i="1"/>
  <c r="E101" i="1"/>
  <c r="F101" i="1"/>
  <c r="E88" i="1"/>
  <c r="F88" i="1"/>
  <c r="E86" i="1"/>
  <c r="F86" i="1"/>
  <c r="E87" i="1"/>
  <c r="F87" i="1"/>
  <c r="E90" i="1"/>
  <c r="F90" i="1"/>
  <c r="E89" i="1"/>
  <c r="F89" i="1"/>
  <c r="E114" i="1"/>
  <c r="F114" i="1"/>
  <c r="E113" i="1"/>
  <c r="F113" i="1"/>
  <c r="E26" i="1"/>
  <c r="F26" i="1"/>
  <c r="E27" i="1"/>
  <c r="F27" i="1"/>
  <c r="E30" i="1"/>
  <c r="F30" i="1"/>
  <c r="E96" i="1"/>
  <c r="F96" i="1"/>
  <c r="E155" i="1"/>
  <c r="F155" i="1"/>
  <c r="E154" i="1"/>
  <c r="F154" i="1"/>
  <c r="E157" i="1"/>
  <c r="F157" i="1"/>
  <c r="E156" i="1"/>
  <c r="F156" i="1"/>
  <c r="E137" i="1"/>
  <c r="F137" i="1"/>
  <c r="E122" i="1"/>
  <c r="F122" i="1"/>
  <c r="E120" i="1"/>
  <c r="F120" i="1"/>
  <c r="E124" i="1"/>
  <c r="F124" i="1"/>
  <c r="E121" i="1"/>
  <c r="F121" i="1"/>
  <c r="E143" i="1"/>
  <c r="F143" i="1"/>
  <c r="E77" i="1"/>
  <c r="F77" i="1"/>
  <c r="E78" i="1"/>
  <c r="F78" i="1"/>
  <c r="E79" i="1"/>
  <c r="F79" i="1"/>
  <c r="E38" i="1"/>
  <c r="F38" i="1"/>
  <c r="E36" i="1"/>
  <c r="F36" i="1"/>
  <c r="E39" i="1"/>
  <c r="F39" i="1"/>
  <c r="E40" i="1"/>
  <c r="F40" i="1"/>
  <c r="E37" i="1"/>
  <c r="F37" i="1"/>
  <c r="E41" i="1"/>
  <c r="F41" i="1"/>
  <c r="E42" i="1"/>
  <c r="F42" i="1"/>
  <c r="E43" i="1"/>
  <c r="F43" i="1"/>
  <c r="E44" i="1"/>
  <c r="F44" i="1"/>
  <c r="E45" i="1"/>
  <c r="F45" i="1"/>
  <c r="E54" i="1"/>
  <c r="F54" i="1"/>
  <c r="E52" i="1"/>
  <c r="F52" i="1"/>
  <c r="E51" i="1"/>
  <c r="F51" i="1"/>
  <c r="E55" i="1"/>
  <c r="F55" i="1"/>
  <c r="E53" i="1"/>
  <c r="F53" i="1"/>
  <c r="E61" i="1"/>
  <c r="F61" i="1"/>
  <c r="E63" i="1"/>
  <c r="F63" i="1"/>
  <c r="E65" i="1"/>
  <c r="F65" i="1"/>
  <c r="E64" i="1"/>
  <c r="F64" i="1"/>
  <c r="E62" i="1"/>
  <c r="F62" i="1"/>
  <c r="E162" i="1"/>
  <c r="F162" i="1"/>
  <c r="E163" i="1"/>
  <c r="F163" i="1"/>
  <c r="E160" i="1"/>
  <c r="F160" i="1"/>
  <c r="E161" i="1"/>
  <c r="F161" i="1"/>
  <c r="E93" i="1"/>
  <c r="F93" i="1"/>
  <c r="E91" i="1"/>
  <c r="F91" i="1"/>
  <c r="E92" i="1"/>
  <c r="F92" i="1"/>
  <c r="E94" i="1"/>
  <c r="F94" i="1"/>
  <c r="E146" i="1"/>
  <c r="F146" i="1"/>
  <c r="E144" i="1"/>
  <c r="F144" i="1"/>
  <c r="E147" i="1"/>
  <c r="F147" i="1"/>
  <c r="E145" i="1"/>
  <c r="F145" i="1"/>
  <c r="E148" i="1"/>
  <c r="F148" i="1"/>
  <c r="E131" i="1"/>
  <c r="F131" i="1"/>
  <c r="E130" i="1"/>
  <c r="F130" i="1"/>
  <c r="E132" i="1"/>
  <c r="F132" i="1"/>
  <c r="E133" i="1"/>
  <c r="F133" i="1"/>
  <c r="E134" i="1"/>
  <c r="F134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71" i="1"/>
  <c r="F71" i="1"/>
  <c r="F13" i="7"/>
  <c r="F14" i="7"/>
  <c r="F115" i="7"/>
  <c r="F16" i="7"/>
  <c r="F69" i="7"/>
  <c r="F70" i="7"/>
  <c r="F71" i="7"/>
  <c r="F73" i="7"/>
  <c r="F72" i="7"/>
  <c r="F93" i="7"/>
  <c r="F190" i="7"/>
  <c r="F189" i="7"/>
  <c r="F188" i="7"/>
  <c r="F191" i="7"/>
  <c r="F180" i="7"/>
  <c r="F178" i="7"/>
  <c r="F181" i="7"/>
  <c r="F83" i="7"/>
  <c r="F79" i="7"/>
  <c r="F66" i="7"/>
  <c r="F67" i="7"/>
  <c r="F68" i="7"/>
  <c r="F182" i="7"/>
  <c r="F179" i="7"/>
  <c r="F153" i="7"/>
  <c r="F193" i="7"/>
  <c r="F197" i="7"/>
  <c r="F194" i="7"/>
  <c r="F21" i="7"/>
  <c r="F20" i="7"/>
  <c r="F19" i="7"/>
  <c r="F163" i="7"/>
  <c r="F164" i="7"/>
  <c r="F195" i="7"/>
  <c r="F196" i="7"/>
  <c r="F94" i="7"/>
  <c r="F97" i="7"/>
  <c r="F95" i="7"/>
  <c r="F140" i="7"/>
  <c r="F175" i="7"/>
  <c r="F176" i="7"/>
  <c r="F174" i="7"/>
  <c r="F173" i="7"/>
  <c r="F32" i="7"/>
  <c r="F34" i="7"/>
  <c r="F36" i="7"/>
  <c r="F33" i="7"/>
  <c r="F35" i="7"/>
  <c r="F201" i="7"/>
  <c r="F200" i="7"/>
  <c r="F207" i="7"/>
  <c r="F206" i="7"/>
  <c r="F204" i="7"/>
  <c r="F170" i="7"/>
  <c r="F171" i="7"/>
  <c r="F172" i="7"/>
  <c r="F169" i="7"/>
  <c r="F49" i="7"/>
  <c r="F209" i="7"/>
  <c r="F211" i="7"/>
  <c r="F208" i="7"/>
  <c r="F210" i="7"/>
  <c r="F212" i="7"/>
  <c r="F132" i="7"/>
  <c r="F131" i="7"/>
  <c r="F130" i="7"/>
  <c r="F128" i="7"/>
  <c r="F129" i="7"/>
  <c r="F51" i="7"/>
  <c r="F50" i="7"/>
  <c r="F29" i="7"/>
  <c r="F27" i="7"/>
  <c r="F192" i="7"/>
  <c r="F101" i="7"/>
  <c r="F110" i="7"/>
  <c r="F109" i="7"/>
  <c r="F111" i="7"/>
  <c r="F122" i="7"/>
  <c r="F118" i="7"/>
  <c r="F120" i="7"/>
  <c r="F48" i="7"/>
  <c r="F47" i="7"/>
  <c r="F15" i="7"/>
  <c r="F124" i="7"/>
  <c r="F125" i="7"/>
  <c r="F123" i="7"/>
  <c r="F127" i="7"/>
  <c r="F107" i="7"/>
  <c r="F105" i="7"/>
  <c r="F106" i="7"/>
  <c r="F104" i="7"/>
  <c r="F108" i="7"/>
  <c r="F23" i="7"/>
  <c r="F24" i="7"/>
  <c r="F143" i="7"/>
  <c r="F146" i="7"/>
  <c r="F145" i="7"/>
  <c r="F76" i="7"/>
  <c r="F77" i="7"/>
  <c r="F55" i="7"/>
  <c r="F58" i="7"/>
  <c r="F56" i="7"/>
  <c r="F168" i="7"/>
  <c r="F90" i="7"/>
  <c r="F89" i="7"/>
  <c r="F166" i="7"/>
  <c r="F167" i="7"/>
  <c r="F6" i="7"/>
  <c r="F63" i="7"/>
  <c r="F60" i="7"/>
  <c r="F62" i="7"/>
  <c r="F59" i="7"/>
  <c r="F61" i="7"/>
  <c r="F144" i="7"/>
  <c r="F147" i="7"/>
  <c r="F74" i="7"/>
  <c r="F75" i="7"/>
  <c r="F78" i="7"/>
  <c r="F81" i="7"/>
  <c r="F80" i="7"/>
  <c r="F82" i="7"/>
  <c r="F119" i="7"/>
  <c r="F121" i="7"/>
  <c r="F160" i="7"/>
  <c r="F159" i="7"/>
  <c r="F198" i="7"/>
  <c r="F199" i="7"/>
  <c r="F202" i="7"/>
  <c r="F117" i="7"/>
  <c r="F205" i="7"/>
  <c r="F203" i="7"/>
  <c r="F65" i="7"/>
  <c r="F64" i="7"/>
  <c r="F177" i="7"/>
  <c r="F155" i="7"/>
  <c r="F156" i="7"/>
  <c r="F154" i="7"/>
  <c r="F157" i="7"/>
  <c r="F30" i="7"/>
  <c r="F28" i="7"/>
  <c r="F31" i="7"/>
  <c r="F18" i="7"/>
  <c r="F17" i="7"/>
  <c r="F165" i="7"/>
  <c r="F100" i="7"/>
  <c r="F102" i="7"/>
  <c r="F99" i="7"/>
  <c r="F103" i="7"/>
  <c r="F84" i="7"/>
  <c r="F85" i="7"/>
  <c r="F87" i="7"/>
  <c r="F86" i="7"/>
  <c r="F88" i="7"/>
  <c r="F112" i="7"/>
  <c r="F92" i="7"/>
  <c r="F91" i="7"/>
  <c r="F186" i="7"/>
  <c r="F183" i="7"/>
  <c r="F126" i="7"/>
  <c r="F138" i="7"/>
  <c r="F141" i="7"/>
  <c r="F142" i="7"/>
  <c r="F139" i="7"/>
  <c r="F96" i="7"/>
  <c r="F98" i="7"/>
  <c r="F25" i="7"/>
  <c r="F26" i="7"/>
  <c r="F22" i="7"/>
  <c r="F57" i="7"/>
  <c r="F54" i="7"/>
  <c r="F158" i="7"/>
  <c r="F162" i="7"/>
  <c r="F161" i="7"/>
  <c r="F41" i="7"/>
  <c r="F39" i="7"/>
  <c r="F40" i="7"/>
  <c r="F38" i="7"/>
  <c r="F37" i="7"/>
  <c r="F42" i="7"/>
  <c r="F44" i="7"/>
  <c r="F43" i="7"/>
  <c r="F45" i="7"/>
  <c r="F46" i="7"/>
  <c r="F53" i="7"/>
  <c r="F52" i="7"/>
  <c r="F116" i="7"/>
  <c r="F114" i="7"/>
  <c r="F113" i="7"/>
  <c r="F187" i="7"/>
  <c r="F184" i="7"/>
  <c r="F185" i="7"/>
  <c r="F152" i="7"/>
  <c r="F148" i="7"/>
  <c r="F151" i="7"/>
  <c r="F150" i="7"/>
  <c r="F149" i="7"/>
  <c r="F133" i="7"/>
  <c r="F134" i="7"/>
  <c r="F137" i="7"/>
  <c r="F135" i="7"/>
  <c r="F136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12" i="7"/>
  <c r="E13" i="7"/>
  <c r="E14" i="7"/>
  <c r="E115" i="7"/>
  <c r="E16" i="7"/>
  <c r="E69" i="7"/>
  <c r="E70" i="7"/>
  <c r="E71" i="7"/>
  <c r="E73" i="7"/>
  <c r="E72" i="7"/>
  <c r="E93" i="7"/>
  <c r="E190" i="7"/>
  <c r="E189" i="7"/>
  <c r="E188" i="7"/>
  <c r="E191" i="7"/>
  <c r="E180" i="7"/>
  <c r="E178" i="7"/>
  <c r="E181" i="7"/>
  <c r="E83" i="7"/>
  <c r="E79" i="7"/>
  <c r="E66" i="7"/>
  <c r="E67" i="7"/>
  <c r="E68" i="7"/>
  <c r="E182" i="7"/>
  <c r="E179" i="7"/>
  <c r="E153" i="7"/>
  <c r="E193" i="7"/>
  <c r="E197" i="7"/>
  <c r="E194" i="7"/>
  <c r="E21" i="7"/>
  <c r="E20" i="7"/>
  <c r="E19" i="7"/>
  <c r="E163" i="7"/>
  <c r="E164" i="7"/>
  <c r="E195" i="7"/>
  <c r="E196" i="7"/>
  <c r="E94" i="7"/>
  <c r="E97" i="7"/>
  <c r="E95" i="7"/>
  <c r="E140" i="7"/>
  <c r="E175" i="7"/>
  <c r="E176" i="7"/>
  <c r="E174" i="7"/>
  <c r="E173" i="7"/>
  <c r="E32" i="7"/>
  <c r="E34" i="7"/>
  <c r="E36" i="7"/>
  <c r="E33" i="7"/>
  <c r="E35" i="7"/>
  <c r="E201" i="7"/>
  <c r="E200" i="7"/>
  <c r="E207" i="7"/>
  <c r="E206" i="7"/>
  <c r="E204" i="7"/>
  <c r="E170" i="7"/>
  <c r="E171" i="7"/>
  <c r="E172" i="7"/>
  <c r="E169" i="7"/>
  <c r="E49" i="7"/>
  <c r="E209" i="7"/>
  <c r="E211" i="7"/>
  <c r="E208" i="7"/>
  <c r="E210" i="7"/>
  <c r="E212" i="7"/>
  <c r="E132" i="7"/>
  <c r="E131" i="7"/>
  <c r="E130" i="7"/>
  <c r="E128" i="7"/>
  <c r="E129" i="7"/>
  <c r="E51" i="7"/>
  <c r="E50" i="7"/>
  <c r="E29" i="7"/>
  <c r="E27" i="7"/>
  <c r="E192" i="7"/>
  <c r="E101" i="7"/>
  <c r="E110" i="7"/>
  <c r="E109" i="7"/>
  <c r="E111" i="7"/>
  <c r="E122" i="7"/>
  <c r="E118" i="7"/>
  <c r="E120" i="7"/>
  <c r="E48" i="7"/>
  <c r="E47" i="7"/>
  <c r="E15" i="7"/>
  <c r="E124" i="7"/>
  <c r="E125" i="7"/>
  <c r="E123" i="7"/>
  <c r="E127" i="7"/>
  <c r="E107" i="7"/>
  <c r="E105" i="7"/>
  <c r="E106" i="7"/>
  <c r="E104" i="7"/>
  <c r="E108" i="7"/>
  <c r="E23" i="7"/>
  <c r="E24" i="7"/>
  <c r="E143" i="7"/>
  <c r="E146" i="7"/>
  <c r="E145" i="7"/>
  <c r="E76" i="7"/>
  <c r="E77" i="7"/>
  <c r="E55" i="7"/>
  <c r="E58" i="7"/>
  <c r="E56" i="7"/>
  <c r="E168" i="7"/>
  <c r="E90" i="7"/>
  <c r="E89" i="7"/>
  <c r="E166" i="7"/>
  <c r="E167" i="7"/>
  <c r="E6" i="7"/>
  <c r="E63" i="7"/>
  <c r="E60" i="7"/>
  <c r="E62" i="7"/>
  <c r="E59" i="7"/>
  <c r="E61" i="7"/>
  <c r="E144" i="7"/>
  <c r="E147" i="7"/>
  <c r="E74" i="7"/>
  <c r="E75" i="7"/>
  <c r="E78" i="7"/>
  <c r="E81" i="7"/>
  <c r="E80" i="7"/>
  <c r="E82" i="7"/>
  <c r="E119" i="7"/>
  <c r="E121" i="7"/>
  <c r="E160" i="7"/>
  <c r="E159" i="7"/>
  <c r="E198" i="7"/>
  <c r="E199" i="7"/>
  <c r="E202" i="7"/>
  <c r="E117" i="7"/>
  <c r="E205" i="7"/>
  <c r="E203" i="7"/>
  <c r="E65" i="7"/>
  <c r="E64" i="7"/>
  <c r="E177" i="7"/>
  <c r="E155" i="7"/>
  <c r="E156" i="7"/>
  <c r="E154" i="7"/>
  <c r="E157" i="7"/>
  <c r="E30" i="7"/>
  <c r="E28" i="7"/>
  <c r="E31" i="7"/>
  <c r="E18" i="7"/>
  <c r="E17" i="7"/>
  <c r="E165" i="7"/>
  <c r="E100" i="7"/>
  <c r="E102" i="7"/>
  <c r="E99" i="7"/>
  <c r="E103" i="7"/>
  <c r="E84" i="7"/>
  <c r="E85" i="7"/>
  <c r="E87" i="7"/>
  <c r="E86" i="7"/>
  <c r="E88" i="7"/>
  <c r="E112" i="7"/>
  <c r="E92" i="7"/>
  <c r="E91" i="7"/>
  <c r="E186" i="7"/>
  <c r="E183" i="7"/>
  <c r="E126" i="7"/>
  <c r="E138" i="7"/>
  <c r="E141" i="7"/>
  <c r="E142" i="7"/>
  <c r="E139" i="7"/>
  <c r="E96" i="7"/>
  <c r="E98" i="7"/>
  <c r="E25" i="7"/>
  <c r="E26" i="7"/>
  <c r="E22" i="7"/>
  <c r="E57" i="7"/>
  <c r="E54" i="7"/>
  <c r="E158" i="7"/>
  <c r="E162" i="7"/>
  <c r="E161" i="7"/>
  <c r="E41" i="7"/>
  <c r="E39" i="7"/>
  <c r="E40" i="7"/>
  <c r="E38" i="7"/>
  <c r="E37" i="7"/>
  <c r="E42" i="7"/>
  <c r="E44" i="7"/>
  <c r="E43" i="7"/>
  <c r="E45" i="7"/>
  <c r="E46" i="7"/>
  <c r="E53" i="7"/>
  <c r="E52" i="7"/>
  <c r="E116" i="7"/>
  <c r="E114" i="7"/>
  <c r="E113" i="7"/>
  <c r="E187" i="7"/>
  <c r="E184" i="7"/>
  <c r="E185" i="7"/>
  <c r="E152" i="7"/>
  <c r="E148" i="7"/>
  <c r="E151" i="7"/>
  <c r="E150" i="7"/>
  <c r="E149" i="7"/>
  <c r="E133" i="7"/>
  <c r="E134" i="7"/>
  <c r="E137" i="7"/>
  <c r="E135" i="7"/>
  <c r="E136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12" i="7"/>
  <c r="AD70" i="19" l="1"/>
  <c r="AE70" i="19" s="1"/>
  <c r="AD112" i="18"/>
  <c r="AE112" i="18" s="1"/>
  <c r="AD215" i="18"/>
  <c r="AE215" i="18" s="1"/>
  <c r="AD13" i="19"/>
  <c r="AE13" i="19" s="1"/>
  <c r="AD80" i="18"/>
  <c r="AE80" i="18" s="1"/>
  <c r="AD8" i="18"/>
  <c r="AE8" i="18" s="1"/>
  <c r="AD102" i="18"/>
  <c r="AE102" i="18" s="1"/>
  <c r="AD127" i="18"/>
  <c r="AE127" i="18" s="1"/>
  <c r="AD119" i="18"/>
  <c r="AE119" i="18" s="1"/>
  <c r="AD28" i="18"/>
  <c r="AE28" i="18" s="1"/>
  <c r="AD248" i="18"/>
  <c r="AE248" i="18" s="1"/>
  <c r="AD242" i="18"/>
  <c r="AE242" i="18" s="1"/>
  <c r="AD200" i="18"/>
  <c r="AE200" i="18" s="1"/>
  <c r="AD75" i="18"/>
  <c r="AE75" i="18" s="1"/>
  <c r="AD62" i="18"/>
  <c r="AE62" i="18" s="1"/>
  <c r="AD141" i="18"/>
  <c r="AE141" i="18" s="1"/>
  <c r="AD20" i="18"/>
  <c r="AE20" i="18" s="1"/>
  <c r="AD29" i="18"/>
  <c r="AE29" i="18" s="1"/>
  <c r="AD35" i="18"/>
  <c r="AE35" i="18" s="1"/>
  <c r="AD22" i="18"/>
  <c r="AE22" i="18" s="1"/>
  <c r="AD10" i="18"/>
  <c r="AE10" i="18" s="1"/>
  <c r="AD222" i="18"/>
  <c r="AE222" i="18" s="1"/>
  <c r="AD202" i="18"/>
  <c r="AE202" i="18" s="1"/>
  <c r="AD109" i="18"/>
  <c r="AE109" i="18" s="1"/>
  <c r="AD26" i="18"/>
  <c r="AE26" i="18" s="1"/>
  <c r="AD123" i="18"/>
  <c r="AE123" i="18" s="1"/>
  <c r="AD74" i="18"/>
  <c r="AE74" i="18" s="1"/>
  <c r="AD120" i="18"/>
  <c r="AE120" i="18" s="1"/>
  <c r="AD190" i="19"/>
  <c r="AE190" i="19" s="1"/>
  <c r="AD207" i="19"/>
  <c r="AE207" i="19" s="1"/>
  <c r="AD108" i="19"/>
  <c r="AE108" i="19" s="1"/>
  <c r="AD80" i="19"/>
  <c r="AE80" i="19" s="1"/>
  <c r="AD109" i="19"/>
  <c r="AE109" i="19" s="1"/>
  <c r="AD184" i="18"/>
  <c r="AE184" i="18" s="1"/>
  <c r="AD160" i="18"/>
  <c r="AE160" i="18" s="1"/>
  <c r="AD188" i="18"/>
  <c r="AE188" i="18" s="1"/>
  <c r="AD202" i="19"/>
  <c r="AE202" i="19" s="1"/>
  <c r="AD207" i="18"/>
  <c r="AE207" i="18" s="1"/>
  <c r="AD190" i="18"/>
  <c r="AE190" i="18" s="1"/>
  <c r="AD159" i="18"/>
  <c r="AE159" i="18" s="1"/>
  <c r="AD54" i="19"/>
  <c r="AE54" i="19" s="1"/>
  <c r="AD99" i="18"/>
  <c r="AE99" i="18" s="1"/>
  <c r="AD250" i="18"/>
  <c r="AE250" i="18" s="1"/>
  <c r="AD181" i="18"/>
  <c r="AE181" i="18" s="1"/>
  <c r="AD234" i="19"/>
  <c r="AE234" i="19" s="1"/>
  <c r="AD212" i="19"/>
  <c r="AE212" i="19" s="1"/>
  <c r="AD58" i="18"/>
  <c r="AE58" i="18" s="1"/>
  <c r="AC310" i="18"/>
  <c r="AD254" i="18"/>
  <c r="AE254" i="18" s="1"/>
  <c r="AD204" i="18"/>
  <c r="AE204" i="18" s="1"/>
  <c r="AD236" i="18"/>
  <c r="AE236" i="18" s="1"/>
  <c r="AD142" i="18"/>
  <c r="AE142" i="18" s="1"/>
  <c r="AD223" i="18"/>
  <c r="AE223" i="18" s="1"/>
  <c r="AD136" i="18"/>
  <c r="AE136" i="18" s="1"/>
  <c r="AD162" i="18"/>
  <c r="AE162" i="18" s="1"/>
  <c r="AD7" i="18"/>
  <c r="AE7" i="18" s="1"/>
  <c r="AD194" i="18"/>
  <c r="AE194" i="18" s="1"/>
  <c r="AD199" i="18"/>
  <c r="AE199" i="18" s="1"/>
  <c r="AD171" i="19"/>
  <c r="AE171" i="19" s="1"/>
  <c r="AD212" i="18"/>
  <c r="AE212" i="18" s="1"/>
  <c r="AD186" i="18"/>
  <c r="AE186" i="18" s="1"/>
  <c r="AD54" i="18"/>
  <c r="AE54" i="18" s="1"/>
  <c r="AD228" i="19"/>
  <c r="AE228" i="19" s="1"/>
  <c r="AD166" i="19"/>
  <c r="AE166" i="19" s="1"/>
  <c r="AD115" i="19"/>
  <c r="AE115" i="19" s="1"/>
  <c r="AD95" i="18"/>
  <c r="AE95" i="18" s="1"/>
  <c r="AD138" i="18"/>
  <c r="AE138" i="18" s="1"/>
  <c r="AD161" i="18"/>
  <c r="AE161" i="18" s="1"/>
  <c r="AD27" i="18"/>
  <c r="AE27" i="18" s="1"/>
  <c r="AD92" i="18"/>
  <c r="AE92" i="18" s="1"/>
  <c r="H310" i="18"/>
  <c r="AE310" i="18" s="1"/>
  <c r="AD90" i="18"/>
  <c r="AE90" i="18" s="1"/>
  <c r="AD124" i="19"/>
  <c r="AE124" i="19" s="1"/>
  <c r="AD20" i="19"/>
  <c r="AE20" i="19" s="1"/>
  <c r="AD237" i="19"/>
  <c r="AE237" i="19" s="1"/>
  <c r="AD232" i="19"/>
  <c r="AE232" i="19" s="1"/>
  <c r="AD256" i="18"/>
  <c r="AE256" i="18" s="1"/>
  <c r="AD169" i="18"/>
  <c r="AE169" i="18" s="1"/>
  <c r="AD240" i="18"/>
  <c r="AE240" i="18" s="1"/>
  <c r="AD103" i="18"/>
  <c r="AE103" i="18" s="1"/>
  <c r="AD228" i="18"/>
  <c r="AE228" i="18" s="1"/>
  <c r="AD63" i="18"/>
  <c r="AE63" i="18" s="1"/>
  <c r="AD95" i="19"/>
  <c r="AE95" i="19" s="1"/>
  <c r="AD208" i="19"/>
  <c r="AE208" i="19" s="1"/>
  <c r="AD238" i="18"/>
  <c r="AE238" i="18" s="1"/>
  <c r="AD230" i="18"/>
  <c r="AE230" i="18" s="1"/>
  <c r="AD23" i="18"/>
  <c r="AE23" i="18" s="1"/>
  <c r="AD106" i="18"/>
  <c r="AE106" i="18" s="1"/>
  <c r="AD31" i="18"/>
  <c r="AE31" i="18" s="1"/>
  <c r="X310" i="18"/>
  <c r="AD65" i="18"/>
  <c r="AE65" i="18" s="1"/>
  <c r="AD36" i="18"/>
  <c r="AE36" i="18" s="1"/>
  <c r="AD251" i="18"/>
  <c r="AE251" i="18" s="1"/>
  <c r="AD154" i="18"/>
  <c r="AE154" i="18" s="1"/>
  <c r="AD165" i="19"/>
  <c r="AE165" i="19" s="1"/>
  <c r="AD105" i="19"/>
  <c r="AE105" i="19" s="1"/>
  <c r="AD178" i="19"/>
  <c r="AE178" i="19" s="1"/>
  <c r="M310" i="18"/>
  <c r="AD96" i="18"/>
  <c r="AE96" i="18" s="1"/>
  <c r="AD51" i="19"/>
  <c r="AE51" i="19" s="1"/>
  <c r="AD244" i="18"/>
  <c r="AE244" i="18" s="1"/>
  <c r="AD220" i="18"/>
  <c r="AE220" i="18" s="1"/>
  <c r="AD121" i="18"/>
  <c r="AE121" i="18" s="1"/>
  <c r="AD46" i="18"/>
  <c r="AE46" i="18" s="1"/>
  <c r="AD12" i="18"/>
  <c r="AE12" i="18" s="1"/>
  <c r="AD81" i="18"/>
  <c r="AE81" i="18" s="1"/>
  <c r="AD195" i="18"/>
  <c r="AE195" i="18" s="1"/>
  <c r="AD13" i="18"/>
  <c r="AE13" i="18" s="1"/>
  <c r="AD255" i="18"/>
  <c r="AE255" i="18" s="1"/>
  <c r="AD117" i="18"/>
  <c r="AE117" i="18" s="1"/>
  <c r="AD174" i="18"/>
  <c r="AE174" i="18" s="1"/>
  <c r="AD103" i="19"/>
  <c r="AE103" i="19" s="1"/>
  <c r="AD36" i="19"/>
  <c r="AE36" i="19" s="1"/>
  <c r="AD162" i="19"/>
  <c r="AE162" i="19" s="1"/>
  <c r="AD118" i="19"/>
  <c r="AE118" i="19" s="1"/>
  <c r="AD256" i="19"/>
  <c r="AE256" i="19" s="1"/>
  <c r="AD168" i="19"/>
  <c r="AE168" i="19" s="1"/>
  <c r="AD119" i="19"/>
  <c r="AE119" i="19" s="1"/>
  <c r="AD243" i="18"/>
  <c r="AE243" i="18" s="1"/>
  <c r="AD239" i="18"/>
  <c r="AE239" i="18" s="1"/>
  <c r="AD170" i="18"/>
  <c r="AE170" i="18" s="1"/>
  <c r="AD114" i="18"/>
  <c r="AE114" i="18" s="1"/>
  <c r="AD87" i="18"/>
  <c r="AE87" i="18" s="1"/>
  <c r="AD122" i="18"/>
  <c r="AE122" i="18" s="1"/>
  <c r="AD125" i="18"/>
  <c r="AE125" i="18" s="1"/>
  <c r="AD166" i="18"/>
  <c r="AE166" i="18" s="1"/>
  <c r="AD18" i="18"/>
  <c r="AE18" i="18" s="1"/>
  <c r="AD224" i="18"/>
  <c r="AE224" i="18" s="1"/>
  <c r="AD101" i="18"/>
  <c r="AE101" i="18" s="1"/>
  <c r="AD241" i="18"/>
  <c r="AE241" i="18" s="1"/>
  <c r="AD225" i="18"/>
  <c r="AE225" i="18" s="1"/>
  <c r="AD217" i="18"/>
  <c r="AE217" i="18" s="1"/>
  <c r="AD209" i="18"/>
  <c r="AE209" i="18" s="1"/>
  <c r="AD201" i="18"/>
  <c r="AE201" i="18" s="1"/>
  <c r="AD72" i="18"/>
  <c r="AE72" i="18" s="1"/>
  <c r="AD252" i="18"/>
  <c r="AE252" i="18" s="1"/>
  <c r="AD192" i="18"/>
  <c r="AE192" i="18" s="1"/>
  <c r="AD42" i="18"/>
  <c r="AE42" i="18" s="1"/>
  <c r="AD43" i="18"/>
  <c r="AE43" i="18" s="1"/>
  <c r="AD173" i="18"/>
  <c r="AE173" i="18" s="1"/>
  <c r="AD57" i="18"/>
  <c r="AE57" i="18" s="1"/>
  <c r="AD175" i="18"/>
  <c r="AE175" i="18" s="1"/>
  <c r="AD113" i="18"/>
  <c r="AE113" i="18" s="1"/>
  <c r="AD235" i="18"/>
  <c r="AE235" i="18" s="1"/>
  <c r="AD107" i="18"/>
  <c r="AE107" i="18" s="1"/>
  <c r="AD165" i="18"/>
  <c r="AE165" i="18" s="1"/>
  <c r="AD108" i="18"/>
  <c r="AE108" i="18" s="1"/>
  <c r="AD79" i="18"/>
  <c r="AE79" i="18" s="1"/>
  <c r="AD227" i="18"/>
  <c r="AE227" i="18" s="1"/>
  <c r="AD148" i="18"/>
  <c r="AE148" i="18" s="1"/>
  <c r="AD153" i="18"/>
  <c r="AE153" i="18" s="1"/>
  <c r="AD146" i="18"/>
  <c r="AE146" i="18" s="1"/>
  <c r="AD152" i="18"/>
  <c r="AE152" i="18" s="1"/>
  <c r="AD216" i="18"/>
  <c r="AE216" i="18" s="1"/>
  <c r="AD210" i="18"/>
  <c r="AE210" i="18" s="1"/>
  <c r="AD84" i="18"/>
  <c r="AE84" i="18" s="1"/>
  <c r="AD183" i="18"/>
  <c r="AE183" i="18" s="1"/>
  <c r="AD218" i="18"/>
  <c r="AE218" i="18" s="1"/>
  <c r="AD164" i="18"/>
  <c r="AE164" i="18" s="1"/>
  <c r="AD144" i="18"/>
  <c r="AE144" i="18" s="1"/>
  <c r="AD182" i="18"/>
  <c r="AE182" i="18" s="1"/>
  <c r="AD156" i="18"/>
  <c r="AE156" i="18" s="1"/>
  <c r="AD30" i="18"/>
  <c r="AE30" i="18" s="1"/>
  <c r="AD133" i="18"/>
  <c r="AE133" i="18" s="1"/>
  <c r="AD115" i="18"/>
  <c r="AE115" i="18" s="1"/>
  <c r="AD208" i="18"/>
  <c r="AE208" i="18" s="1"/>
  <c r="AD203" i="18"/>
  <c r="AE203" i="18" s="1"/>
  <c r="AD104" i="18"/>
  <c r="AE104" i="18" s="1"/>
  <c r="AD24" i="18"/>
  <c r="AE24" i="18" s="1"/>
  <c r="AD69" i="18"/>
  <c r="AE69" i="18" s="1"/>
  <c r="AD121" i="19"/>
  <c r="AE121" i="19" s="1"/>
  <c r="H310" i="19"/>
  <c r="AD17" i="19"/>
  <c r="AE17" i="19" s="1"/>
  <c r="AD249" i="19"/>
  <c r="AE249" i="19" s="1"/>
  <c r="AD68" i="19"/>
  <c r="AE68" i="19" s="1"/>
  <c r="AD243" i="19"/>
  <c r="AE243" i="19" s="1"/>
  <c r="AD33" i="19"/>
  <c r="AE33" i="19" s="1"/>
  <c r="AD79" i="19"/>
  <c r="AE79" i="19" s="1"/>
  <c r="AD184" i="19"/>
  <c r="AE184" i="19" s="1"/>
  <c r="AD93" i="19"/>
  <c r="AE93" i="19" s="1"/>
  <c r="AD31" i="19"/>
  <c r="AE31" i="19" s="1"/>
  <c r="AD89" i="19"/>
  <c r="AE89" i="19" s="1"/>
  <c r="AD82" i="19"/>
  <c r="AE82" i="19" s="1"/>
  <c r="AD194" i="19"/>
  <c r="AE194" i="19" s="1"/>
  <c r="AD44" i="19"/>
  <c r="AE44" i="19" s="1"/>
  <c r="AD23" i="19"/>
  <c r="AE23" i="19" s="1"/>
  <c r="AD176" i="19"/>
  <c r="AE176" i="19" s="1"/>
  <c r="AD136" i="19"/>
  <c r="AE136" i="19" s="1"/>
  <c r="AD210" i="19"/>
  <c r="AE210" i="19" s="1"/>
  <c r="AD192" i="19"/>
  <c r="AE192" i="19" s="1"/>
  <c r="AD153" i="19"/>
  <c r="AE153" i="19" s="1"/>
  <c r="AD77" i="19"/>
  <c r="AE77" i="19" s="1"/>
  <c r="AD244" i="19"/>
  <c r="AE244" i="19" s="1"/>
  <c r="AD81" i="19"/>
  <c r="AE81" i="19" s="1"/>
  <c r="AD182" i="19"/>
  <c r="AE182" i="19" s="1"/>
  <c r="AD187" i="19"/>
  <c r="AE187" i="19" s="1"/>
  <c r="AD191" i="19"/>
  <c r="AE191" i="19" s="1"/>
  <c r="AD169" i="19"/>
  <c r="AE169" i="19" s="1"/>
  <c r="AD24" i="19"/>
  <c r="AE24" i="19" s="1"/>
  <c r="AD73" i="19"/>
  <c r="AE73" i="19" s="1"/>
  <c r="AD220" i="19"/>
  <c r="AE220" i="19" s="1"/>
  <c r="AD217" i="19"/>
  <c r="AE217" i="19" s="1"/>
  <c r="AD102" i="19"/>
  <c r="AE102" i="19" s="1"/>
  <c r="AD155" i="19"/>
  <c r="AE155" i="19" s="1"/>
  <c r="AD101" i="19"/>
  <c r="AE101" i="19" s="1"/>
  <c r="AD141" i="19"/>
  <c r="AE141" i="19" s="1"/>
  <c r="AD211" i="19"/>
  <c r="AE211" i="19" s="1"/>
  <c r="AD195" i="19"/>
  <c r="AE195" i="19" s="1"/>
  <c r="AD62" i="19"/>
  <c r="AE62" i="19" s="1"/>
  <c r="AD114" i="19"/>
  <c r="AE114" i="19" s="1"/>
  <c r="AD66" i="19"/>
  <c r="AE66" i="19" s="1"/>
  <c r="AD179" i="19"/>
  <c r="AE179" i="19" s="1"/>
  <c r="AD30" i="19"/>
  <c r="AE30" i="19" s="1"/>
  <c r="AD11" i="19"/>
  <c r="AE11" i="19" s="1"/>
  <c r="AD9" i="19"/>
  <c r="AE9" i="19" s="1"/>
  <c r="AD203" i="19"/>
  <c r="AE203" i="19" s="1"/>
  <c r="AD65" i="19"/>
  <c r="AE65" i="19" s="1"/>
  <c r="AD209" i="19"/>
  <c r="AE209" i="19" s="1"/>
  <c r="AD6" i="19"/>
  <c r="AE6" i="19" s="1"/>
  <c r="AD143" i="19"/>
  <c r="AE143" i="19" s="1"/>
  <c r="AD113" i="19"/>
  <c r="AE113" i="19" s="1"/>
  <c r="AD170" i="19"/>
  <c r="AE170" i="19" s="1"/>
  <c r="AD100" i="19"/>
  <c r="AE100" i="19" s="1"/>
  <c r="AD32" i="19"/>
  <c r="AE32" i="19" s="1"/>
  <c r="AD239" i="19"/>
  <c r="AE239" i="19" s="1"/>
  <c r="AD236" i="19"/>
  <c r="AE236" i="19" s="1"/>
  <c r="AD172" i="19"/>
  <c r="AE172" i="19" s="1"/>
  <c r="AD128" i="19"/>
  <c r="AE128" i="19" s="1"/>
  <c r="AD167" i="19"/>
  <c r="AE167" i="19" s="1"/>
  <c r="AD90" i="19"/>
  <c r="AE90" i="19" s="1"/>
  <c r="AD85" i="19"/>
  <c r="AE85" i="19" s="1"/>
  <c r="AD84" i="19"/>
  <c r="AE84" i="19" s="1"/>
  <c r="AD88" i="19"/>
  <c r="AE88" i="19" s="1"/>
  <c r="AD52" i="19"/>
  <c r="AE52" i="19" s="1"/>
  <c r="AD110" i="19"/>
  <c r="AE110" i="19" s="1"/>
  <c r="AD241" i="19"/>
  <c r="AE241" i="19" s="1"/>
  <c r="AD26" i="19"/>
  <c r="AE26" i="19" s="1"/>
  <c r="AD7" i="19"/>
  <c r="AE7" i="19" s="1"/>
  <c r="AD251" i="19"/>
  <c r="AE251" i="19" s="1"/>
  <c r="AD129" i="19"/>
  <c r="AE129" i="19" s="1"/>
  <c r="AD43" i="19"/>
  <c r="AE43" i="19" s="1"/>
  <c r="AD37" i="19"/>
  <c r="AE37" i="19" s="1"/>
  <c r="AD134" i="19"/>
  <c r="AE134" i="19" s="1"/>
  <c r="AD135" i="19"/>
  <c r="AE135" i="19" s="1"/>
  <c r="AD154" i="19"/>
  <c r="AE154" i="19" s="1"/>
  <c r="AD50" i="19"/>
  <c r="AE50" i="19" s="1"/>
  <c r="AD104" i="19"/>
  <c r="AE104" i="19" s="1"/>
  <c r="AD255" i="19"/>
  <c r="AE255" i="19" s="1"/>
  <c r="AD216" i="19"/>
  <c r="AE216" i="19" s="1"/>
  <c r="AD41" i="19"/>
  <c r="AE41" i="19" s="1"/>
  <c r="AD200" i="19"/>
  <c r="AE200" i="19" s="1"/>
  <c r="AD164" i="19"/>
  <c r="AE164" i="19" s="1"/>
  <c r="AD253" i="19"/>
  <c r="AE253" i="19" s="1"/>
  <c r="AD132" i="19"/>
  <c r="AE132" i="19" s="1"/>
  <c r="AD183" i="19"/>
  <c r="AE183" i="19" s="1"/>
  <c r="AD139" i="19"/>
  <c r="AE139" i="19" s="1"/>
  <c r="AD180" i="19"/>
  <c r="AE180" i="19" s="1"/>
  <c r="X310" i="19"/>
  <c r="AD92" i="19"/>
  <c r="AE92" i="19" s="1"/>
  <c r="AD38" i="19"/>
  <c r="AE38" i="19" s="1"/>
  <c r="AD75" i="19"/>
  <c r="AE75" i="19" s="1"/>
  <c r="AD245" i="19"/>
  <c r="AE245" i="19" s="1"/>
  <c r="AD96" i="19"/>
  <c r="AE96" i="19" s="1"/>
  <c r="AD14" i="19"/>
  <c r="AE14" i="19" s="1"/>
  <c r="AD60" i="19"/>
  <c r="AE60" i="19" s="1"/>
  <c r="AD21" i="19"/>
  <c r="AE21" i="19" s="1"/>
  <c r="M310" i="19"/>
  <c r="AD138" i="19"/>
  <c r="AE138" i="19" s="1"/>
  <c r="AD225" i="19"/>
  <c r="AE225" i="19" s="1"/>
  <c r="AD126" i="19"/>
  <c r="AE126" i="19" s="1"/>
  <c r="AD120" i="19"/>
  <c r="AE120" i="19" s="1"/>
  <c r="AD247" i="19"/>
  <c r="AE247" i="19" s="1"/>
  <c r="AD181" i="19"/>
  <c r="AE181" i="19" s="1"/>
  <c r="AD230" i="19"/>
  <c r="AE230" i="19" s="1"/>
  <c r="AD106" i="19"/>
  <c r="AE106" i="19" s="1"/>
  <c r="AD69" i="19"/>
  <c r="AE69" i="19" s="1"/>
  <c r="AD204" i="19"/>
  <c r="AE204" i="19" s="1"/>
  <c r="AD42" i="19"/>
  <c r="AE42" i="19" s="1"/>
  <c r="AD125" i="19"/>
  <c r="AE125" i="19" s="1"/>
  <c r="AD46" i="19"/>
  <c r="AE46" i="19" s="1"/>
  <c r="AD61" i="19"/>
  <c r="AE61" i="19" s="1"/>
  <c r="AD131" i="19"/>
  <c r="AE131" i="19" s="1"/>
  <c r="AD150" i="19"/>
  <c r="AE150" i="19" s="1"/>
  <c r="AD58" i="19"/>
  <c r="AE58" i="19" s="1"/>
  <c r="AD57" i="19"/>
  <c r="AE57" i="19" s="1"/>
  <c r="AD231" i="19"/>
  <c r="AE231" i="19" s="1"/>
  <c r="AD250" i="19"/>
  <c r="AE250" i="19" s="1"/>
  <c r="AD229" i="19"/>
  <c r="AE229" i="19" s="1"/>
  <c r="AD221" i="19"/>
  <c r="AE221" i="19" s="1"/>
  <c r="AD206" i="19"/>
  <c r="AE206" i="19" s="1"/>
  <c r="AD175" i="19"/>
  <c r="AE175" i="19" s="1"/>
  <c r="AD159" i="19"/>
  <c r="AE159" i="19" s="1"/>
  <c r="AD25" i="19"/>
  <c r="AE25" i="19" s="1"/>
  <c r="AD27" i="19"/>
  <c r="AE27" i="19" s="1"/>
  <c r="AD188" i="19"/>
  <c r="AE188" i="19" s="1"/>
  <c r="AD161" i="19"/>
  <c r="AE161" i="19" s="1"/>
  <c r="AD55" i="19"/>
  <c r="AE55" i="19" s="1"/>
  <c r="AD111" i="19"/>
  <c r="AE111" i="19" s="1"/>
  <c r="AD94" i="19"/>
  <c r="AE94" i="19" s="1"/>
  <c r="AD224" i="19"/>
  <c r="AE224" i="19" s="1"/>
  <c r="AD22" i="19"/>
  <c r="AE22" i="19" s="1"/>
  <c r="AD147" i="19"/>
  <c r="AE147" i="19" s="1"/>
  <c r="AD254" i="19"/>
  <c r="AE254" i="19" s="1"/>
  <c r="AD213" i="19"/>
  <c r="AE213" i="19" s="1"/>
  <c r="AD205" i="19"/>
  <c r="AE205" i="19" s="1"/>
  <c r="AD173" i="19"/>
  <c r="AE173" i="19" s="1"/>
  <c r="AD112" i="19"/>
  <c r="AE112" i="19" s="1"/>
  <c r="AD238" i="19"/>
  <c r="AE238" i="19" s="1"/>
  <c r="AD222" i="19"/>
  <c r="AE222" i="19" s="1"/>
  <c r="AD12" i="19"/>
  <c r="AE12" i="19" s="1"/>
  <c r="AD122" i="19"/>
  <c r="AE122" i="19" s="1"/>
  <c r="AD246" i="19"/>
  <c r="AE246" i="19" s="1"/>
  <c r="AD233" i="19"/>
  <c r="AE233" i="19" s="1"/>
  <c r="AD227" i="19"/>
  <c r="AE227" i="19" s="1"/>
  <c r="AD214" i="19"/>
  <c r="AE214" i="19" s="1"/>
  <c r="AD199" i="19"/>
  <c r="AE199" i="19" s="1"/>
  <c r="AD157" i="19"/>
  <c r="AE157" i="19" s="1"/>
  <c r="AD48" i="19"/>
  <c r="AE48" i="19" s="1"/>
  <c r="AD39" i="19"/>
  <c r="AE39" i="19" s="1"/>
  <c r="AC310" i="19"/>
  <c r="AD56" i="19"/>
  <c r="AE56" i="19" s="1"/>
  <c r="AD53" i="19"/>
  <c r="AE53" i="19" s="1"/>
  <c r="AD193" i="19"/>
  <c r="AE193" i="19" s="1"/>
  <c r="AD28" i="19"/>
  <c r="AE28" i="19" s="1"/>
  <c r="AD198" i="19"/>
  <c r="AE198" i="19" s="1"/>
  <c r="AD45" i="19"/>
  <c r="AE45" i="19" s="1"/>
  <c r="AD197" i="19"/>
  <c r="AE197" i="19" s="1"/>
  <c r="AD35" i="19"/>
  <c r="AE35" i="19" s="1"/>
  <c r="AD240" i="19"/>
  <c r="AE240" i="19" s="1"/>
  <c r="AD110" i="18"/>
  <c r="AE110" i="18" s="1"/>
  <c r="AD249" i="18"/>
  <c r="AE249" i="18" s="1"/>
  <c r="AD233" i="18"/>
  <c r="AE233" i="18" s="1"/>
  <c r="AD16" i="18"/>
  <c r="AE16" i="18" s="1"/>
  <c r="AD59" i="18"/>
  <c r="AE59" i="18" s="1"/>
  <c r="AD128" i="18"/>
  <c r="AE128" i="18" s="1"/>
  <c r="AD39" i="18"/>
  <c r="AE39" i="18" s="1"/>
  <c r="AD100" i="18"/>
  <c r="AE100" i="18" s="1"/>
  <c r="AD53" i="18"/>
  <c r="AE53" i="18" s="1"/>
  <c r="AD150" i="18"/>
  <c r="AE150" i="18" s="1"/>
  <c r="AD48" i="18"/>
  <c r="AE48" i="18" s="1"/>
  <c r="AD132" i="18"/>
  <c r="AE132" i="18" s="1"/>
  <c r="AD56" i="18"/>
  <c r="AE56" i="18" s="1"/>
  <c r="AD32" i="18"/>
  <c r="AE32" i="18" s="1"/>
  <c r="AD38" i="18"/>
  <c r="AE38" i="18" s="1"/>
  <c r="AD129" i="18"/>
  <c r="AE129" i="18" s="1"/>
  <c r="AD193" i="18"/>
  <c r="AE193" i="18" s="1"/>
  <c r="AD172" i="18"/>
  <c r="AE172" i="18" s="1"/>
  <c r="AD91" i="18"/>
  <c r="AE91" i="18" s="1"/>
  <c r="AD134" i="18"/>
  <c r="AE134" i="18" s="1"/>
  <c r="AD88" i="18"/>
  <c r="AE88" i="18" s="1"/>
  <c r="AD51" i="18"/>
  <c r="AE51" i="18" s="1"/>
  <c r="AD44" i="18"/>
  <c r="AE44" i="18" s="1"/>
  <c r="AD179" i="18"/>
  <c r="AE179" i="18" s="1"/>
  <c r="AD171" i="18"/>
  <c r="AE171" i="18" s="1"/>
  <c r="AD76" i="18"/>
  <c r="AE76" i="18" s="1"/>
  <c r="AD197" i="18"/>
  <c r="AE197" i="18" s="1"/>
  <c r="AD70" i="18"/>
  <c r="AE70" i="18" s="1"/>
  <c r="AD157" i="18"/>
  <c r="AE157" i="18" s="1"/>
  <c r="AD189" i="19"/>
  <c r="AE189" i="19" s="1"/>
  <c r="AD133" i="19"/>
  <c r="AE133" i="19" s="1"/>
  <c r="AD186" i="19"/>
  <c r="AE186" i="19" s="1"/>
  <c r="AD156" i="19"/>
  <c r="AE156" i="19" s="1"/>
  <c r="AD148" i="19"/>
  <c r="AE148" i="19" s="1"/>
  <c r="AD64" i="19"/>
  <c r="AE64" i="19" s="1"/>
  <c r="AD160" i="19"/>
  <c r="AE160" i="19" s="1"/>
  <c r="AD177" i="19"/>
  <c r="AE177" i="19" s="1"/>
  <c r="AD149" i="19"/>
  <c r="AE149" i="19" s="1"/>
  <c r="AD86" i="19"/>
  <c r="AE86" i="19" s="1"/>
  <c r="AD107" i="19"/>
  <c r="AE107" i="19" s="1"/>
  <c r="AD123" i="19"/>
  <c r="AE123" i="19" s="1"/>
  <c r="AD144" i="19"/>
  <c r="AE144" i="19" s="1"/>
  <c r="AD91" i="19"/>
  <c r="AE91" i="19" s="1"/>
  <c r="AD242" i="19"/>
  <c r="AE242" i="19" s="1"/>
  <c r="AD226" i="19"/>
  <c r="AE226" i="19" s="1"/>
  <c r="AD67" i="19"/>
  <c r="AE67" i="19" s="1"/>
  <c r="AD130" i="19"/>
  <c r="AE130" i="19" s="1"/>
  <c r="AD47" i="19"/>
  <c r="AE47" i="19" s="1"/>
  <c r="AD18" i="19"/>
  <c r="AE18" i="19" s="1"/>
  <c r="AD78" i="19"/>
  <c r="AE78" i="19" s="1"/>
  <c r="AD158" i="19"/>
  <c r="AE158" i="19" s="1"/>
  <c r="AD218" i="19"/>
  <c r="AE218" i="19" s="1"/>
  <c r="AD34" i="19"/>
  <c r="AE34" i="19" s="1"/>
  <c r="AD117" i="19"/>
  <c r="AE117" i="19" s="1"/>
  <c r="AD72" i="19"/>
  <c r="AE72" i="19" s="1"/>
  <c r="AD16" i="19"/>
  <c r="AE16" i="19" s="1"/>
  <c r="AD71" i="19"/>
  <c r="AE71" i="19" s="1"/>
  <c r="AD83" i="19"/>
  <c r="AE83" i="19" s="1"/>
  <c r="AD87" i="19"/>
  <c r="AE87" i="19" s="1"/>
  <c r="AD145" i="19"/>
  <c r="AE145" i="19" s="1"/>
  <c r="AD49" i="19"/>
  <c r="AE49" i="19" s="1"/>
  <c r="AD196" i="19"/>
  <c r="AE196" i="19" s="1"/>
  <c r="AD163" i="19"/>
  <c r="AE163" i="19" s="1"/>
  <c r="AD201" i="19"/>
  <c r="AE201" i="19" s="1"/>
  <c r="AD76" i="19"/>
  <c r="AE76" i="19" s="1"/>
  <c r="AD40" i="19"/>
  <c r="AE40" i="19" s="1"/>
  <c r="AD15" i="19"/>
  <c r="AE15" i="19" s="1"/>
  <c r="AD116" i="19"/>
  <c r="AE116" i="19" s="1"/>
  <c r="AD10" i="19"/>
  <c r="AE10" i="19" s="1"/>
  <c r="AD98" i="19"/>
  <c r="AE98" i="19" s="1"/>
  <c r="AD29" i="19"/>
  <c r="AE29" i="19" s="1"/>
  <c r="AD63" i="19"/>
  <c r="AE63" i="19" s="1"/>
  <c r="AD99" i="19"/>
  <c r="AE99" i="19" s="1"/>
  <c r="AD174" i="19"/>
  <c r="AE174" i="19" s="1"/>
  <c r="AD8" i="19"/>
  <c r="AE8" i="19" s="1"/>
  <c r="AD49" i="18"/>
  <c r="AE49" i="18" s="1"/>
  <c r="AD130" i="18"/>
  <c r="AE130" i="18" s="1"/>
  <c r="AD61" i="18"/>
  <c r="AE61" i="18" s="1"/>
  <c r="AD52" i="18"/>
  <c r="AE52" i="18" s="1"/>
  <c r="AD82" i="18"/>
  <c r="AE82" i="18" s="1"/>
  <c r="AD185" i="18"/>
  <c r="AE185" i="18" s="1"/>
  <c r="AD180" i="18"/>
  <c r="AE180" i="18" s="1"/>
  <c r="AD14" i="18"/>
  <c r="AE14" i="18" s="1"/>
  <c r="AD131" i="18"/>
  <c r="AE131" i="18" s="1"/>
  <c r="AD11" i="18"/>
  <c r="AE11" i="18" s="1"/>
  <c r="AD17" i="18"/>
  <c r="AE17" i="18" s="1"/>
  <c r="AD9" i="18"/>
  <c r="AE9" i="18" s="1"/>
  <c r="AD60" i="18"/>
  <c r="AE60" i="18" s="1"/>
  <c r="AD47" i="18"/>
  <c r="AE47" i="18" s="1"/>
  <c r="AD21" i="18"/>
  <c r="AE21" i="18" s="1"/>
  <c r="AD85" i="18"/>
  <c r="AE85" i="18" s="1"/>
  <c r="AD178" i="18"/>
  <c r="AE178" i="18" s="1"/>
  <c r="AD176" i="18"/>
  <c r="AE176" i="18" s="1"/>
  <c r="AD83" i="18"/>
  <c r="AE83" i="18" s="1"/>
  <c r="AD139" i="18"/>
  <c r="AE139" i="18" s="1"/>
  <c r="AD253" i="18"/>
  <c r="AE253" i="18" s="1"/>
  <c r="AD245" i="18"/>
  <c r="AE245" i="18" s="1"/>
  <c r="AD237" i="18"/>
  <c r="AE237" i="18" s="1"/>
  <c r="AD229" i="18"/>
  <c r="AE229" i="18" s="1"/>
  <c r="AD221" i="18"/>
  <c r="AE221" i="18" s="1"/>
  <c r="AD213" i="18"/>
  <c r="AE213" i="18" s="1"/>
  <c r="AD205" i="18"/>
  <c r="AE205" i="18" s="1"/>
  <c r="AD105" i="18"/>
  <c r="AE105" i="18" s="1"/>
  <c r="AD191" i="18"/>
  <c r="AE191" i="18" s="1"/>
  <c r="AD140" i="18"/>
  <c r="AE140" i="18" s="1"/>
  <c r="AD55" i="18"/>
  <c r="AE55" i="18" s="1"/>
  <c r="AD168" i="18"/>
  <c r="AE168" i="18" s="1"/>
  <c r="AD33" i="18"/>
  <c r="AE33" i="18" s="1"/>
  <c r="AD64" i="18"/>
  <c r="AE64" i="18" s="1"/>
  <c r="AD167" i="18"/>
  <c r="AE167" i="18" s="1"/>
  <c r="T72" i="1"/>
  <c r="U72" i="1"/>
  <c r="T73" i="1"/>
  <c r="U73" i="1"/>
  <c r="T75" i="1"/>
  <c r="U75" i="1"/>
  <c r="T74" i="1"/>
  <c r="U74" i="1"/>
  <c r="T95" i="1"/>
  <c r="U95" i="1"/>
  <c r="T11" i="1"/>
  <c r="U11" i="1"/>
  <c r="T15" i="1"/>
  <c r="U15" i="1"/>
  <c r="T12" i="1"/>
  <c r="U12" i="1"/>
  <c r="T176" i="1"/>
  <c r="U176" i="1"/>
  <c r="T177" i="1"/>
  <c r="U177" i="1"/>
  <c r="T81" i="1"/>
  <c r="U81" i="1"/>
  <c r="T83" i="1"/>
  <c r="U83" i="1"/>
  <c r="T126" i="1"/>
  <c r="U126" i="1"/>
  <c r="T152" i="1"/>
  <c r="U152" i="1"/>
  <c r="T188" i="1"/>
  <c r="U188" i="1"/>
  <c r="T185" i="1"/>
  <c r="U185" i="1"/>
  <c r="T184" i="1"/>
  <c r="U184" i="1"/>
  <c r="T187" i="1"/>
  <c r="U187" i="1"/>
  <c r="T29" i="1"/>
  <c r="U29" i="1"/>
  <c r="T28" i="1"/>
  <c r="U28" i="1"/>
  <c r="T50" i="1"/>
  <c r="U50" i="1"/>
  <c r="T46" i="1"/>
  <c r="U46" i="1"/>
  <c r="T49" i="1"/>
  <c r="U49" i="1"/>
  <c r="T182" i="1"/>
  <c r="U182" i="1"/>
  <c r="T183" i="1"/>
  <c r="U183" i="1"/>
  <c r="T180" i="1"/>
  <c r="U180" i="1"/>
  <c r="T181" i="1"/>
  <c r="U181" i="1"/>
  <c r="T193" i="1"/>
  <c r="U193" i="1"/>
  <c r="T191" i="1"/>
  <c r="U191" i="1"/>
  <c r="T174" i="1"/>
  <c r="U174" i="1"/>
  <c r="T175" i="1"/>
  <c r="U175" i="1"/>
  <c r="T178" i="1"/>
  <c r="U178" i="1"/>
  <c r="T186" i="1"/>
  <c r="U186" i="1"/>
  <c r="T99" i="1"/>
  <c r="U99" i="1"/>
  <c r="T97" i="1"/>
  <c r="U97" i="1"/>
  <c r="T98" i="1"/>
  <c r="U98" i="1"/>
  <c r="T100" i="1"/>
  <c r="U100" i="1"/>
  <c r="T59" i="1"/>
  <c r="U59" i="1"/>
  <c r="T58" i="1"/>
  <c r="U58" i="1"/>
  <c r="T194" i="1"/>
  <c r="U194" i="1"/>
  <c r="T196" i="1"/>
  <c r="U196" i="1"/>
  <c r="T197" i="1"/>
  <c r="U197" i="1"/>
  <c r="T168" i="1"/>
  <c r="U168" i="1"/>
  <c r="T164" i="1"/>
  <c r="U164" i="1"/>
  <c r="T167" i="1"/>
  <c r="U167" i="1"/>
  <c r="T111" i="1"/>
  <c r="U111" i="1"/>
  <c r="T166" i="1"/>
  <c r="U166" i="1"/>
  <c r="T118" i="1"/>
  <c r="U118" i="1"/>
  <c r="T117" i="1"/>
  <c r="U117" i="1"/>
  <c r="T116" i="1"/>
  <c r="U116" i="1"/>
  <c r="T110" i="1"/>
  <c r="U110" i="1"/>
  <c r="T112" i="1"/>
  <c r="U112" i="1"/>
  <c r="T123" i="1"/>
  <c r="U123" i="1"/>
  <c r="T171" i="1"/>
  <c r="U171" i="1"/>
  <c r="T169" i="1"/>
  <c r="U169" i="1"/>
  <c r="T170" i="1"/>
  <c r="U170" i="1"/>
  <c r="T173" i="1"/>
  <c r="U173" i="1"/>
  <c r="T102" i="1"/>
  <c r="U102" i="1"/>
  <c r="T104" i="1"/>
  <c r="U104" i="1"/>
  <c r="T105" i="1"/>
  <c r="U105" i="1"/>
  <c r="T103" i="1"/>
  <c r="U103" i="1"/>
  <c r="T159" i="1"/>
  <c r="U159" i="1"/>
  <c r="T125" i="1"/>
  <c r="U125" i="1"/>
  <c r="T129" i="1"/>
  <c r="U129" i="1"/>
  <c r="T128" i="1"/>
  <c r="U128" i="1"/>
  <c r="T127" i="1"/>
  <c r="U127" i="1"/>
  <c r="T34" i="1"/>
  <c r="U34" i="1"/>
  <c r="T31" i="1"/>
  <c r="U31" i="1"/>
  <c r="T32" i="1"/>
  <c r="U32" i="1"/>
  <c r="T35" i="1"/>
  <c r="U35" i="1"/>
  <c r="T33" i="1"/>
  <c r="U33" i="1"/>
  <c r="T158" i="1"/>
  <c r="U158" i="1"/>
  <c r="T22" i="1"/>
  <c r="U22" i="1"/>
  <c r="T21" i="1"/>
  <c r="U21" i="1"/>
  <c r="T24" i="1"/>
  <c r="U24" i="1"/>
  <c r="T25" i="1"/>
  <c r="U25" i="1"/>
  <c r="T179" i="1"/>
  <c r="U179" i="1"/>
  <c r="T19" i="1"/>
  <c r="U19" i="1"/>
  <c r="T16" i="1"/>
  <c r="U16" i="1"/>
  <c r="T20" i="1"/>
  <c r="U20" i="1"/>
  <c r="T195" i="1"/>
  <c r="U195" i="1"/>
  <c r="T68" i="1"/>
  <c r="U68" i="1"/>
  <c r="T67" i="1"/>
  <c r="U67" i="1"/>
  <c r="T69" i="1"/>
  <c r="U69" i="1"/>
  <c r="T82" i="1"/>
  <c r="U82" i="1"/>
  <c r="T84" i="1"/>
  <c r="U84" i="1"/>
  <c r="T85" i="1"/>
  <c r="U85" i="1"/>
  <c r="T119" i="1"/>
  <c r="U119" i="1"/>
  <c r="T115" i="1"/>
  <c r="U115" i="1"/>
  <c r="T14" i="1"/>
  <c r="U14" i="1"/>
  <c r="T13" i="1"/>
  <c r="U13" i="1"/>
  <c r="T135" i="1"/>
  <c r="U135" i="1"/>
  <c r="T136" i="1"/>
  <c r="U136" i="1"/>
  <c r="T138" i="1"/>
  <c r="U138" i="1"/>
  <c r="T6" i="1"/>
  <c r="U6" i="1"/>
  <c r="T9" i="1"/>
  <c r="U9" i="1"/>
  <c r="T8" i="1"/>
  <c r="U8" i="1"/>
  <c r="T7" i="1"/>
  <c r="U7" i="1"/>
  <c r="T10" i="1"/>
  <c r="U10" i="1"/>
  <c r="T165" i="1"/>
  <c r="U165" i="1"/>
  <c r="T47" i="1"/>
  <c r="U47" i="1"/>
  <c r="T48" i="1"/>
  <c r="U48" i="1"/>
  <c r="T17" i="1"/>
  <c r="U17" i="1"/>
  <c r="T18" i="1"/>
  <c r="U18" i="1"/>
  <c r="T23" i="1"/>
  <c r="U23" i="1"/>
  <c r="T140" i="1"/>
  <c r="U140" i="1"/>
  <c r="T139" i="1"/>
  <c r="U139" i="1"/>
  <c r="T142" i="1"/>
  <c r="U142" i="1"/>
  <c r="T141" i="1"/>
  <c r="U141" i="1"/>
  <c r="T76" i="1"/>
  <c r="U76" i="1"/>
  <c r="T80" i="1"/>
  <c r="U80" i="1"/>
  <c r="T57" i="1"/>
  <c r="U57" i="1"/>
  <c r="T60" i="1"/>
  <c r="U60" i="1"/>
  <c r="T56" i="1"/>
  <c r="U56" i="1"/>
  <c r="T66" i="1"/>
  <c r="U66" i="1"/>
  <c r="T70" i="1"/>
  <c r="U70" i="1"/>
  <c r="T189" i="1"/>
  <c r="U189" i="1"/>
  <c r="T190" i="1"/>
  <c r="U190" i="1"/>
  <c r="T192" i="1"/>
  <c r="U192" i="1"/>
  <c r="T172" i="1"/>
  <c r="U172" i="1"/>
  <c r="T153" i="1"/>
  <c r="U153" i="1"/>
  <c r="T149" i="1"/>
  <c r="U149" i="1"/>
  <c r="T150" i="1"/>
  <c r="U150" i="1"/>
  <c r="T151" i="1"/>
  <c r="U151" i="1"/>
  <c r="T107" i="1"/>
  <c r="U107" i="1"/>
  <c r="T106" i="1"/>
  <c r="U106" i="1"/>
  <c r="T108" i="1"/>
  <c r="U108" i="1"/>
  <c r="T109" i="1"/>
  <c r="U109" i="1"/>
  <c r="T101" i="1"/>
  <c r="U101" i="1"/>
  <c r="T88" i="1"/>
  <c r="U88" i="1"/>
  <c r="T86" i="1"/>
  <c r="U86" i="1"/>
  <c r="T87" i="1"/>
  <c r="U87" i="1"/>
  <c r="T90" i="1"/>
  <c r="U90" i="1"/>
  <c r="T89" i="1"/>
  <c r="U89" i="1"/>
  <c r="T114" i="1"/>
  <c r="U114" i="1"/>
  <c r="T113" i="1"/>
  <c r="U113" i="1"/>
  <c r="T26" i="1"/>
  <c r="U26" i="1"/>
  <c r="T27" i="1"/>
  <c r="U27" i="1"/>
  <c r="T30" i="1"/>
  <c r="U30" i="1"/>
  <c r="T96" i="1"/>
  <c r="U96" i="1"/>
  <c r="T155" i="1"/>
  <c r="U155" i="1"/>
  <c r="T154" i="1"/>
  <c r="U154" i="1"/>
  <c r="T157" i="1"/>
  <c r="U157" i="1"/>
  <c r="T156" i="1"/>
  <c r="U156" i="1"/>
  <c r="T137" i="1"/>
  <c r="U137" i="1"/>
  <c r="T122" i="1"/>
  <c r="U122" i="1"/>
  <c r="T120" i="1"/>
  <c r="U120" i="1"/>
  <c r="T124" i="1"/>
  <c r="U124" i="1"/>
  <c r="T121" i="1"/>
  <c r="U121" i="1"/>
  <c r="T143" i="1"/>
  <c r="U143" i="1"/>
  <c r="T77" i="1"/>
  <c r="U77" i="1"/>
  <c r="T78" i="1"/>
  <c r="U78" i="1"/>
  <c r="T79" i="1"/>
  <c r="U79" i="1"/>
  <c r="T38" i="1"/>
  <c r="U38" i="1"/>
  <c r="T36" i="1"/>
  <c r="U36" i="1"/>
  <c r="T39" i="1"/>
  <c r="U39" i="1"/>
  <c r="T40" i="1"/>
  <c r="U40" i="1"/>
  <c r="T37" i="1"/>
  <c r="U37" i="1"/>
  <c r="T41" i="1"/>
  <c r="U41" i="1"/>
  <c r="T42" i="1"/>
  <c r="U42" i="1"/>
  <c r="T43" i="1"/>
  <c r="U43" i="1"/>
  <c r="T44" i="1"/>
  <c r="U44" i="1"/>
  <c r="T45" i="1"/>
  <c r="U45" i="1"/>
  <c r="T54" i="1"/>
  <c r="U54" i="1"/>
  <c r="T52" i="1"/>
  <c r="U52" i="1"/>
  <c r="T51" i="1"/>
  <c r="U51" i="1"/>
  <c r="T55" i="1"/>
  <c r="U55" i="1"/>
  <c r="T53" i="1"/>
  <c r="U53" i="1"/>
  <c r="T61" i="1"/>
  <c r="U61" i="1"/>
  <c r="T63" i="1"/>
  <c r="U63" i="1"/>
  <c r="T65" i="1"/>
  <c r="U65" i="1"/>
  <c r="T64" i="1"/>
  <c r="U64" i="1"/>
  <c r="T62" i="1"/>
  <c r="U62" i="1"/>
  <c r="T162" i="1"/>
  <c r="U162" i="1"/>
  <c r="T163" i="1"/>
  <c r="U163" i="1"/>
  <c r="T160" i="1"/>
  <c r="U160" i="1"/>
  <c r="T161" i="1"/>
  <c r="U161" i="1"/>
  <c r="T93" i="1"/>
  <c r="U93" i="1"/>
  <c r="T91" i="1"/>
  <c r="U91" i="1"/>
  <c r="T92" i="1"/>
  <c r="U92" i="1"/>
  <c r="T94" i="1"/>
  <c r="U94" i="1"/>
  <c r="T146" i="1"/>
  <c r="U146" i="1"/>
  <c r="T144" i="1"/>
  <c r="U144" i="1"/>
  <c r="T147" i="1"/>
  <c r="U147" i="1"/>
  <c r="T145" i="1"/>
  <c r="U145" i="1"/>
  <c r="T148" i="1"/>
  <c r="U148" i="1"/>
  <c r="T131" i="1"/>
  <c r="U131" i="1"/>
  <c r="T130" i="1"/>
  <c r="U130" i="1"/>
  <c r="T132" i="1"/>
  <c r="U132" i="1"/>
  <c r="T133" i="1"/>
  <c r="U133" i="1"/>
  <c r="T134" i="1"/>
  <c r="U134" i="1"/>
  <c r="T198" i="1"/>
  <c r="U198" i="1"/>
  <c r="T199" i="1"/>
  <c r="U199" i="1"/>
  <c r="T200" i="1"/>
  <c r="U200" i="1"/>
  <c r="T201" i="1"/>
  <c r="U201" i="1"/>
  <c r="T202" i="1"/>
  <c r="U202" i="1"/>
  <c r="T203" i="1"/>
  <c r="U203" i="1"/>
  <c r="T204" i="1"/>
  <c r="U204" i="1"/>
  <c r="T205" i="1"/>
  <c r="U205" i="1"/>
  <c r="T206" i="1"/>
  <c r="U206" i="1"/>
  <c r="T207" i="1"/>
  <c r="U207" i="1"/>
  <c r="T208" i="1"/>
  <c r="U208" i="1"/>
  <c r="T209" i="1"/>
  <c r="U209" i="1"/>
  <c r="T210" i="1"/>
  <c r="U210" i="1"/>
  <c r="T211" i="1"/>
  <c r="U211" i="1"/>
  <c r="T212" i="1"/>
  <c r="U212" i="1"/>
  <c r="T213" i="1"/>
  <c r="U213" i="1"/>
  <c r="T214" i="1"/>
  <c r="U214" i="1"/>
  <c r="T215" i="1"/>
  <c r="U215" i="1"/>
  <c r="T216" i="1"/>
  <c r="U216" i="1"/>
  <c r="T217" i="1"/>
  <c r="U217" i="1"/>
  <c r="T218" i="1"/>
  <c r="U218" i="1"/>
  <c r="T219" i="1"/>
  <c r="U219" i="1"/>
  <c r="T220" i="1"/>
  <c r="U220" i="1"/>
  <c r="T221" i="1"/>
  <c r="U221" i="1"/>
  <c r="T222" i="1"/>
  <c r="U222" i="1"/>
  <c r="T223" i="1"/>
  <c r="U223" i="1"/>
  <c r="T224" i="1"/>
  <c r="U224" i="1"/>
  <c r="T225" i="1"/>
  <c r="U225" i="1"/>
  <c r="T226" i="1"/>
  <c r="U226" i="1"/>
  <c r="T227" i="1"/>
  <c r="U227" i="1"/>
  <c r="T228" i="1"/>
  <c r="U228" i="1"/>
  <c r="T229" i="1"/>
  <c r="U229" i="1"/>
  <c r="T230" i="1"/>
  <c r="U230" i="1"/>
  <c r="T231" i="1"/>
  <c r="U231" i="1"/>
  <c r="T232" i="1"/>
  <c r="U232" i="1"/>
  <c r="T233" i="1"/>
  <c r="U233" i="1"/>
  <c r="T234" i="1"/>
  <c r="U234" i="1"/>
  <c r="T235" i="1"/>
  <c r="U235" i="1"/>
  <c r="T236" i="1"/>
  <c r="U236" i="1"/>
  <c r="T237" i="1"/>
  <c r="U237" i="1"/>
  <c r="T238" i="1"/>
  <c r="U238" i="1"/>
  <c r="T239" i="1"/>
  <c r="U239" i="1"/>
  <c r="T240" i="1"/>
  <c r="U240" i="1"/>
  <c r="T241" i="1"/>
  <c r="U241" i="1"/>
  <c r="T242" i="1"/>
  <c r="U242" i="1"/>
  <c r="T243" i="1"/>
  <c r="U243" i="1"/>
  <c r="T244" i="1"/>
  <c r="U244" i="1"/>
  <c r="T245" i="1"/>
  <c r="U245" i="1"/>
  <c r="T246" i="1"/>
  <c r="U246" i="1"/>
  <c r="T247" i="1"/>
  <c r="U247" i="1"/>
  <c r="T248" i="1"/>
  <c r="U248" i="1"/>
  <c r="T249" i="1"/>
  <c r="U249" i="1"/>
  <c r="T250" i="1"/>
  <c r="U250" i="1"/>
  <c r="T251" i="1"/>
  <c r="U251" i="1"/>
  <c r="T252" i="1"/>
  <c r="U252" i="1"/>
  <c r="T253" i="1"/>
  <c r="U253" i="1"/>
  <c r="T254" i="1"/>
  <c r="U254" i="1"/>
  <c r="T255" i="1"/>
  <c r="U255" i="1"/>
  <c r="T256" i="1"/>
  <c r="U256" i="1"/>
  <c r="T71" i="1"/>
  <c r="U202" i="7"/>
  <c r="U100" i="7"/>
  <c r="U81" i="7"/>
  <c r="U157" i="7"/>
  <c r="U109" i="7"/>
  <c r="U111" i="7"/>
  <c r="U197" i="7"/>
  <c r="U191" i="7"/>
  <c r="U56" i="7"/>
  <c r="U82" i="7"/>
  <c r="U34" i="7"/>
  <c r="U60" i="7"/>
  <c r="U147" i="7"/>
  <c r="U160" i="7"/>
  <c r="U156" i="7"/>
  <c r="U101" i="7"/>
  <c r="U103" i="7"/>
  <c r="U123" i="7"/>
  <c r="U99" i="7"/>
  <c r="U14" i="7"/>
  <c r="U58" i="7"/>
  <c r="U93" i="7"/>
  <c r="U12" i="7"/>
  <c r="U29" i="7"/>
  <c r="U30" i="7"/>
  <c r="U54" i="7"/>
  <c r="U17" i="7"/>
  <c r="U176" i="7"/>
  <c r="U211" i="7"/>
  <c r="U118" i="7"/>
  <c r="U6" i="7"/>
  <c r="U189" i="7"/>
  <c r="U36" i="7"/>
  <c r="U199" i="7"/>
  <c r="U102" i="7"/>
  <c r="U91" i="7"/>
  <c r="U50" i="7"/>
  <c r="U119" i="7"/>
  <c r="U155" i="7"/>
  <c r="U179" i="7"/>
  <c r="U170" i="7"/>
  <c r="V7" i="7"/>
  <c r="U80" i="7"/>
  <c r="U177" i="7"/>
  <c r="U195" i="7"/>
  <c r="U210" i="7"/>
  <c r="U15" i="7"/>
  <c r="U77" i="7"/>
  <c r="U205" i="7"/>
  <c r="U126" i="7"/>
  <c r="U18" i="7"/>
  <c r="U97" i="7"/>
  <c r="U172" i="7"/>
  <c r="U76" i="7"/>
  <c r="U22" i="7"/>
  <c r="U13" i="7"/>
  <c r="U204" i="7"/>
  <c r="U110" i="7"/>
  <c r="U124" i="7"/>
  <c r="U188" i="7"/>
  <c r="U163" i="7"/>
  <c r="U174" i="7"/>
  <c r="U27" i="7"/>
  <c r="U154" i="7"/>
  <c r="U84" i="7"/>
  <c r="U57" i="7"/>
  <c r="U115" i="7"/>
  <c r="U16" i="7"/>
  <c r="U190" i="7"/>
  <c r="U106" i="7"/>
  <c r="U71" i="7"/>
  <c r="U164" i="7"/>
  <c r="U175" i="7"/>
  <c r="U125" i="7"/>
  <c r="U127" i="7"/>
  <c r="U107" i="7"/>
  <c r="U104" i="7"/>
  <c r="U159" i="7"/>
  <c r="U139" i="7"/>
  <c r="U153" i="7"/>
  <c r="V8" i="7"/>
  <c r="U63" i="7"/>
  <c r="U203" i="7"/>
  <c r="U64" i="7"/>
  <c r="U186" i="7"/>
  <c r="U83" i="7"/>
  <c r="U95" i="7"/>
  <c r="U48" i="7"/>
  <c r="U168" i="7"/>
  <c r="U173" i="7"/>
  <c r="U207" i="7"/>
  <c r="U130" i="7"/>
  <c r="U192" i="7"/>
  <c r="U108" i="7"/>
  <c r="U23" i="7"/>
  <c r="U55" i="7"/>
  <c r="U25" i="7"/>
  <c r="U39" i="7"/>
  <c r="U69" i="7"/>
  <c r="U70" i="7"/>
  <c r="U65" i="7"/>
  <c r="U87" i="7"/>
  <c r="U28" i="7"/>
  <c r="U209" i="7"/>
  <c r="U105" i="7"/>
  <c r="U198" i="7"/>
  <c r="U79" i="7"/>
  <c r="U194" i="7"/>
  <c r="U89" i="7"/>
  <c r="U94" i="7"/>
  <c r="U208" i="7"/>
  <c r="U117" i="7"/>
  <c r="U112" i="7"/>
  <c r="U40" i="7"/>
  <c r="U42" i="7"/>
  <c r="U62" i="7"/>
  <c r="U74" i="7"/>
  <c r="U20" i="7"/>
  <c r="U169" i="7"/>
  <c r="U143" i="7"/>
  <c r="U44" i="7"/>
  <c r="U19" i="7"/>
  <c r="U206" i="7"/>
  <c r="U178" i="7"/>
  <c r="U129" i="7"/>
  <c r="U96" i="7"/>
  <c r="U68" i="7"/>
  <c r="U35" i="7"/>
  <c r="U59" i="7"/>
  <c r="U61" i="7"/>
  <c r="U86" i="7"/>
  <c r="U138" i="7"/>
  <c r="U128" i="7"/>
  <c r="U88" i="7"/>
  <c r="U183" i="7"/>
  <c r="U26" i="7"/>
  <c r="U32" i="7"/>
  <c r="U171" i="7"/>
  <c r="U73" i="7"/>
  <c r="U193" i="7"/>
  <c r="U75" i="7"/>
  <c r="U200" i="7"/>
  <c r="U92" i="7"/>
  <c r="U146" i="7"/>
  <c r="U24" i="7"/>
  <c r="U166" i="7"/>
  <c r="U140" i="7"/>
  <c r="U51" i="7"/>
  <c r="U21" i="7"/>
  <c r="U47" i="7"/>
  <c r="U145" i="7"/>
  <c r="U181" i="7"/>
  <c r="U67" i="7"/>
  <c r="U165" i="7"/>
  <c r="U180" i="7"/>
  <c r="U66" i="7"/>
  <c r="U90" i="7"/>
  <c r="U78" i="7"/>
  <c r="U162" i="7"/>
  <c r="U196" i="7"/>
  <c r="U158" i="7"/>
  <c r="U212" i="7"/>
  <c r="U122" i="7"/>
  <c r="U43" i="7"/>
  <c r="U182" i="7"/>
  <c r="U72" i="7"/>
  <c r="U132" i="7"/>
  <c r="U38" i="7"/>
  <c r="U161" i="7"/>
  <c r="U85" i="7"/>
  <c r="U121" i="7"/>
  <c r="U37" i="7"/>
  <c r="U49" i="7"/>
  <c r="U142" i="7"/>
  <c r="U33" i="7"/>
  <c r="U131" i="7"/>
  <c r="U98" i="7"/>
  <c r="U201" i="7"/>
  <c r="U31" i="7"/>
  <c r="U141" i="7"/>
  <c r="U167" i="7"/>
  <c r="U41" i="7"/>
  <c r="U144" i="7"/>
  <c r="U45" i="7"/>
  <c r="U46" i="7"/>
  <c r="U53" i="7"/>
  <c r="U52" i="7"/>
  <c r="U116" i="7"/>
  <c r="U114" i="7"/>
  <c r="U113" i="7"/>
  <c r="U187" i="7"/>
  <c r="U184" i="7"/>
  <c r="U185" i="7"/>
  <c r="U152" i="7"/>
  <c r="U148" i="7"/>
  <c r="U151" i="7"/>
  <c r="U150" i="7"/>
  <c r="U149" i="7"/>
  <c r="U133" i="7"/>
  <c r="U134" i="7"/>
  <c r="U137" i="7"/>
  <c r="U135" i="7"/>
  <c r="U136" i="7"/>
  <c r="U213" i="7"/>
  <c r="U214" i="7"/>
  <c r="U215" i="7"/>
  <c r="U216" i="7"/>
  <c r="U217" i="7"/>
  <c r="U218" i="7"/>
  <c r="U219" i="7"/>
  <c r="U220" i="7"/>
  <c r="U221" i="7"/>
  <c r="U222" i="7"/>
  <c r="U223" i="7"/>
  <c r="U224" i="7"/>
  <c r="U225" i="7"/>
  <c r="U226" i="7"/>
  <c r="U227" i="7"/>
  <c r="U228" i="7"/>
  <c r="U229" i="7"/>
  <c r="U230" i="7"/>
  <c r="U231" i="7"/>
  <c r="U232" i="7"/>
  <c r="U233" i="7"/>
  <c r="U234" i="7"/>
  <c r="U235" i="7"/>
  <c r="U236" i="7"/>
  <c r="U237" i="7"/>
  <c r="U238" i="7"/>
  <c r="U239" i="7"/>
  <c r="U240" i="7"/>
  <c r="U241" i="7"/>
  <c r="U242" i="7"/>
  <c r="U243" i="7"/>
  <c r="U244" i="7"/>
  <c r="U245" i="7"/>
  <c r="U246" i="7"/>
  <c r="U247" i="7"/>
  <c r="U248" i="7"/>
  <c r="U249" i="7"/>
  <c r="U250" i="7"/>
  <c r="U251" i="7"/>
  <c r="U252" i="7"/>
  <c r="U253" i="7"/>
  <c r="U254" i="7"/>
  <c r="U255" i="7"/>
  <c r="U256" i="7"/>
  <c r="U257" i="7"/>
  <c r="U258" i="7"/>
  <c r="U120" i="7"/>
  <c r="Z13" i="7"/>
  <c r="AA13" i="7"/>
  <c r="Z14" i="7"/>
  <c r="AA14" i="7"/>
  <c r="Z115" i="7"/>
  <c r="AA115" i="7"/>
  <c r="Z16" i="7"/>
  <c r="AA16" i="7"/>
  <c r="Z69" i="7"/>
  <c r="AA69" i="7"/>
  <c r="Z70" i="7"/>
  <c r="AA70" i="7"/>
  <c r="Z71" i="7"/>
  <c r="AA71" i="7"/>
  <c r="Z73" i="7"/>
  <c r="AA73" i="7"/>
  <c r="Z72" i="7"/>
  <c r="AA72" i="7"/>
  <c r="Z93" i="7"/>
  <c r="AA93" i="7"/>
  <c r="Z190" i="7"/>
  <c r="AA190" i="7"/>
  <c r="Z189" i="7"/>
  <c r="AA189" i="7"/>
  <c r="Z188" i="7"/>
  <c r="AA188" i="7"/>
  <c r="Z191" i="7"/>
  <c r="AA191" i="7"/>
  <c r="Z180" i="7"/>
  <c r="AA180" i="7"/>
  <c r="Z178" i="7"/>
  <c r="AA178" i="7"/>
  <c r="Z181" i="7"/>
  <c r="AA181" i="7"/>
  <c r="Z83" i="7"/>
  <c r="AA83" i="7"/>
  <c r="Z79" i="7"/>
  <c r="AA79" i="7"/>
  <c r="Z66" i="7"/>
  <c r="AA66" i="7"/>
  <c r="Z67" i="7"/>
  <c r="AA67" i="7"/>
  <c r="Z68" i="7"/>
  <c r="AA68" i="7"/>
  <c r="Z182" i="7"/>
  <c r="AA182" i="7"/>
  <c r="Z179" i="7"/>
  <c r="AA179" i="7"/>
  <c r="Z153" i="7"/>
  <c r="AA153" i="7"/>
  <c r="Z193" i="7"/>
  <c r="AA193" i="7"/>
  <c r="Z197" i="7"/>
  <c r="AA197" i="7"/>
  <c r="Z194" i="7"/>
  <c r="AA194" i="7"/>
  <c r="Z21" i="7"/>
  <c r="AA21" i="7"/>
  <c r="Z20" i="7"/>
  <c r="AA20" i="7"/>
  <c r="Z19" i="7"/>
  <c r="AA19" i="7"/>
  <c r="Z163" i="7"/>
  <c r="AA163" i="7"/>
  <c r="Z164" i="7"/>
  <c r="AA164" i="7"/>
  <c r="Z195" i="7"/>
  <c r="AA195" i="7"/>
  <c r="Z196" i="7"/>
  <c r="AA196" i="7"/>
  <c r="Z94" i="7"/>
  <c r="AA94" i="7"/>
  <c r="Z97" i="7"/>
  <c r="AA97" i="7"/>
  <c r="Z95" i="7"/>
  <c r="AA95" i="7"/>
  <c r="Z140" i="7"/>
  <c r="AA140" i="7"/>
  <c r="Z175" i="7"/>
  <c r="AA175" i="7"/>
  <c r="Z176" i="7"/>
  <c r="AA176" i="7"/>
  <c r="Z174" i="7"/>
  <c r="AA174" i="7"/>
  <c r="Z173" i="7"/>
  <c r="AA173" i="7"/>
  <c r="Z32" i="7"/>
  <c r="AA32" i="7"/>
  <c r="Z34" i="7"/>
  <c r="AA34" i="7"/>
  <c r="Z36" i="7"/>
  <c r="AA36" i="7"/>
  <c r="Z33" i="7"/>
  <c r="AA33" i="7"/>
  <c r="Z35" i="7"/>
  <c r="AA35" i="7"/>
  <c r="Z201" i="7"/>
  <c r="AA201" i="7"/>
  <c r="Z200" i="7"/>
  <c r="AA200" i="7"/>
  <c r="Z207" i="7"/>
  <c r="AA207" i="7"/>
  <c r="Z206" i="7"/>
  <c r="AA206" i="7"/>
  <c r="Z204" i="7"/>
  <c r="AA204" i="7"/>
  <c r="Z170" i="7"/>
  <c r="AA170" i="7"/>
  <c r="Z171" i="7"/>
  <c r="AA171" i="7"/>
  <c r="Z172" i="7"/>
  <c r="AA172" i="7"/>
  <c r="Z169" i="7"/>
  <c r="AA169" i="7"/>
  <c r="Z49" i="7"/>
  <c r="AA49" i="7"/>
  <c r="Z209" i="7"/>
  <c r="AA209" i="7"/>
  <c r="Z211" i="7"/>
  <c r="AA211" i="7"/>
  <c r="Z208" i="7"/>
  <c r="AA208" i="7"/>
  <c r="Z210" i="7"/>
  <c r="AA210" i="7"/>
  <c r="Z212" i="7"/>
  <c r="AA212" i="7"/>
  <c r="Z132" i="7"/>
  <c r="AA132" i="7"/>
  <c r="Z131" i="7"/>
  <c r="AA131" i="7"/>
  <c r="Z130" i="7"/>
  <c r="AA130" i="7"/>
  <c r="Z128" i="7"/>
  <c r="AA128" i="7"/>
  <c r="Z129" i="7"/>
  <c r="AA129" i="7"/>
  <c r="Z51" i="7"/>
  <c r="AA51" i="7"/>
  <c r="Z50" i="7"/>
  <c r="AA50" i="7"/>
  <c r="Z29" i="7"/>
  <c r="AA29" i="7"/>
  <c r="Z27" i="7"/>
  <c r="AA27" i="7"/>
  <c r="Z192" i="7"/>
  <c r="AA192" i="7"/>
  <c r="Z101" i="7"/>
  <c r="AA101" i="7"/>
  <c r="Z110" i="7"/>
  <c r="AA110" i="7"/>
  <c r="Z109" i="7"/>
  <c r="AA109" i="7"/>
  <c r="Z111" i="7"/>
  <c r="AA111" i="7"/>
  <c r="Z122" i="7"/>
  <c r="AA122" i="7"/>
  <c r="Z118" i="7"/>
  <c r="AA118" i="7"/>
  <c r="Z120" i="7"/>
  <c r="AA120" i="7"/>
  <c r="Z48" i="7"/>
  <c r="AA48" i="7"/>
  <c r="Z47" i="7"/>
  <c r="AA47" i="7"/>
  <c r="Z15" i="7"/>
  <c r="AA15" i="7"/>
  <c r="Z124" i="7"/>
  <c r="AA124" i="7"/>
  <c r="Z125" i="7"/>
  <c r="AA125" i="7"/>
  <c r="Z123" i="7"/>
  <c r="AA123" i="7"/>
  <c r="Z127" i="7"/>
  <c r="AA127" i="7"/>
  <c r="Z107" i="7"/>
  <c r="AA107" i="7"/>
  <c r="Z105" i="7"/>
  <c r="AA105" i="7"/>
  <c r="Z106" i="7"/>
  <c r="AA106" i="7"/>
  <c r="Z104" i="7"/>
  <c r="AA104" i="7"/>
  <c r="Z108" i="7"/>
  <c r="AA108" i="7"/>
  <c r="Z23" i="7"/>
  <c r="AA23" i="7"/>
  <c r="Z24" i="7"/>
  <c r="AA24" i="7"/>
  <c r="Z143" i="7"/>
  <c r="AA143" i="7"/>
  <c r="Z146" i="7"/>
  <c r="AA146" i="7"/>
  <c r="Z145" i="7"/>
  <c r="AA145" i="7"/>
  <c r="Z76" i="7"/>
  <c r="AA76" i="7"/>
  <c r="Z77" i="7"/>
  <c r="AA77" i="7"/>
  <c r="Z55" i="7"/>
  <c r="AA55" i="7"/>
  <c r="Z58" i="7"/>
  <c r="AA58" i="7"/>
  <c r="Z56" i="7"/>
  <c r="AA56" i="7"/>
  <c r="Z168" i="7"/>
  <c r="AA168" i="7"/>
  <c r="Z90" i="7"/>
  <c r="AA90" i="7"/>
  <c r="Z89" i="7"/>
  <c r="AA89" i="7"/>
  <c r="Z166" i="7"/>
  <c r="AA166" i="7"/>
  <c r="Z167" i="7"/>
  <c r="AA167" i="7"/>
  <c r="Z7" i="7"/>
  <c r="AA7" i="7"/>
  <c r="Z6" i="7"/>
  <c r="AA6" i="7"/>
  <c r="Z10" i="7"/>
  <c r="AA10" i="7"/>
  <c r="Z8" i="7"/>
  <c r="AA8" i="7"/>
  <c r="Z63" i="7"/>
  <c r="AA63" i="7"/>
  <c r="Z60" i="7"/>
  <c r="AA60" i="7"/>
  <c r="Z62" i="7"/>
  <c r="AA62" i="7"/>
  <c r="Z59" i="7"/>
  <c r="AA59" i="7"/>
  <c r="Z61" i="7"/>
  <c r="AA61" i="7"/>
  <c r="Z144" i="7"/>
  <c r="AA144" i="7"/>
  <c r="Z147" i="7"/>
  <c r="AA147" i="7"/>
  <c r="Z74" i="7"/>
  <c r="AA74" i="7"/>
  <c r="Z75" i="7"/>
  <c r="AA75" i="7"/>
  <c r="Z78" i="7"/>
  <c r="AA78" i="7"/>
  <c r="Z81" i="7"/>
  <c r="AA81" i="7"/>
  <c r="Z80" i="7"/>
  <c r="AA80" i="7"/>
  <c r="Z82" i="7"/>
  <c r="AA82" i="7"/>
  <c r="Z119" i="7"/>
  <c r="AA119" i="7"/>
  <c r="Z121" i="7"/>
  <c r="AA121" i="7"/>
  <c r="Z160" i="7"/>
  <c r="AA160" i="7"/>
  <c r="Z159" i="7"/>
  <c r="AA159" i="7"/>
  <c r="Z198" i="7"/>
  <c r="AA198" i="7"/>
  <c r="Z199" i="7"/>
  <c r="AA199" i="7"/>
  <c r="Z202" i="7"/>
  <c r="AA202" i="7"/>
  <c r="Z117" i="7"/>
  <c r="AA117" i="7"/>
  <c r="Z205" i="7"/>
  <c r="AA205" i="7"/>
  <c r="Z203" i="7"/>
  <c r="AA203" i="7"/>
  <c r="Z65" i="7"/>
  <c r="AA65" i="7"/>
  <c r="Z64" i="7"/>
  <c r="AA64" i="7"/>
  <c r="Z177" i="7"/>
  <c r="AA177" i="7"/>
  <c r="Z155" i="7"/>
  <c r="AA155" i="7"/>
  <c r="Z156" i="7"/>
  <c r="AA156" i="7"/>
  <c r="Z154" i="7"/>
  <c r="AA154" i="7"/>
  <c r="Z157" i="7"/>
  <c r="AA157" i="7"/>
  <c r="Z30" i="7"/>
  <c r="AA30" i="7"/>
  <c r="Z28" i="7"/>
  <c r="AA28" i="7"/>
  <c r="Z31" i="7"/>
  <c r="AA31" i="7"/>
  <c r="Z18" i="7"/>
  <c r="AA18" i="7"/>
  <c r="Z17" i="7"/>
  <c r="AA17" i="7"/>
  <c r="Z165" i="7"/>
  <c r="AA165" i="7"/>
  <c r="Z100" i="7"/>
  <c r="AA100" i="7"/>
  <c r="Z102" i="7"/>
  <c r="AA102" i="7"/>
  <c r="Z99" i="7"/>
  <c r="AA99" i="7"/>
  <c r="Z103" i="7"/>
  <c r="AA103" i="7"/>
  <c r="Z84" i="7"/>
  <c r="AA84" i="7"/>
  <c r="Z85" i="7"/>
  <c r="AA85" i="7"/>
  <c r="Z87" i="7"/>
  <c r="AA87" i="7"/>
  <c r="Z86" i="7"/>
  <c r="AA86" i="7"/>
  <c r="Z88" i="7"/>
  <c r="AA88" i="7"/>
  <c r="Z112" i="7"/>
  <c r="AA112" i="7"/>
  <c r="Z92" i="7"/>
  <c r="AA92" i="7"/>
  <c r="Z91" i="7"/>
  <c r="AA91" i="7"/>
  <c r="Z186" i="7"/>
  <c r="AA186" i="7"/>
  <c r="Z183" i="7"/>
  <c r="AA183" i="7"/>
  <c r="Z126" i="7"/>
  <c r="AA126" i="7"/>
  <c r="Z138" i="7"/>
  <c r="AA138" i="7"/>
  <c r="Z141" i="7"/>
  <c r="AA141" i="7"/>
  <c r="Z142" i="7"/>
  <c r="AA142" i="7"/>
  <c r="Z139" i="7"/>
  <c r="AA139" i="7"/>
  <c r="Z96" i="7"/>
  <c r="AA96" i="7"/>
  <c r="Z98" i="7"/>
  <c r="AA98" i="7"/>
  <c r="Z25" i="7"/>
  <c r="AA25" i="7"/>
  <c r="Z26" i="7"/>
  <c r="AA26" i="7"/>
  <c r="Z22" i="7"/>
  <c r="AA22" i="7"/>
  <c r="Z57" i="7"/>
  <c r="AA57" i="7"/>
  <c r="Z54" i="7"/>
  <c r="AA54" i="7"/>
  <c r="Z158" i="7"/>
  <c r="AA158" i="7"/>
  <c r="Z162" i="7"/>
  <c r="AA162" i="7"/>
  <c r="Z161" i="7"/>
  <c r="AA161" i="7"/>
  <c r="Z41" i="7"/>
  <c r="AA41" i="7"/>
  <c r="Z39" i="7"/>
  <c r="AA39" i="7"/>
  <c r="Z40" i="7"/>
  <c r="AA40" i="7"/>
  <c r="Z38" i="7"/>
  <c r="AA38" i="7"/>
  <c r="Z37" i="7"/>
  <c r="AA37" i="7"/>
  <c r="Z42" i="7"/>
  <c r="AA42" i="7"/>
  <c r="Z44" i="7"/>
  <c r="AA44" i="7"/>
  <c r="Z43" i="7"/>
  <c r="AA43" i="7"/>
  <c r="Z45" i="7"/>
  <c r="AA45" i="7"/>
  <c r="Z46" i="7"/>
  <c r="AA46" i="7"/>
  <c r="Z53" i="7"/>
  <c r="AA53" i="7"/>
  <c r="Z52" i="7"/>
  <c r="AA52" i="7"/>
  <c r="Z116" i="7"/>
  <c r="AA116" i="7"/>
  <c r="Z114" i="7"/>
  <c r="AA114" i="7"/>
  <c r="Z113" i="7"/>
  <c r="AA113" i="7"/>
  <c r="Z187" i="7"/>
  <c r="AA187" i="7"/>
  <c r="Z184" i="7"/>
  <c r="AA184" i="7"/>
  <c r="Z185" i="7"/>
  <c r="AA185" i="7"/>
  <c r="Z152" i="7"/>
  <c r="AA152" i="7"/>
  <c r="Z148" i="7"/>
  <c r="AA148" i="7"/>
  <c r="Z151" i="7"/>
  <c r="AA151" i="7"/>
  <c r="Z150" i="7"/>
  <c r="AA150" i="7"/>
  <c r="Z149" i="7"/>
  <c r="AA149" i="7"/>
  <c r="Z133" i="7"/>
  <c r="AA133" i="7"/>
  <c r="Z134" i="7"/>
  <c r="AA134" i="7"/>
  <c r="Z137" i="7"/>
  <c r="AA137" i="7"/>
  <c r="Z135" i="7"/>
  <c r="AA135" i="7"/>
  <c r="Z136" i="7"/>
  <c r="AA136" i="7"/>
  <c r="Z213" i="7"/>
  <c r="AA213" i="7"/>
  <c r="Z214" i="7"/>
  <c r="AA214" i="7"/>
  <c r="Z215" i="7"/>
  <c r="AA215" i="7"/>
  <c r="Z216" i="7"/>
  <c r="AA216" i="7"/>
  <c r="Z217" i="7"/>
  <c r="AA217" i="7"/>
  <c r="Z218" i="7"/>
  <c r="AA218" i="7"/>
  <c r="Z219" i="7"/>
  <c r="AA219" i="7"/>
  <c r="Z220" i="7"/>
  <c r="AA220" i="7"/>
  <c r="Z221" i="7"/>
  <c r="AA221" i="7"/>
  <c r="Z222" i="7"/>
  <c r="AA222" i="7"/>
  <c r="Z223" i="7"/>
  <c r="AA223" i="7"/>
  <c r="Z224" i="7"/>
  <c r="AA224" i="7"/>
  <c r="Z225" i="7"/>
  <c r="AA225" i="7"/>
  <c r="Z226" i="7"/>
  <c r="AA226" i="7"/>
  <c r="Z227" i="7"/>
  <c r="AA227" i="7"/>
  <c r="Z228" i="7"/>
  <c r="AA228" i="7"/>
  <c r="Z229" i="7"/>
  <c r="AA229" i="7"/>
  <c r="Z230" i="7"/>
  <c r="AA230" i="7"/>
  <c r="Z231" i="7"/>
  <c r="AA231" i="7"/>
  <c r="Z232" i="7"/>
  <c r="AA232" i="7"/>
  <c r="Z233" i="7"/>
  <c r="AA233" i="7"/>
  <c r="Z234" i="7"/>
  <c r="AA234" i="7"/>
  <c r="Z235" i="7"/>
  <c r="AA235" i="7"/>
  <c r="Z236" i="7"/>
  <c r="AA236" i="7"/>
  <c r="Z237" i="7"/>
  <c r="AA237" i="7"/>
  <c r="Z238" i="7"/>
  <c r="AA238" i="7"/>
  <c r="Z239" i="7"/>
  <c r="AA239" i="7"/>
  <c r="Z240" i="7"/>
  <c r="AA240" i="7"/>
  <c r="Z241" i="7"/>
  <c r="AA241" i="7"/>
  <c r="Z242" i="7"/>
  <c r="AA242" i="7"/>
  <c r="Z243" i="7"/>
  <c r="AA243" i="7"/>
  <c r="Z244" i="7"/>
  <c r="AA244" i="7"/>
  <c r="Z245" i="7"/>
  <c r="AA245" i="7"/>
  <c r="Z246" i="7"/>
  <c r="AA246" i="7"/>
  <c r="Z247" i="7"/>
  <c r="AA247" i="7"/>
  <c r="Z248" i="7"/>
  <c r="AA248" i="7"/>
  <c r="Z249" i="7"/>
  <c r="AA249" i="7"/>
  <c r="Z250" i="7"/>
  <c r="AA250" i="7"/>
  <c r="Z251" i="7"/>
  <c r="AA251" i="7"/>
  <c r="Z252" i="7"/>
  <c r="AA252" i="7"/>
  <c r="Z253" i="7"/>
  <c r="AA253" i="7"/>
  <c r="Z254" i="7"/>
  <c r="AA254" i="7"/>
  <c r="Z255" i="7"/>
  <c r="AA255" i="7"/>
  <c r="Z256" i="7"/>
  <c r="AA256" i="7"/>
  <c r="Z257" i="7"/>
  <c r="AA257" i="7"/>
  <c r="Z258" i="7"/>
  <c r="AA258" i="7"/>
  <c r="Z12" i="7"/>
  <c r="AF167" i="18" l="1"/>
  <c r="AE310" i="19"/>
  <c r="AF159" i="18"/>
  <c r="AF99" i="19"/>
  <c r="AF51" i="19"/>
  <c r="AF249" i="18"/>
  <c r="AF182" i="18"/>
  <c r="AF225" i="18"/>
  <c r="AF80" i="19"/>
  <c r="AF98" i="19"/>
  <c r="AF109" i="19"/>
  <c r="AF173" i="19"/>
  <c r="AF142" i="19"/>
  <c r="AF248" i="19"/>
  <c r="AF236" i="19"/>
  <c r="AF116" i="19"/>
  <c r="AF201" i="19"/>
  <c r="AF217" i="19"/>
  <c r="AF251" i="19"/>
  <c r="AF246" i="19"/>
  <c r="AF153" i="19"/>
  <c r="AF126" i="19"/>
  <c r="AF78" i="19"/>
  <c r="AF42" i="19"/>
  <c r="AF247" i="19"/>
  <c r="AF250" i="19"/>
  <c r="AF105" i="19"/>
  <c r="AF192" i="19"/>
  <c r="AF64" i="19"/>
  <c r="AF181" i="19"/>
  <c r="AF215" i="19"/>
  <c r="AF92" i="19"/>
  <c r="AF183" i="19"/>
  <c r="AF208" i="19"/>
  <c r="AF149" i="19"/>
  <c r="AF19" i="19"/>
  <c r="AF238" i="19"/>
  <c r="AF20" i="19"/>
  <c r="AF89" i="19"/>
  <c r="AF36" i="19"/>
  <c r="AF233" i="19"/>
  <c r="AF157" i="19"/>
  <c r="AF41" i="19"/>
  <c r="AF189" i="19"/>
  <c r="AF131" i="19"/>
  <c r="AF162" i="19"/>
  <c r="AF103" i="19"/>
  <c r="AF35" i="19"/>
  <c r="AF81" i="19"/>
  <c r="AF200" i="19"/>
  <c r="AF219" i="19"/>
  <c r="AF241" i="19"/>
  <c r="AF54" i="19"/>
  <c r="AF12" i="19"/>
  <c r="AF182" i="19"/>
  <c r="AF239" i="19"/>
  <c r="AF122" i="19"/>
  <c r="AF101" i="19"/>
  <c r="AF231" i="19"/>
  <c r="AF55" i="19"/>
  <c r="AF84" i="19"/>
  <c r="AF146" i="19"/>
  <c r="AF166" i="19"/>
  <c r="AF22" i="19"/>
  <c r="AF9" i="19"/>
  <c r="AF118" i="19"/>
  <c r="AF14" i="19"/>
  <c r="AF171" i="19"/>
  <c r="AF85" i="19"/>
  <c r="AF13" i="19"/>
  <c r="AF46" i="19"/>
  <c r="AF120" i="19"/>
  <c r="AF186" i="19"/>
  <c r="AF121" i="19"/>
  <c r="AF174" i="19"/>
  <c r="AF108" i="19"/>
  <c r="AF161" i="19"/>
  <c r="AF216" i="19"/>
  <c r="AF169" i="19"/>
  <c r="AF212" i="19"/>
  <c r="AF227" i="19"/>
  <c r="AF10" i="19"/>
  <c r="AF139" i="19"/>
  <c r="AF255" i="19"/>
  <c r="AF124" i="19"/>
  <c r="AF60" i="19"/>
  <c r="AF26" i="19"/>
  <c r="AF222" i="19"/>
  <c r="AF199" i="19"/>
  <c r="AF135" i="19"/>
  <c r="AF114" i="19"/>
  <c r="AF15" i="19"/>
  <c r="AF45" i="19"/>
  <c r="AF155" i="19"/>
  <c r="AF69" i="19"/>
  <c r="AF154" i="19"/>
  <c r="AF102" i="19"/>
  <c r="AF230" i="19"/>
  <c r="AF52" i="19"/>
  <c r="AF11" i="19"/>
  <c r="AF112" i="19"/>
  <c r="AF195" i="19"/>
  <c r="AF58" i="19"/>
  <c r="AF158" i="19"/>
  <c r="AF204" i="19"/>
  <c r="AF254" i="19"/>
  <c r="AF67" i="19"/>
  <c r="AF86" i="19"/>
  <c r="AF73" i="19"/>
  <c r="AF221" i="19"/>
  <c r="AF224" i="19"/>
  <c r="AF159" i="19"/>
  <c r="AF33" i="19"/>
  <c r="AF83" i="19"/>
  <c r="AF68" i="19"/>
  <c r="AF71" i="19"/>
  <c r="AF82" i="19"/>
  <c r="AF137" i="19"/>
  <c r="AF38" i="19"/>
  <c r="AF177" i="19"/>
  <c r="AF191" i="19"/>
  <c r="AF31" i="19"/>
  <c r="AF87" i="19"/>
  <c r="AF48" i="19"/>
  <c r="AF164" i="19"/>
  <c r="AF96" i="19"/>
  <c r="AF176" i="19"/>
  <c r="AF39" i="19"/>
  <c r="AF175" i="19"/>
  <c r="AF94" i="19"/>
  <c r="AF88" i="19"/>
  <c r="AF129" i="19"/>
  <c r="AF18" i="19"/>
  <c r="AF144" i="19"/>
  <c r="AF209" i="19"/>
  <c r="AF63" i="19"/>
  <c r="AF79" i="19"/>
  <c r="AF66" i="19"/>
  <c r="AF232" i="19"/>
  <c r="AF187" i="19"/>
  <c r="AF184" i="19"/>
  <c r="AF125" i="19"/>
  <c r="AF147" i="19"/>
  <c r="AF93" i="19"/>
  <c r="AF7" i="19"/>
  <c r="AF152" i="19"/>
  <c r="AF214" i="19"/>
  <c r="AF77" i="19"/>
  <c r="AF178" i="19"/>
  <c r="AF150" i="19"/>
  <c r="AF210" i="19"/>
  <c r="AF242" i="19"/>
  <c r="AF218" i="19"/>
  <c r="AF253" i="19"/>
  <c r="AF203" i="19"/>
  <c r="AF256" i="19"/>
  <c r="AF106" i="19"/>
  <c r="AF32" i="19"/>
  <c r="AF56" i="19"/>
  <c r="AF190" i="19"/>
  <c r="AF151" i="19"/>
  <c r="AF34" i="19"/>
  <c r="AF185" i="19"/>
  <c r="AF27" i="19"/>
  <c r="AF47" i="19"/>
  <c r="AF133" i="19"/>
  <c r="AF179" i="19"/>
  <c r="AF29" i="19"/>
  <c r="AF136" i="19"/>
  <c r="AF243" i="19"/>
  <c r="AF43" i="19"/>
  <c r="AF104" i="19"/>
  <c r="AF65" i="19"/>
  <c r="AF220" i="19"/>
  <c r="AF40" i="19"/>
  <c r="AF213" i="19"/>
  <c r="AF163" i="19"/>
  <c r="AF140" i="19"/>
  <c r="AF110" i="19"/>
  <c r="AF170" i="19"/>
  <c r="AF127" i="19"/>
  <c r="AF228" i="19"/>
  <c r="AF226" i="19"/>
  <c r="AF138" i="19"/>
  <c r="AF205" i="19"/>
  <c r="AF197" i="19"/>
  <c r="AF198" i="19"/>
  <c r="AF229" i="19"/>
  <c r="AF134" i="19"/>
  <c r="AF132" i="19"/>
  <c r="AF202" i="19"/>
  <c r="AF28" i="19"/>
  <c r="AF160" i="19"/>
  <c r="AF148" i="19"/>
  <c r="AF17" i="19"/>
  <c r="AF8" i="19"/>
  <c r="AF30" i="19"/>
  <c r="AF168" i="19"/>
  <c r="AF70" i="19"/>
  <c r="AF167" i="19"/>
  <c r="AF44" i="19"/>
  <c r="AF211" i="19"/>
  <c r="AF21" i="19"/>
  <c r="AF61" i="19"/>
  <c r="AF206" i="19"/>
  <c r="AF50" i="19"/>
  <c r="AF75" i="19"/>
  <c r="AF128" i="19"/>
  <c r="AF24" i="19"/>
  <c r="AF113" i="19"/>
  <c r="AF252" i="19"/>
  <c r="AF62" i="19"/>
  <c r="AF188" i="19"/>
  <c r="AF76" i="19"/>
  <c r="AF165" i="19"/>
  <c r="AF25" i="19"/>
  <c r="AF244" i="19"/>
  <c r="AF196" i="19"/>
  <c r="AF223" i="19"/>
  <c r="AF225" i="19"/>
  <c r="AF49" i="19"/>
  <c r="AF145" i="19"/>
  <c r="AF249" i="19"/>
  <c r="AF235" i="19"/>
  <c r="AF37" i="19"/>
  <c r="AF57" i="19"/>
  <c r="AF180" i="19"/>
  <c r="AF23" i="19"/>
  <c r="AF74" i="19"/>
  <c r="AF91" i="19"/>
  <c r="AF115" i="19"/>
  <c r="AF123" i="19"/>
  <c r="AF143" i="19"/>
  <c r="AF59" i="19"/>
  <c r="AF111" i="19"/>
  <c r="AF53" i="19"/>
  <c r="AF234" i="19"/>
  <c r="AF117" i="19"/>
  <c r="AF245" i="19"/>
  <c r="AF95" i="19"/>
  <c r="AF207" i="19"/>
  <c r="AF237" i="19"/>
  <c r="AF90" i="19"/>
  <c r="AF16" i="19"/>
  <c r="AF194" i="19"/>
  <c r="AF119" i="19"/>
  <c r="AF172" i="19"/>
  <c r="AF100" i="19"/>
  <c r="AF240" i="19"/>
  <c r="AF97" i="19"/>
  <c r="AF141" i="19"/>
  <c r="AF72" i="19"/>
  <c r="AF193" i="19"/>
  <c r="AF107" i="19"/>
  <c r="AF6" i="19"/>
  <c r="AF130" i="19"/>
  <c r="AF156" i="19"/>
  <c r="AF68" i="18"/>
  <c r="AF198" i="18"/>
  <c r="AF213" i="18"/>
  <c r="AF83" i="18"/>
  <c r="AF100" i="18"/>
  <c r="AF28" i="18"/>
  <c r="AF231" i="18"/>
  <c r="AF186" i="18"/>
  <c r="AF11" i="18"/>
  <c r="AF185" i="18"/>
  <c r="AF61" i="18"/>
  <c r="AF137" i="18"/>
  <c r="AF169" i="18"/>
  <c r="AF201" i="18"/>
  <c r="AF158" i="18"/>
  <c r="AF56" i="18"/>
  <c r="AF199" i="18"/>
  <c r="AF223" i="18"/>
  <c r="AF90" i="18"/>
  <c r="AF132" i="18"/>
  <c r="AF233" i="18"/>
  <c r="AF97" i="18"/>
  <c r="AF187" i="18"/>
  <c r="AF55" i="18"/>
  <c r="AF26" i="18"/>
  <c r="AF237" i="18"/>
  <c r="AF178" i="18"/>
  <c r="AF254" i="18"/>
  <c r="AF95" i="18"/>
  <c r="AF244" i="18"/>
  <c r="AF14" i="18"/>
  <c r="AF82" i="18"/>
  <c r="AF238" i="18"/>
  <c r="AF7" i="18"/>
  <c r="AF41" i="18"/>
  <c r="AF124" i="18"/>
  <c r="AF125" i="18"/>
  <c r="AF184" i="18"/>
  <c r="AF123" i="18"/>
  <c r="AF111" i="18"/>
  <c r="AF146" i="18"/>
  <c r="AF172" i="18"/>
  <c r="AF138" i="18"/>
  <c r="AF64" i="18"/>
  <c r="AF242" i="18"/>
  <c r="AF168" i="18"/>
  <c r="AF230" i="18"/>
  <c r="AF236" i="18"/>
  <c r="AF239" i="18"/>
  <c r="AF221" i="18"/>
  <c r="AF253" i="18"/>
  <c r="AF193" i="18"/>
  <c r="AF85" i="18"/>
  <c r="AF215" i="18"/>
  <c r="AF115" i="18"/>
  <c r="AF81" i="18"/>
  <c r="AF149" i="18"/>
  <c r="AF214" i="18"/>
  <c r="AF18" i="18"/>
  <c r="AF47" i="18"/>
  <c r="AF17" i="18"/>
  <c r="AF131" i="18"/>
  <c r="AF180" i="18"/>
  <c r="AF220" i="18"/>
  <c r="AF202" i="18"/>
  <c r="AF141" i="18"/>
  <c r="AF130" i="18"/>
  <c r="AF58" i="18"/>
  <c r="AF142" i="18"/>
  <c r="AF121" i="18"/>
  <c r="AF252" i="18"/>
  <c r="AF166" i="18"/>
  <c r="AF72" i="18"/>
  <c r="AF153" i="18"/>
  <c r="AF181" i="18"/>
  <c r="AF37" i="18"/>
  <c r="AF148" i="18"/>
  <c r="AF241" i="18"/>
  <c r="AF48" i="18"/>
  <c r="AF209" i="18"/>
  <c r="AF21" i="18"/>
  <c r="AF147" i="18"/>
  <c r="AF165" i="18"/>
  <c r="AF170" i="18"/>
  <c r="AF160" i="18"/>
  <c r="AF235" i="18"/>
  <c r="AF143" i="18"/>
  <c r="AF50" i="18"/>
  <c r="AF77" i="18"/>
  <c r="AF203" i="18"/>
  <c r="AF34" i="18"/>
  <c r="AF219" i="18"/>
  <c r="AF251" i="18"/>
  <c r="AF24" i="18"/>
  <c r="AF43" i="18"/>
  <c r="AF196" i="18"/>
  <c r="AF102" i="18"/>
  <c r="AF135" i="18"/>
  <c r="AF194" i="18"/>
  <c r="AF73" i="18"/>
  <c r="AF108" i="18"/>
  <c r="AF86" i="18"/>
  <c r="AF128" i="18"/>
  <c r="AF13" i="18"/>
  <c r="AF84" i="18"/>
  <c r="AF119" i="18"/>
  <c r="AF6" i="18"/>
  <c r="AF117" i="18"/>
  <c r="AF110" i="18"/>
  <c r="AF92" i="18"/>
  <c r="AF42" i="18"/>
  <c r="AF145" i="18"/>
  <c r="AF171" i="18"/>
  <c r="AF136" i="18"/>
  <c r="AF227" i="18"/>
  <c r="AF162" i="18"/>
  <c r="AF76" i="18"/>
  <c r="AF63" i="18"/>
  <c r="AF177" i="18"/>
  <c r="AF179" i="18"/>
  <c r="AF211" i="18"/>
  <c r="AF51" i="18"/>
  <c r="AF94" i="18"/>
  <c r="AF210" i="18"/>
  <c r="AF31" i="18"/>
  <c r="AF107" i="18"/>
  <c r="AF243" i="18"/>
  <c r="AF200" i="18"/>
  <c r="AF16" i="18"/>
  <c r="AF126" i="18"/>
  <c r="AF39" i="18"/>
  <c r="AF127" i="18"/>
  <c r="AF197" i="18"/>
  <c r="AF155" i="18"/>
  <c r="AF99" i="18"/>
  <c r="AF248" i="18"/>
  <c r="AF240" i="18"/>
  <c r="AF120" i="18"/>
  <c r="AF156" i="18"/>
  <c r="AF36" i="18"/>
  <c r="AF20" i="18"/>
  <c r="AF69" i="18"/>
  <c r="AF175" i="18"/>
  <c r="AF30" i="18"/>
  <c r="AF57" i="18"/>
  <c r="AF74" i="18"/>
  <c r="AF192" i="18"/>
  <c r="AF232" i="18"/>
  <c r="AF216" i="18"/>
  <c r="AF23" i="18"/>
  <c r="AF67" i="18"/>
  <c r="AF224" i="18"/>
  <c r="AF12" i="18"/>
  <c r="AF164" i="18"/>
  <c r="AF27" i="18"/>
  <c r="AF38" i="18"/>
  <c r="AF70" i="18"/>
  <c r="AF89" i="18"/>
  <c r="AF157" i="18"/>
  <c r="AF87" i="18"/>
  <c r="AF93" i="18"/>
  <c r="AF113" i="18"/>
  <c r="AF183" i="18"/>
  <c r="AF35" i="18"/>
  <c r="AF112" i="18"/>
  <c r="AF226" i="18"/>
  <c r="AF173" i="18"/>
  <c r="AF106" i="18"/>
  <c r="AF133" i="18"/>
  <c r="AF195" i="18"/>
  <c r="AF189" i="18"/>
  <c r="AF144" i="18"/>
  <c r="AF79" i="18"/>
  <c r="AF8" i="18"/>
  <c r="AF59" i="18"/>
  <c r="AF44" i="18"/>
  <c r="AF208" i="18"/>
  <c r="AF33" i="18"/>
  <c r="AF204" i="18"/>
  <c r="AF222" i="18"/>
  <c r="AF245" i="18"/>
  <c r="AF91" i="18"/>
  <c r="AF15" i="18"/>
  <c r="AF109" i="18"/>
  <c r="AF19" i="18"/>
  <c r="AF9" i="18"/>
  <c r="AF45" i="18"/>
  <c r="AF75" i="18"/>
  <c r="AF255" i="18"/>
  <c r="AF49" i="18"/>
  <c r="AF101" i="18"/>
  <c r="AF122" i="18"/>
  <c r="AF129" i="18"/>
  <c r="AF71" i="18"/>
  <c r="AF98" i="18"/>
  <c r="AF114" i="18"/>
  <c r="AF205" i="18"/>
  <c r="AF139" i="18"/>
  <c r="AF188" i="18"/>
  <c r="AF80" i="18"/>
  <c r="AF62" i="18"/>
  <c r="AF60" i="18"/>
  <c r="AF151" i="18"/>
  <c r="AF118" i="18"/>
  <c r="AF52" i="18"/>
  <c r="AF54" i="18"/>
  <c r="AF88" i="18"/>
  <c r="AF256" i="18"/>
  <c r="AF53" i="18"/>
  <c r="AF46" i="18"/>
  <c r="AF22" i="18"/>
  <c r="AF163" i="18"/>
  <c r="AF10" i="18"/>
  <c r="AF152" i="18"/>
  <c r="AF140" i="18"/>
  <c r="AF191" i="18"/>
  <c r="AF105" i="18"/>
  <c r="AF229" i="18"/>
  <c r="AF25" i="18"/>
  <c r="AF176" i="18"/>
  <c r="AF218" i="18"/>
  <c r="AF207" i="18"/>
  <c r="AF32" i="18"/>
  <c r="AF190" i="18"/>
  <c r="AF206" i="18"/>
  <c r="AF174" i="18"/>
  <c r="AF104" i="18"/>
  <c r="AF66" i="18"/>
  <c r="AF116" i="18"/>
  <c r="AF40" i="18"/>
  <c r="AF247" i="18"/>
  <c r="AF234" i="18"/>
  <c r="AF212" i="18"/>
  <c r="AF161" i="18"/>
  <c r="AF29" i="18"/>
  <c r="AF246" i="18"/>
  <c r="AF228" i="18"/>
  <c r="AF78" i="18"/>
  <c r="AF103" i="18"/>
  <c r="AF65" i="18"/>
  <c r="AF154" i="18"/>
  <c r="AF250" i="18"/>
  <c r="AF96" i="18"/>
  <c r="AF134" i="18"/>
  <c r="AF150" i="18"/>
  <c r="AF217" i="18"/>
  <c r="AB244" i="7"/>
  <c r="AB240" i="7"/>
  <c r="AB228" i="7"/>
  <c r="AB84" i="7"/>
  <c r="AB154" i="7"/>
  <c r="AB7" i="7"/>
  <c r="AB90" i="7"/>
  <c r="AB108" i="7"/>
  <c r="AB107" i="7"/>
  <c r="AB109" i="7"/>
  <c r="AB32" i="7"/>
  <c r="AB175" i="7"/>
  <c r="AB194" i="7"/>
  <c r="AB104" i="7"/>
  <c r="AB197" i="7"/>
  <c r="AB173" i="7"/>
  <c r="AB19" i="7"/>
  <c r="AB179" i="7"/>
  <c r="AB189" i="7"/>
  <c r="AB182" i="7"/>
  <c r="AB67" i="7"/>
  <c r="AB79" i="7"/>
  <c r="AB181" i="7"/>
  <c r="AB190" i="7"/>
  <c r="AB71" i="7"/>
  <c r="AB69" i="7"/>
  <c r="AB115" i="7"/>
  <c r="AB13" i="7"/>
  <c r="AB150" i="7"/>
  <c r="AB185" i="7"/>
  <c r="AB42" i="7"/>
  <c r="AB255" i="7"/>
  <c r="AB253" i="7"/>
  <c r="AB251" i="7"/>
  <c r="AB249" i="7"/>
  <c r="AB227" i="7"/>
  <c r="AB223" i="7"/>
  <c r="AB221" i="7"/>
  <c r="AB219" i="7"/>
  <c r="AB217" i="7"/>
  <c r="AB135" i="7"/>
  <c r="AB149" i="7"/>
  <c r="AB151" i="7"/>
  <c r="AB152" i="7"/>
  <c r="AB184" i="7"/>
  <c r="AB53" i="7"/>
  <c r="AB44" i="7"/>
  <c r="AB37" i="7"/>
  <c r="AB40" i="7"/>
  <c r="AB41" i="7"/>
  <c r="AB86" i="7"/>
  <c r="AB103" i="7"/>
  <c r="AB102" i="7"/>
  <c r="AB165" i="7"/>
  <c r="AC165" i="7" s="1"/>
  <c r="AB18" i="7"/>
  <c r="AC18" i="7" s="1"/>
  <c r="AB156" i="7"/>
  <c r="AB65" i="7"/>
  <c r="AB205" i="7"/>
  <c r="AB202" i="7"/>
  <c r="AB198" i="7"/>
  <c r="AB80" i="7"/>
  <c r="AB74" i="7"/>
  <c r="AB144" i="7"/>
  <c r="AB59" i="7"/>
  <c r="AB60" i="7"/>
  <c r="AB254" i="7"/>
  <c r="AB167" i="7"/>
  <c r="AB143" i="7"/>
  <c r="AB70" i="7"/>
  <c r="AB14" i="7"/>
  <c r="AB22" i="7"/>
  <c r="AB91" i="7"/>
  <c r="AB50" i="7"/>
  <c r="AB130" i="7"/>
  <c r="AB243" i="7"/>
  <c r="AB231" i="7"/>
  <c r="AB224" i="7"/>
  <c r="AB136" i="7"/>
  <c r="AB57" i="7"/>
  <c r="AB98" i="7"/>
  <c r="AB88" i="7"/>
  <c r="AB203" i="7"/>
  <c r="AB199" i="7"/>
  <c r="AB127" i="7"/>
  <c r="AB125" i="7"/>
  <c r="AB15" i="7"/>
  <c r="AB48" i="7"/>
  <c r="AB110" i="7"/>
  <c r="AB29" i="7"/>
  <c r="AB51" i="7"/>
  <c r="AB128" i="7"/>
  <c r="AB131" i="7"/>
  <c r="AB209" i="7"/>
  <c r="AB171" i="7"/>
  <c r="AB204" i="7"/>
  <c r="AB207" i="7"/>
  <c r="AB201" i="7"/>
  <c r="AB247" i="7"/>
  <c r="AB222" i="7"/>
  <c r="AB218" i="7"/>
  <c r="AB8" i="7"/>
  <c r="AB123" i="7"/>
  <c r="AB47" i="7"/>
  <c r="AB33" i="7"/>
  <c r="AB250" i="7"/>
  <c r="AB239" i="7"/>
  <c r="AB237" i="7"/>
  <c r="AB235" i="7"/>
  <c r="AB233" i="7"/>
  <c r="AB215" i="7"/>
  <c r="AB133" i="7"/>
  <c r="AB52" i="7"/>
  <c r="AB39" i="7"/>
  <c r="AB96" i="7"/>
  <c r="AB142" i="7"/>
  <c r="AB138" i="7"/>
  <c r="AB183" i="7"/>
  <c r="AB28" i="7"/>
  <c r="AC28" i="7" s="1"/>
  <c r="AB64" i="7"/>
  <c r="AB82" i="7"/>
  <c r="AB147" i="7"/>
  <c r="AB62" i="7"/>
  <c r="AB168" i="7"/>
  <c r="AB58" i="7"/>
  <c r="AB77" i="7"/>
  <c r="AB145" i="7"/>
  <c r="AB118" i="7"/>
  <c r="AB27" i="7"/>
  <c r="AB211" i="7"/>
  <c r="AB170" i="7"/>
  <c r="AB200" i="7"/>
  <c r="AB140" i="7"/>
  <c r="AB97" i="7"/>
  <c r="AB196" i="7"/>
  <c r="AB164" i="7"/>
  <c r="AB180" i="7"/>
  <c r="AB73" i="7"/>
  <c r="AB162" i="7"/>
  <c r="AB99" i="7"/>
  <c r="AB17" i="7"/>
  <c r="AC17" i="7" s="1"/>
  <c r="AB68" i="7"/>
  <c r="AB83" i="7"/>
  <c r="AB256" i="7"/>
  <c r="AB238" i="7"/>
  <c r="AB234" i="7"/>
  <c r="AB113" i="7"/>
  <c r="AB43" i="7"/>
  <c r="AB139" i="7"/>
  <c r="AB126" i="7"/>
  <c r="AB160" i="7"/>
  <c r="AB75" i="7"/>
  <c r="AB56" i="7"/>
  <c r="AB76" i="7"/>
  <c r="AB212" i="7"/>
  <c r="AB172" i="7"/>
  <c r="AB95" i="7"/>
  <c r="AB195" i="7"/>
  <c r="V154" i="1"/>
  <c r="V88" i="1"/>
  <c r="V106" i="1"/>
  <c r="V56" i="1"/>
  <c r="V19" i="1"/>
  <c r="V127" i="1"/>
  <c r="V128" i="1"/>
  <c r="V72" i="1"/>
  <c r="V64" i="1"/>
  <c r="V53" i="1"/>
  <c r="V39" i="1"/>
  <c r="V78" i="1"/>
  <c r="V101" i="1"/>
  <c r="V189" i="1"/>
  <c r="V195" i="1"/>
  <c r="V32" i="1"/>
  <c r="V159" i="1"/>
  <c r="V116" i="1"/>
  <c r="V152" i="1"/>
  <c r="V73" i="1"/>
  <c r="V242" i="1"/>
  <c r="V238" i="1"/>
  <c r="V226" i="1"/>
  <c r="V222" i="1"/>
  <c r="V247" i="1"/>
  <c r="V243" i="1"/>
  <c r="V241" i="1"/>
  <c r="V239" i="1"/>
  <c r="V237" i="1"/>
  <c r="V231" i="1"/>
  <c r="V227" i="1"/>
  <c r="V225" i="1"/>
  <c r="V223" i="1"/>
  <c r="V221" i="1"/>
  <c r="V199" i="1"/>
  <c r="V161" i="1"/>
  <c r="V62" i="1"/>
  <c r="V65" i="1"/>
  <c r="V61" i="1"/>
  <c r="V55" i="1"/>
  <c r="V43" i="1"/>
  <c r="V40" i="1"/>
  <c r="V36" i="1"/>
  <c r="V79" i="1"/>
  <c r="V77" i="1"/>
  <c r="V123" i="1"/>
  <c r="V184" i="1"/>
  <c r="V94" i="1"/>
  <c r="V137" i="1"/>
  <c r="V90" i="1"/>
  <c r="V164" i="1"/>
  <c r="V248" i="1"/>
  <c r="V212" i="1"/>
  <c r="V200" i="1"/>
  <c r="V60" i="1"/>
  <c r="V141" i="1"/>
  <c r="V139" i="1"/>
  <c r="V23" i="1"/>
  <c r="V17" i="1"/>
  <c r="V8" i="1"/>
  <c r="V136" i="1"/>
  <c r="V13" i="1"/>
  <c r="V115" i="1"/>
  <c r="V85" i="1"/>
  <c r="V95" i="1"/>
  <c r="V194" i="1"/>
  <c r="V193" i="1"/>
  <c r="V182" i="1"/>
  <c r="V251" i="1"/>
  <c r="V215" i="1"/>
  <c r="V203" i="1"/>
  <c r="V133" i="1"/>
  <c r="V93" i="1"/>
  <c r="V142" i="1"/>
  <c r="V18" i="1"/>
  <c r="V135" i="1"/>
  <c r="V119" i="1"/>
  <c r="V117" i="1"/>
  <c r="V167" i="1"/>
  <c r="V168" i="1"/>
  <c r="V196" i="1"/>
  <c r="V58" i="1"/>
  <c r="V186" i="1"/>
  <c r="V191" i="1"/>
  <c r="V181" i="1"/>
  <c r="V183" i="1"/>
  <c r="V49" i="1"/>
  <c r="V121" i="1"/>
  <c r="V151" i="1"/>
  <c r="V172" i="1"/>
  <c r="V82" i="1"/>
  <c r="V255" i="1"/>
  <c r="V253" i="1"/>
  <c r="V235" i="1"/>
  <c r="V228" i="1"/>
  <c r="V216" i="1"/>
  <c r="V210" i="1"/>
  <c r="V206" i="1"/>
  <c r="V132" i="1"/>
  <c r="V131" i="1"/>
  <c r="V145" i="1"/>
  <c r="V144" i="1"/>
  <c r="V52" i="1"/>
  <c r="V37" i="1"/>
  <c r="V122" i="1"/>
  <c r="V96" i="1"/>
  <c r="V113" i="1"/>
  <c r="V107" i="1"/>
  <c r="V150" i="1"/>
  <c r="V153" i="1"/>
  <c r="V192" i="1"/>
  <c r="V47" i="1"/>
  <c r="V138" i="1"/>
  <c r="V68" i="1"/>
  <c r="V25" i="1"/>
  <c r="V158" i="1"/>
  <c r="V103" i="1"/>
  <c r="V104" i="1"/>
  <c r="V173" i="1"/>
  <c r="V169" i="1"/>
  <c r="V100" i="1"/>
  <c r="V174" i="1"/>
  <c r="V187" i="1"/>
  <c r="V83" i="1"/>
  <c r="V12" i="1"/>
  <c r="V254" i="1"/>
  <c r="V219" i="1"/>
  <c r="V130" i="1"/>
  <c r="V147" i="1"/>
  <c r="V105" i="1"/>
  <c r="V170" i="1"/>
  <c r="V50" i="1"/>
  <c r="V244" i="1"/>
  <c r="V232" i="1"/>
  <c r="V211" i="1"/>
  <c r="V209" i="1"/>
  <c r="V207" i="1"/>
  <c r="V205" i="1"/>
  <c r="V162" i="1"/>
  <c r="V44" i="1"/>
  <c r="V155" i="1"/>
  <c r="V30" i="1"/>
  <c r="V26" i="1"/>
  <c r="V114" i="1"/>
  <c r="V76" i="1"/>
  <c r="V7" i="1"/>
  <c r="V179" i="1"/>
  <c r="V24" i="1"/>
  <c r="V22" i="1"/>
  <c r="V33" i="1"/>
  <c r="V111" i="1"/>
  <c r="V99" i="1"/>
  <c r="V126" i="1"/>
  <c r="V81" i="1"/>
  <c r="V176" i="1"/>
  <c r="V15" i="1"/>
  <c r="V160" i="1"/>
  <c r="V20" i="1"/>
  <c r="V118" i="1"/>
  <c r="V252" i="1"/>
  <c r="V250" i="1"/>
  <c r="V245" i="1"/>
  <c r="V236" i="1"/>
  <c r="V234" i="1"/>
  <c r="V229" i="1"/>
  <c r="V220" i="1"/>
  <c r="V218" i="1"/>
  <c r="V213" i="1"/>
  <c r="V204" i="1"/>
  <c r="V202" i="1"/>
  <c r="V134" i="1"/>
  <c r="V146" i="1"/>
  <c r="V92" i="1"/>
  <c r="V163" i="1"/>
  <c r="V51" i="1"/>
  <c r="V54" i="1"/>
  <c r="V41" i="1"/>
  <c r="V143" i="1"/>
  <c r="V124" i="1"/>
  <c r="V157" i="1"/>
  <c r="V89" i="1"/>
  <c r="V87" i="1"/>
  <c r="V108" i="1"/>
  <c r="V190" i="1"/>
  <c r="V70" i="1"/>
  <c r="V80" i="1"/>
  <c r="V48" i="1"/>
  <c r="V165" i="1"/>
  <c r="V6" i="1"/>
  <c r="V84" i="1"/>
  <c r="V69" i="1"/>
  <c r="V16" i="1"/>
  <c r="V35" i="1"/>
  <c r="V31" i="1"/>
  <c r="V125" i="1"/>
  <c r="V171" i="1"/>
  <c r="V112" i="1"/>
  <c r="V166" i="1"/>
  <c r="V59" i="1"/>
  <c r="V98" i="1"/>
  <c r="V175" i="1"/>
  <c r="V46" i="1"/>
  <c r="V28" i="1"/>
  <c r="V188" i="1"/>
  <c r="V11" i="1"/>
  <c r="V74" i="1"/>
  <c r="V246" i="1"/>
  <c r="V230" i="1"/>
  <c r="V214" i="1"/>
  <c r="V198" i="1"/>
  <c r="V42" i="1"/>
  <c r="V156" i="1"/>
  <c r="V109" i="1"/>
  <c r="V57" i="1"/>
  <c r="V9" i="1"/>
  <c r="V129" i="1"/>
  <c r="V178" i="1"/>
  <c r="V185" i="1"/>
  <c r="V256" i="1"/>
  <c r="V249" i="1"/>
  <c r="V240" i="1"/>
  <c r="V233" i="1"/>
  <c r="V224" i="1"/>
  <c r="V217" i="1"/>
  <c r="V208" i="1"/>
  <c r="V201" i="1"/>
  <c r="V148" i="1"/>
  <c r="V91" i="1"/>
  <c r="V63" i="1"/>
  <c r="V45" i="1"/>
  <c r="V38" i="1"/>
  <c r="V120" i="1"/>
  <c r="V27" i="1"/>
  <c r="V86" i="1"/>
  <c r="V149" i="1"/>
  <c r="V66" i="1"/>
  <c r="V140" i="1"/>
  <c r="V10" i="1"/>
  <c r="V14" i="1"/>
  <c r="V67" i="1"/>
  <c r="V21" i="1"/>
  <c r="V34" i="1"/>
  <c r="V102" i="1"/>
  <c r="V110" i="1"/>
  <c r="V197" i="1"/>
  <c r="V97" i="1"/>
  <c r="V180" i="1"/>
  <c r="V29" i="1"/>
  <c r="V177" i="1"/>
  <c r="V75" i="1"/>
  <c r="AB258" i="7"/>
  <c r="AB226" i="7"/>
  <c r="AB87" i="7"/>
  <c r="AB155" i="7"/>
  <c r="AB81" i="7"/>
  <c r="AB106" i="7"/>
  <c r="AB101" i="7"/>
  <c r="AB174" i="7"/>
  <c r="AB193" i="7"/>
  <c r="AB257" i="7"/>
  <c r="AB248" i="7"/>
  <c r="AB246" i="7"/>
  <c r="AB241" i="7"/>
  <c r="AB232" i="7"/>
  <c r="AB230" i="7"/>
  <c r="AB225" i="7"/>
  <c r="AB216" i="7"/>
  <c r="AB214" i="7"/>
  <c r="AB134" i="7"/>
  <c r="AB187" i="7"/>
  <c r="AB114" i="7"/>
  <c r="AB45" i="7"/>
  <c r="AB161" i="7"/>
  <c r="AB158" i="7"/>
  <c r="AB25" i="7"/>
  <c r="AB186" i="7"/>
  <c r="AB92" i="7"/>
  <c r="AB85" i="7"/>
  <c r="AB31" i="7"/>
  <c r="AC31" i="7" s="1"/>
  <c r="AB30" i="7"/>
  <c r="AB177" i="7"/>
  <c r="AB159" i="7"/>
  <c r="AB121" i="7"/>
  <c r="AB78" i="7"/>
  <c r="AB63" i="7"/>
  <c r="AB10" i="7"/>
  <c r="AB89" i="7"/>
  <c r="AB146" i="7"/>
  <c r="AB24" i="7"/>
  <c r="AB105" i="7"/>
  <c r="AB120" i="7"/>
  <c r="AB122" i="7"/>
  <c r="AB192" i="7"/>
  <c r="AB132" i="7"/>
  <c r="AB210" i="7"/>
  <c r="AB169" i="7"/>
  <c r="AB35" i="7"/>
  <c r="AB36" i="7"/>
  <c r="AB176" i="7"/>
  <c r="AB163" i="7"/>
  <c r="AB20" i="7"/>
  <c r="AB153" i="7"/>
  <c r="AB178" i="7"/>
  <c r="AB191" i="7"/>
  <c r="AB72" i="7"/>
  <c r="AB242" i="7"/>
  <c r="AB137" i="7"/>
  <c r="AB46" i="7"/>
  <c r="AB26" i="7"/>
  <c r="AB166" i="7"/>
  <c r="AB49" i="7"/>
  <c r="AB93" i="7"/>
  <c r="AB252" i="7"/>
  <c r="AB245" i="7"/>
  <c r="AB236" i="7"/>
  <c r="AB229" i="7"/>
  <c r="AB220" i="7"/>
  <c r="AB213" i="7"/>
  <c r="AB148" i="7"/>
  <c r="AB116" i="7"/>
  <c r="AB38" i="7"/>
  <c r="AB54" i="7"/>
  <c r="AB141" i="7"/>
  <c r="AB112" i="7"/>
  <c r="AB100" i="7"/>
  <c r="AB157" i="7"/>
  <c r="AB117" i="7"/>
  <c r="AB119" i="7"/>
  <c r="AB61" i="7"/>
  <c r="AB6" i="7"/>
  <c r="AB55" i="7"/>
  <c r="AB23" i="7"/>
  <c r="AB124" i="7"/>
  <c r="AB111" i="7"/>
  <c r="AB129" i="7"/>
  <c r="AB208" i="7"/>
  <c r="AB206" i="7"/>
  <c r="AB34" i="7"/>
  <c r="AB94" i="7"/>
  <c r="AB21" i="7"/>
  <c r="AB66" i="7"/>
  <c r="AB188" i="7"/>
  <c r="AB16" i="7"/>
  <c r="AC72" i="7" l="1"/>
  <c r="G164" i="7" l="1"/>
  <c r="H164" i="7" s="1"/>
  <c r="G212" i="7"/>
  <c r="N24" i="7"/>
  <c r="O24" i="7" s="1"/>
  <c r="N119" i="7"/>
  <c r="O119" i="7" s="1"/>
  <c r="N121" i="7"/>
  <c r="O121" i="7" s="1"/>
  <c r="N160" i="7"/>
  <c r="O160" i="7" s="1"/>
  <c r="N198" i="7"/>
  <c r="O198" i="7" s="1"/>
  <c r="N205" i="7"/>
  <c r="O205" i="7" s="1"/>
  <c r="N157" i="7"/>
  <c r="O157" i="7" s="1"/>
  <c r="N112" i="7"/>
  <c r="O112" i="7" s="1"/>
  <c r="N116" i="7"/>
  <c r="O116" i="7" s="1"/>
  <c r="N12" i="7"/>
  <c r="O12" i="7" s="1"/>
  <c r="V52" i="7"/>
  <c r="V136" i="7"/>
  <c r="V256" i="7"/>
  <c r="AA12" i="7"/>
  <c r="AC258" i="7"/>
  <c r="AC257" i="7"/>
  <c r="AC256" i="7"/>
  <c r="AC255" i="7"/>
  <c r="AC254" i="7"/>
  <c r="AC253" i="7"/>
  <c r="AC252" i="7"/>
  <c r="AC251" i="7"/>
  <c r="AC250" i="7"/>
  <c r="AC249" i="7"/>
  <c r="AC248" i="7"/>
  <c r="AC247" i="7"/>
  <c r="AC246" i="7"/>
  <c r="AC245" i="7"/>
  <c r="AC244" i="7"/>
  <c r="AC243" i="7"/>
  <c r="AC242" i="7"/>
  <c r="AC241" i="7"/>
  <c r="AC240" i="7"/>
  <c r="AC239" i="7"/>
  <c r="AC238" i="7"/>
  <c r="AC237" i="7"/>
  <c r="AC236" i="7"/>
  <c r="AC235" i="7"/>
  <c r="AC234" i="7"/>
  <c r="AC233" i="7"/>
  <c r="AC232" i="7"/>
  <c r="AC231" i="7"/>
  <c r="AC230" i="7"/>
  <c r="AC229" i="7"/>
  <c r="AC227" i="7"/>
  <c r="AC226" i="7"/>
  <c r="AC225" i="7"/>
  <c r="AC224" i="7"/>
  <c r="AC223" i="7"/>
  <c r="AC222" i="7"/>
  <c r="AC221" i="7"/>
  <c r="AC220" i="7"/>
  <c r="AC219" i="7"/>
  <c r="AC218" i="7"/>
  <c r="AC217" i="7"/>
  <c r="AC216" i="7"/>
  <c r="AC215" i="7"/>
  <c r="AC214" i="7"/>
  <c r="AC213" i="7"/>
  <c r="AC136" i="7"/>
  <c r="AC135" i="7"/>
  <c r="AC137" i="7"/>
  <c r="AC134" i="7"/>
  <c r="AC133" i="7"/>
  <c r="AC149" i="7"/>
  <c r="AC150" i="7"/>
  <c r="AC151" i="7"/>
  <c r="AC148" i="7"/>
  <c r="AC152" i="7"/>
  <c r="AC185" i="7"/>
  <c r="AC184" i="7"/>
  <c r="AC113" i="7"/>
  <c r="AC114" i="7"/>
  <c r="AC116" i="7"/>
  <c r="AC52" i="7"/>
  <c r="AC53" i="7"/>
  <c r="AC46" i="7"/>
  <c r="AC45" i="7"/>
  <c r="AC43" i="7"/>
  <c r="AC44" i="7"/>
  <c r="AC42" i="7"/>
  <c r="AC37" i="7"/>
  <c r="AC38" i="7"/>
  <c r="AC40" i="7"/>
  <c r="AC39" i="7"/>
  <c r="AC41" i="7"/>
  <c r="AC161" i="7"/>
  <c r="AC162" i="7"/>
  <c r="AC158" i="7"/>
  <c r="AC54" i="7"/>
  <c r="AC57" i="7"/>
  <c r="AC22" i="7"/>
  <c r="AC26" i="7"/>
  <c r="AC25" i="7"/>
  <c r="AC98" i="7"/>
  <c r="AC96" i="7"/>
  <c r="AC139" i="7"/>
  <c r="AC142" i="7"/>
  <c r="AC141" i="7"/>
  <c r="AC138" i="7"/>
  <c r="AC126" i="7"/>
  <c r="AC183" i="7"/>
  <c r="AC186" i="7"/>
  <c r="AC91" i="7"/>
  <c r="AC92" i="7"/>
  <c r="AC112" i="7"/>
  <c r="AC88" i="7"/>
  <c r="AC86" i="7"/>
  <c r="AC87" i="7"/>
  <c r="AC85" i="7"/>
  <c r="AC84" i="7"/>
  <c r="AC103" i="7"/>
  <c r="AC99" i="7"/>
  <c r="AC102" i="7"/>
  <c r="AC100" i="7"/>
  <c r="AC30" i="7"/>
  <c r="AC157" i="7"/>
  <c r="AC154" i="7"/>
  <c r="AC156" i="7"/>
  <c r="AC155" i="7"/>
  <c r="AC177" i="7"/>
  <c r="AC64" i="7"/>
  <c r="AC65" i="7"/>
  <c r="AC203" i="7"/>
  <c r="AC205" i="7"/>
  <c r="AC117" i="7"/>
  <c r="AC202" i="7"/>
  <c r="AC199" i="7"/>
  <c r="AC198" i="7"/>
  <c r="AC159" i="7"/>
  <c r="AC160" i="7"/>
  <c r="AC121" i="7"/>
  <c r="AC119" i="7"/>
  <c r="AC82" i="7"/>
  <c r="AC80" i="7"/>
  <c r="AC81" i="7"/>
  <c r="AC78" i="7"/>
  <c r="AC75" i="7"/>
  <c r="AC74" i="7"/>
  <c r="AC147" i="7"/>
  <c r="AC144" i="7"/>
  <c r="AC61" i="7"/>
  <c r="AC59" i="7"/>
  <c r="AC62" i="7"/>
  <c r="AC60" i="7"/>
  <c r="AC63" i="7"/>
  <c r="AC8" i="7"/>
  <c r="AC10" i="7"/>
  <c r="AC6" i="7"/>
  <c r="AC7" i="7"/>
  <c r="AC167" i="7"/>
  <c r="AC166" i="7"/>
  <c r="AC89" i="7"/>
  <c r="AC90" i="7"/>
  <c r="AC168" i="7"/>
  <c r="AC56" i="7"/>
  <c r="AC58" i="7"/>
  <c r="AC55" i="7"/>
  <c r="AC77" i="7"/>
  <c r="AC76" i="7"/>
  <c r="AC145" i="7"/>
  <c r="AC146" i="7"/>
  <c r="AC143" i="7"/>
  <c r="AC23" i="7"/>
  <c r="AC24" i="7"/>
  <c r="AC108" i="7"/>
  <c r="AC104" i="7"/>
  <c r="AC106" i="7"/>
  <c r="AC105" i="7"/>
  <c r="AC107" i="7"/>
  <c r="AC127" i="7"/>
  <c r="AC123" i="7"/>
  <c r="AC125" i="7"/>
  <c r="AC124" i="7"/>
  <c r="AC15" i="7"/>
  <c r="AC47" i="7"/>
  <c r="AC48" i="7"/>
  <c r="AC120" i="7"/>
  <c r="AC118" i="7"/>
  <c r="AC122" i="7"/>
  <c r="AC111" i="7"/>
  <c r="AC109" i="7"/>
  <c r="AC110" i="7"/>
  <c r="AC101" i="7"/>
  <c r="AC192" i="7"/>
  <c r="AC27" i="7"/>
  <c r="AC29" i="7"/>
  <c r="AC50" i="7"/>
  <c r="AC51" i="7"/>
  <c r="AC129" i="7"/>
  <c r="AC128" i="7"/>
  <c r="AC130" i="7"/>
  <c r="AC131" i="7"/>
  <c r="AC132" i="7"/>
  <c r="AC212" i="7"/>
  <c r="H212" i="7"/>
  <c r="AC210" i="7"/>
  <c r="AC208" i="7"/>
  <c r="AC211" i="7"/>
  <c r="AC209" i="7"/>
  <c r="AC49" i="7"/>
  <c r="AC169" i="7"/>
  <c r="AC172" i="7"/>
  <c r="AC171" i="7"/>
  <c r="AC170" i="7"/>
  <c r="AC204" i="7"/>
  <c r="AC206" i="7"/>
  <c r="AC207" i="7"/>
  <c r="AC200" i="7"/>
  <c r="AC201" i="7"/>
  <c r="AC35" i="7"/>
  <c r="AC13" i="7"/>
  <c r="G12" i="7"/>
  <c r="H12" i="7" s="1"/>
  <c r="Q156" i="1"/>
  <c r="Q36" i="1"/>
  <c r="Q39" i="1"/>
  <c r="Q40" i="1"/>
  <c r="Q41" i="1"/>
  <c r="Q45" i="1"/>
  <c r="Q53" i="1"/>
  <c r="Q61" i="1"/>
  <c r="Q63" i="1"/>
  <c r="Q64" i="1"/>
  <c r="Q163" i="1"/>
  <c r="Q160" i="1"/>
  <c r="Q161" i="1"/>
  <c r="Q93" i="1"/>
  <c r="Q94" i="1"/>
  <c r="Q146" i="1"/>
  <c r="Q144" i="1"/>
  <c r="Q148" i="1"/>
  <c r="Q131" i="1"/>
  <c r="Q130" i="1"/>
  <c r="Q133" i="1"/>
  <c r="Q200" i="1"/>
  <c r="Q201" i="1"/>
  <c r="Q202" i="1"/>
  <c r="Q204" i="1"/>
  <c r="Q205" i="1"/>
  <c r="Q206" i="1"/>
  <c r="Q207" i="1"/>
  <c r="Q209" i="1"/>
  <c r="Q210" i="1"/>
  <c r="Q211" i="1"/>
  <c r="Q213" i="1"/>
  <c r="Q216" i="1"/>
  <c r="Q217" i="1"/>
  <c r="Q219" i="1"/>
  <c r="Q221" i="1"/>
  <c r="Q222" i="1"/>
  <c r="Q223" i="1"/>
  <c r="Q225" i="1"/>
  <c r="Q229" i="1"/>
  <c r="Q230" i="1"/>
  <c r="Q231" i="1"/>
  <c r="Q233" i="1"/>
  <c r="Q237" i="1"/>
  <c r="Q238" i="1"/>
  <c r="Q239" i="1"/>
  <c r="Q241" i="1"/>
  <c r="Q242" i="1"/>
  <c r="Q243" i="1"/>
  <c r="Q245" i="1"/>
  <c r="Q246" i="1"/>
  <c r="Q247" i="1"/>
  <c r="Q249" i="1"/>
  <c r="Q250" i="1"/>
  <c r="Q251" i="1"/>
  <c r="Q253" i="1"/>
  <c r="Q254" i="1"/>
  <c r="Q255" i="1"/>
  <c r="L75" i="1"/>
  <c r="L95" i="1"/>
  <c r="L11" i="1"/>
  <c r="L15" i="1"/>
  <c r="L12" i="1"/>
  <c r="L176" i="1"/>
  <c r="L177" i="1"/>
  <c r="L81" i="1"/>
  <c r="L83" i="1"/>
  <c r="L126" i="1"/>
  <c r="L152" i="1"/>
  <c r="L188" i="1"/>
  <c r="L185" i="1"/>
  <c r="L184" i="1"/>
  <c r="L187" i="1"/>
  <c r="L29" i="1"/>
  <c r="L28" i="1"/>
  <c r="L50" i="1"/>
  <c r="L46" i="1"/>
  <c r="L49" i="1"/>
  <c r="L182" i="1"/>
  <c r="L183" i="1"/>
  <c r="L180" i="1"/>
  <c r="M180" i="1" s="1"/>
  <c r="L181" i="1"/>
  <c r="L193" i="1"/>
  <c r="L191" i="1"/>
  <c r="L174" i="1"/>
  <c r="L175" i="1"/>
  <c r="L178" i="1"/>
  <c r="L186" i="1"/>
  <c r="L99" i="1"/>
  <c r="L97" i="1"/>
  <c r="L98" i="1"/>
  <c r="L100" i="1"/>
  <c r="L59" i="1"/>
  <c r="L58" i="1"/>
  <c r="L194" i="1"/>
  <c r="L196" i="1"/>
  <c r="L197" i="1"/>
  <c r="L168" i="1"/>
  <c r="L164" i="1"/>
  <c r="L167" i="1"/>
  <c r="L111" i="1"/>
  <c r="L166" i="1"/>
  <c r="L118" i="1"/>
  <c r="L117" i="1"/>
  <c r="L116" i="1"/>
  <c r="L110" i="1"/>
  <c r="L112" i="1"/>
  <c r="L123" i="1"/>
  <c r="L171" i="1"/>
  <c r="L169" i="1"/>
  <c r="L170" i="1"/>
  <c r="L173" i="1"/>
  <c r="L102" i="1"/>
  <c r="L104" i="1"/>
  <c r="L105" i="1"/>
  <c r="L103" i="1"/>
  <c r="L159" i="1"/>
  <c r="L125" i="1"/>
  <c r="L129" i="1"/>
  <c r="L128" i="1"/>
  <c r="L34" i="1"/>
  <c r="L31" i="1"/>
  <c r="L32" i="1"/>
  <c r="L33" i="1"/>
  <c r="L22" i="1"/>
  <c r="L21" i="1"/>
  <c r="L24" i="1"/>
  <c r="L179" i="1"/>
  <c r="M179" i="1" s="1"/>
  <c r="L20" i="1"/>
  <c r="L195" i="1"/>
  <c r="L67" i="1"/>
  <c r="L84" i="1"/>
  <c r="L85" i="1"/>
  <c r="L115" i="1"/>
  <c r="L138" i="1"/>
  <c r="L136" i="1"/>
  <c r="L6" i="1"/>
  <c r="L8" i="1"/>
  <c r="L47" i="1"/>
  <c r="M47" i="1" s="1"/>
  <c r="L48" i="1"/>
  <c r="L17" i="1"/>
  <c r="L139" i="1"/>
  <c r="L142" i="1"/>
  <c r="L141" i="1"/>
  <c r="L80" i="1"/>
  <c r="L60" i="1"/>
  <c r="L56" i="1"/>
  <c r="L66" i="1"/>
  <c r="L189" i="1"/>
  <c r="L190" i="1"/>
  <c r="L192" i="1"/>
  <c r="L153" i="1"/>
  <c r="L149" i="1"/>
  <c r="L150" i="1"/>
  <c r="L107" i="1"/>
  <c r="L106" i="1"/>
  <c r="L108" i="1"/>
  <c r="L101" i="1"/>
  <c r="L88" i="1"/>
  <c r="L86" i="1"/>
  <c r="L90" i="1"/>
  <c r="L89" i="1"/>
  <c r="L114" i="1"/>
  <c r="L27" i="1"/>
  <c r="L30" i="1"/>
  <c r="L96" i="1"/>
  <c r="M96" i="1" s="1"/>
  <c r="L154" i="1"/>
  <c r="L157" i="1"/>
  <c r="L156" i="1"/>
  <c r="L122" i="1"/>
  <c r="L120" i="1"/>
  <c r="L124" i="1"/>
  <c r="L143" i="1"/>
  <c r="L77" i="1"/>
  <c r="L78" i="1"/>
  <c r="L38" i="1"/>
  <c r="L36" i="1"/>
  <c r="L39" i="1"/>
  <c r="L37" i="1"/>
  <c r="L41" i="1"/>
  <c r="L42" i="1"/>
  <c r="L44" i="1"/>
  <c r="L45" i="1"/>
  <c r="L54" i="1"/>
  <c r="L51" i="1"/>
  <c r="L55" i="1"/>
  <c r="L53" i="1"/>
  <c r="L63" i="1"/>
  <c r="L65" i="1"/>
  <c r="L64" i="1"/>
  <c r="L162" i="1"/>
  <c r="L163" i="1"/>
  <c r="L160" i="1"/>
  <c r="L93" i="1"/>
  <c r="L91" i="1"/>
  <c r="L92" i="1"/>
  <c r="L146" i="1"/>
  <c r="L144" i="1"/>
  <c r="L147" i="1"/>
  <c r="L145" i="1"/>
  <c r="L148" i="1"/>
  <c r="L131" i="1"/>
  <c r="L130" i="1"/>
  <c r="L132" i="1"/>
  <c r="L133" i="1"/>
  <c r="L134" i="1"/>
  <c r="L198" i="1"/>
  <c r="L199" i="1"/>
  <c r="L200" i="1"/>
  <c r="L202" i="1"/>
  <c r="L203" i="1"/>
  <c r="L204" i="1"/>
  <c r="L206" i="1"/>
  <c r="L207" i="1"/>
  <c r="L208" i="1"/>
  <c r="L209" i="1"/>
  <c r="L210" i="1"/>
  <c r="L211" i="1"/>
  <c r="L212" i="1"/>
  <c r="L213" i="1"/>
  <c r="L215" i="1"/>
  <c r="L216" i="1"/>
  <c r="L217" i="1"/>
  <c r="L218" i="1"/>
  <c r="L219" i="1"/>
  <c r="L221" i="1"/>
  <c r="L222" i="1"/>
  <c r="L223" i="1"/>
  <c r="L225" i="1"/>
  <c r="L226" i="1"/>
  <c r="L227" i="1"/>
  <c r="L229" i="1"/>
  <c r="L230" i="1"/>
  <c r="L231" i="1"/>
  <c r="L233" i="1"/>
  <c r="L234" i="1"/>
  <c r="L235" i="1"/>
  <c r="L236" i="1"/>
  <c r="L237" i="1"/>
  <c r="L238" i="1"/>
  <c r="L240" i="1"/>
  <c r="L241" i="1"/>
  <c r="L242" i="1"/>
  <c r="L244" i="1"/>
  <c r="L245" i="1"/>
  <c r="L246" i="1"/>
  <c r="L248" i="1"/>
  <c r="L249" i="1"/>
  <c r="L250" i="1"/>
  <c r="L251" i="1"/>
  <c r="L252" i="1"/>
  <c r="L253" i="1"/>
  <c r="L254" i="1"/>
  <c r="L255" i="1"/>
  <c r="L256" i="1"/>
  <c r="G72" i="1"/>
  <c r="G181" i="1"/>
  <c r="G175" i="1"/>
  <c r="G186" i="1"/>
  <c r="G100" i="1"/>
  <c r="G59" i="1"/>
  <c r="G58" i="1"/>
  <c r="G196" i="1"/>
  <c r="G197" i="1"/>
  <c r="G168" i="1"/>
  <c r="G167" i="1"/>
  <c r="G111" i="1"/>
  <c r="G166" i="1"/>
  <c r="G117" i="1"/>
  <c r="G116" i="1"/>
  <c r="G110" i="1"/>
  <c r="G169" i="1"/>
  <c r="G170" i="1"/>
  <c r="G104" i="1"/>
  <c r="G105" i="1"/>
  <c r="G103" i="1"/>
  <c r="G125" i="1"/>
  <c r="G129" i="1"/>
  <c r="G128" i="1"/>
  <c r="G34" i="1"/>
  <c r="G31" i="1"/>
  <c r="G32" i="1"/>
  <c r="G33" i="1"/>
  <c r="G158" i="1"/>
  <c r="G22" i="1"/>
  <c r="G24" i="1"/>
  <c r="G25" i="1"/>
  <c r="G179" i="1"/>
  <c r="G16" i="1"/>
  <c r="G20" i="1"/>
  <c r="G195" i="1"/>
  <c r="G68" i="1"/>
  <c r="G67" i="1"/>
  <c r="G69" i="1"/>
  <c r="G82" i="1"/>
  <c r="G84" i="1"/>
  <c r="G85" i="1"/>
  <c r="G119" i="1"/>
  <c r="G115" i="1"/>
  <c r="G14" i="1"/>
  <c r="H14" i="1" s="1"/>
  <c r="G13" i="1"/>
  <c r="G135" i="1"/>
  <c r="G138" i="1"/>
  <c r="G136" i="1"/>
  <c r="G6" i="1"/>
  <c r="G9" i="1"/>
  <c r="G8" i="1"/>
  <c r="G7" i="1"/>
  <c r="G10" i="1"/>
  <c r="G165" i="1"/>
  <c r="G47" i="1"/>
  <c r="G48" i="1"/>
  <c r="G17" i="1"/>
  <c r="G18" i="1"/>
  <c r="G23" i="1"/>
  <c r="G140" i="1"/>
  <c r="G139" i="1"/>
  <c r="G142" i="1"/>
  <c r="G141" i="1"/>
  <c r="G76" i="1"/>
  <c r="G80" i="1"/>
  <c r="G57" i="1"/>
  <c r="G60" i="1"/>
  <c r="G56" i="1"/>
  <c r="G66" i="1"/>
  <c r="G70" i="1"/>
  <c r="G189" i="1"/>
  <c r="G190" i="1"/>
  <c r="G192" i="1"/>
  <c r="G172" i="1"/>
  <c r="G153" i="1"/>
  <c r="G149" i="1"/>
  <c r="G150" i="1"/>
  <c r="G151" i="1"/>
  <c r="G107" i="1"/>
  <c r="G106" i="1"/>
  <c r="G108" i="1"/>
  <c r="G109" i="1"/>
  <c r="G101" i="1"/>
  <c r="G88" i="1"/>
  <c r="G86" i="1"/>
  <c r="G87" i="1"/>
  <c r="G90" i="1"/>
  <c r="G89" i="1"/>
  <c r="G114" i="1"/>
  <c r="G113" i="1"/>
  <c r="G26" i="1"/>
  <c r="G27" i="1"/>
  <c r="G30" i="1"/>
  <c r="G96" i="1"/>
  <c r="G155" i="1"/>
  <c r="G154" i="1"/>
  <c r="G157" i="1"/>
  <c r="G156" i="1"/>
  <c r="G137" i="1"/>
  <c r="G122" i="1"/>
  <c r="G120" i="1"/>
  <c r="G121" i="1"/>
  <c r="G143" i="1"/>
  <c r="G77" i="1"/>
  <c r="G79" i="1"/>
  <c r="G38" i="1"/>
  <c r="G36" i="1"/>
  <c r="G40" i="1"/>
  <c r="G37" i="1"/>
  <c r="G41" i="1"/>
  <c r="G43" i="1"/>
  <c r="G44" i="1"/>
  <c r="G45" i="1"/>
  <c r="G52" i="1"/>
  <c r="G51" i="1"/>
  <c r="G55" i="1"/>
  <c r="G61" i="1"/>
  <c r="G63" i="1"/>
  <c r="G65" i="1"/>
  <c r="G62" i="1"/>
  <c r="G162" i="1"/>
  <c r="G163" i="1"/>
  <c r="G161" i="1"/>
  <c r="G93" i="1"/>
  <c r="G91" i="1"/>
  <c r="G94" i="1"/>
  <c r="G146" i="1"/>
  <c r="G144" i="1"/>
  <c r="G145" i="1"/>
  <c r="G148" i="1"/>
  <c r="G131" i="1"/>
  <c r="G132" i="1"/>
  <c r="G133" i="1"/>
  <c r="G134" i="1"/>
  <c r="G200" i="1"/>
  <c r="G201" i="1"/>
  <c r="G203" i="1"/>
  <c r="G204" i="1"/>
  <c r="G205" i="1"/>
  <c r="G207" i="1"/>
  <c r="G208" i="1"/>
  <c r="G209" i="1"/>
  <c r="G211" i="1"/>
  <c r="G212" i="1"/>
  <c r="G213" i="1"/>
  <c r="G216" i="1"/>
  <c r="G217" i="1"/>
  <c r="G220" i="1"/>
  <c r="G221" i="1"/>
  <c r="G223" i="1"/>
  <c r="G225" i="1"/>
  <c r="G229" i="1"/>
  <c r="G231" i="1"/>
  <c r="G233" i="1"/>
  <c r="G235" i="1"/>
  <c r="G237" i="1"/>
  <c r="G239" i="1"/>
  <c r="G242" i="1"/>
  <c r="G243" i="1"/>
  <c r="G246" i="1"/>
  <c r="G247" i="1"/>
  <c r="G250" i="1"/>
  <c r="G251" i="1"/>
  <c r="G253" i="1"/>
  <c r="G254" i="1"/>
  <c r="G255" i="1"/>
  <c r="G249" i="1" l="1"/>
  <c r="G245" i="1"/>
  <c r="G241" i="1"/>
  <c r="G238" i="1"/>
  <c r="G236" i="1"/>
  <c r="G234" i="1"/>
  <c r="G227" i="1"/>
  <c r="G224" i="1"/>
  <c r="G222" i="1"/>
  <c r="G219" i="1"/>
  <c r="G215" i="1"/>
  <c r="G199" i="1"/>
  <c r="N111" i="7"/>
  <c r="O111" i="7" s="1"/>
  <c r="N51" i="7"/>
  <c r="O51" i="7" s="1"/>
  <c r="N131" i="7"/>
  <c r="O131" i="7" s="1"/>
  <c r="N212" i="7"/>
  <c r="O212" i="7" s="1"/>
  <c r="N209" i="7"/>
  <c r="O209" i="7" s="1"/>
  <c r="N169" i="7"/>
  <c r="O169" i="7" s="1"/>
  <c r="N172" i="7"/>
  <c r="O172" i="7" s="1"/>
  <c r="N171" i="7"/>
  <c r="O171" i="7" s="1"/>
  <c r="N207" i="7"/>
  <c r="O207" i="7" s="1"/>
  <c r="N201" i="7"/>
  <c r="O201" i="7" s="1"/>
  <c r="N35" i="7"/>
  <c r="O35" i="7" s="1"/>
  <c r="N33" i="7"/>
  <c r="O33" i="7" s="1"/>
  <c r="N173" i="7"/>
  <c r="O173" i="7" s="1"/>
  <c r="N176" i="7"/>
  <c r="O176" i="7" s="1"/>
  <c r="N175" i="7"/>
  <c r="O175" i="7" s="1"/>
  <c r="N140" i="7"/>
  <c r="O140" i="7" s="1"/>
  <c r="N196" i="7"/>
  <c r="O196" i="7" s="1"/>
  <c r="N164" i="7"/>
  <c r="O164" i="7" s="1"/>
  <c r="AD164" i="7" s="1"/>
  <c r="N163" i="7"/>
  <c r="O163" i="7" s="1"/>
  <c r="N19" i="7"/>
  <c r="O19" i="7" s="1"/>
  <c r="N197" i="7"/>
  <c r="O197" i="7" s="1"/>
  <c r="N153" i="7"/>
  <c r="O153" i="7" s="1"/>
  <c r="N179" i="7"/>
  <c r="O179" i="7" s="1"/>
  <c r="N182" i="7"/>
  <c r="O182" i="7" s="1"/>
  <c r="N79" i="7"/>
  <c r="O79" i="7" s="1"/>
  <c r="N181" i="7"/>
  <c r="O181" i="7" s="1"/>
  <c r="G221" i="7"/>
  <c r="H221" i="7" s="1"/>
  <c r="G84" i="7"/>
  <c r="H84" i="7" s="1"/>
  <c r="AB12" i="7"/>
  <c r="AC12" i="7" s="1"/>
  <c r="V12" i="7"/>
  <c r="AD12" i="7" s="1"/>
  <c r="V258" i="7"/>
  <c r="V257" i="7"/>
  <c r="N229" i="7"/>
  <c r="O229" i="7" s="1"/>
  <c r="N213" i="7"/>
  <c r="O213" i="7" s="1"/>
  <c r="N151" i="7"/>
  <c r="O151" i="7" s="1"/>
  <c r="N184" i="7"/>
  <c r="O184" i="7" s="1"/>
  <c r="N113" i="7"/>
  <c r="O113" i="7" s="1"/>
  <c r="N114" i="7"/>
  <c r="O114" i="7" s="1"/>
  <c r="G256" i="7"/>
  <c r="H256" i="7" s="1"/>
  <c r="G240" i="7"/>
  <c r="H240" i="7" s="1"/>
  <c r="G232" i="7"/>
  <c r="H232" i="7" s="1"/>
  <c r="G228" i="7"/>
  <c r="H228" i="7" s="1"/>
  <c r="G225" i="7"/>
  <c r="H225" i="7" s="1"/>
  <c r="G223" i="7"/>
  <c r="H223" i="7" s="1"/>
  <c r="G222" i="7"/>
  <c r="H222" i="7" s="1"/>
  <c r="G119" i="7"/>
  <c r="H119" i="7" s="1"/>
  <c r="G143" i="7"/>
  <c r="H143" i="7" s="1"/>
  <c r="G118" i="7"/>
  <c r="H118" i="7" s="1"/>
  <c r="G173" i="1"/>
  <c r="N245" i="7"/>
  <c r="O245" i="7" s="1"/>
  <c r="N237" i="7"/>
  <c r="O237" i="7" s="1"/>
  <c r="N233" i="7"/>
  <c r="O233" i="7" s="1"/>
  <c r="N231" i="7"/>
  <c r="O231" i="7" s="1"/>
  <c r="N230" i="7"/>
  <c r="O230" i="7" s="1"/>
  <c r="N54" i="7"/>
  <c r="O54" i="7" s="1"/>
  <c r="N142" i="7"/>
  <c r="O142" i="7" s="1"/>
  <c r="N183" i="7"/>
  <c r="O183" i="7" s="1"/>
  <c r="N91" i="7"/>
  <c r="O91" i="7" s="1"/>
  <c r="N92" i="7"/>
  <c r="O92" i="7" s="1"/>
  <c r="N6" i="7"/>
  <c r="O6" i="7" s="1"/>
  <c r="P6" i="7" s="1"/>
  <c r="Q6" i="7" s="1"/>
  <c r="N58" i="7"/>
  <c r="O58" i="7" s="1"/>
  <c r="N145" i="7"/>
  <c r="O145" i="7" s="1"/>
  <c r="N143" i="7"/>
  <c r="O143" i="7" s="1"/>
  <c r="N23" i="7"/>
  <c r="O23" i="7" s="1"/>
  <c r="V228" i="7"/>
  <c r="V220" i="7"/>
  <c r="V216" i="7"/>
  <c r="V214" i="7"/>
  <c r="V213" i="7"/>
  <c r="G257" i="7"/>
  <c r="H257" i="7" s="1"/>
  <c r="G53" i="7"/>
  <c r="H53" i="7" s="1"/>
  <c r="G138" i="7"/>
  <c r="H138" i="7" s="1"/>
  <c r="G91" i="7"/>
  <c r="H91" i="7" s="1"/>
  <c r="G86" i="7"/>
  <c r="H86" i="7" s="1"/>
  <c r="G85" i="7"/>
  <c r="H85" i="7" s="1"/>
  <c r="N253" i="7"/>
  <c r="O253" i="7" s="1"/>
  <c r="N249" i="7"/>
  <c r="O249" i="7" s="1"/>
  <c r="N247" i="7"/>
  <c r="O247" i="7" s="1"/>
  <c r="N246" i="7"/>
  <c r="O246" i="7" s="1"/>
  <c r="N221" i="7"/>
  <c r="O221" i="7" s="1"/>
  <c r="N217" i="7"/>
  <c r="O217" i="7" s="1"/>
  <c r="N215" i="7"/>
  <c r="O215" i="7" s="1"/>
  <c r="N214" i="7"/>
  <c r="O214" i="7" s="1"/>
  <c r="N37" i="7"/>
  <c r="O37" i="7" s="1"/>
  <c r="N41" i="7"/>
  <c r="O41" i="7" s="1"/>
  <c r="N162" i="7"/>
  <c r="O162" i="7" s="1"/>
  <c r="N158" i="7"/>
  <c r="O158" i="7" s="1"/>
  <c r="N102" i="7"/>
  <c r="O102" i="7" s="1"/>
  <c r="N18" i="7"/>
  <c r="O18" i="7" s="1"/>
  <c r="N28" i="7"/>
  <c r="O28" i="7" s="1"/>
  <c r="N30" i="7"/>
  <c r="O30" i="7" s="1"/>
  <c r="N144" i="7"/>
  <c r="O144" i="7" s="1"/>
  <c r="N60" i="7"/>
  <c r="O60" i="7" s="1"/>
  <c r="N125" i="7"/>
  <c r="O125" i="7" s="1"/>
  <c r="N48" i="7"/>
  <c r="O48" i="7" s="1"/>
  <c r="N118" i="7"/>
  <c r="O118" i="7" s="1"/>
  <c r="N122" i="7"/>
  <c r="O122" i="7" s="1"/>
  <c r="V248" i="7"/>
  <c r="V244" i="7"/>
  <c r="V242" i="7"/>
  <c r="V241" i="7"/>
  <c r="V238" i="7"/>
  <c r="V237" i="7"/>
  <c r="V232" i="7"/>
  <c r="V229" i="7"/>
  <c r="V148" i="7"/>
  <c r="V187" i="7"/>
  <c r="V114" i="7"/>
  <c r="V116" i="7"/>
  <c r="V43" i="7"/>
  <c r="G248" i="7"/>
  <c r="H248" i="7" s="1"/>
  <c r="G244" i="7"/>
  <c r="H244" i="7" s="1"/>
  <c r="G242" i="7"/>
  <c r="H242" i="7" s="1"/>
  <c r="G241" i="7"/>
  <c r="H241" i="7" s="1"/>
  <c r="G151" i="7"/>
  <c r="H151" i="7" s="1"/>
  <c r="AD151" i="7" s="1"/>
  <c r="G113" i="7"/>
  <c r="H113" i="7" s="1"/>
  <c r="G116" i="7"/>
  <c r="H116" i="7" s="1"/>
  <c r="AD116" i="7" s="1"/>
  <c r="G52" i="7"/>
  <c r="H52" i="7" s="1"/>
  <c r="G28" i="7"/>
  <c r="H28" i="7" s="1"/>
  <c r="G65" i="7"/>
  <c r="H65" i="7" s="1"/>
  <c r="G202" i="7"/>
  <c r="H202" i="7" s="1"/>
  <c r="G198" i="7"/>
  <c r="H198" i="7" s="1"/>
  <c r="G160" i="7"/>
  <c r="H160" i="7" s="1"/>
  <c r="AD160" i="7" s="1"/>
  <c r="V252" i="7"/>
  <c r="V250" i="7"/>
  <c r="V249" i="7"/>
  <c r="V236" i="7"/>
  <c r="V224" i="7"/>
  <c r="V222" i="7"/>
  <c r="V221" i="7"/>
  <c r="V133" i="7"/>
  <c r="V150" i="7"/>
  <c r="V151" i="7"/>
  <c r="V38" i="7"/>
  <c r="V161" i="7"/>
  <c r="V158" i="7"/>
  <c r="V54" i="7"/>
  <c r="V57" i="7"/>
  <c r="V22" i="7"/>
  <c r="V26" i="7"/>
  <c r="V25" i="7"/>
  <c r="V98" i="7"/>
  <c r="V96" i="7"/>
  <c r="V139" i="7"/>
  <c r="V141" i="7"/>
  <c r="V138" i="7"/>
  <c r="V126" i="7"/>
  <c r="V183" i="7"/>
  <c r="V186" i="7"/>
  <c r="V91" i="7"/>
  <c r="V92" i="7"/>
  <c r="V112" i="7"/>
  <c r="V88" i="7"/>
  <c r="V86" i="7"/>
  <c r="V87" i="7"/>
  <c r="V85" i="7"/>
  <c r="V84" i="7"/>
  <c r="V103" i="7"/>
  <c r="V99" i="7"/>
  <c r="V102" i="7"/>
  <c r="V100" i="7"/>
  <c r="V165" i="7"/>
  <c r="V17" i="7"/>
  <c r="V18" i="7"/>
  <c r="V31" i="7"/>
  <c r="V28" i="7"/>
  <c r="V30" i="7"/>
  <c r="V157" i="7"/>
  <c r="V154" i="7"/>
  <c r="V156" i="7"/>
  <c r="V155" i="7"/>
  <c r="V177" i="7"/>
  <c r="V64" i="7"/>
  <c r="V65" i="7"/>
  <c r="V203" i="7"/>
  <c r="V205" i="7"/>
  <c r="V117" i="7"/>
  <c r="V202" i="7"/>
  <c r="V199" i="7"/>
  <c r="V198" i="7"/>
  <c r="V159" i="7"/>
  <c r="V160" i="7"/>
  <c r="V121" i="7"/>
  <c r="V119" i="7"/>
  <c r="V82" i="7"/>
  <c r="V80" i="7"/>
  <c r="V81" i="7"/>
  <c r="V78" i="7"/>
  <c r="V75" i="7"/>
  <c r="V74" i="7"/>
  <c r="V147" i="7"/>
  <c r="V144" i="7"/>
  <c r="V61" i="7"/>
  <c r="V59" i="7"/>
  <c r="V62" i="7"/>
  <c r="V60" i="7"/>
  <c r="V63" i="7"/>
  <c r="V10" i="7"/>
  <c r="V6" i="7"/>
  <c r="V167" i="7"/>
  <c r="V166" i="7"/>
  <c r="V89" i="7"/>
  <c r="V90" i="7"/>
  <c r="V168" i="7"/>
  <c r="V56" i="7"/>
  <c r="V58" i="7"/>
  <c r="V55" i="7"/>
  <c r="V77" i="7"/>
  <c r="V76" i="7"/>
  <c r="V145" i="7"/>
  <c r="V146" i="7"/>
  <c r="V143" i="7"/>
  <c r="V23" i="7"/>
  <c r="V24" i="7"/>
  <c r="V108" i="7"/>
  <c r="V104" i="7"/>
  <c r="V106" i="7"/>
  <c r="V105" i="7"/>
  <c r="V107" i="7"/>
  <c r="V127" i="7"/>
  <c r="V123" i="7"/>
  <c r="V125" i="7"/>
  <c r="V124" i="7"/>
  <c r="V15" i="7"/>
  <c r="V47" i="7"/>
  <c r="V48" i="7"/>
  <c r="V120" i="7"/>
  <c r="V118" i="7"/>
  <c r="V122" i="7"/>
  <c r="V111" i="7"/>
  <c r="V109" i="7"/>
  <c r="V110" i="7"/>
  <c r="V101" i="7"/>
  <c r="V192" i="7"/>
  <c r="V27" i="7"/>
  <c r="V29" i="7"/>
  <c r="V50" i="7"/>
  <c r="V51" i="7"/>
  <c r="V129" i="7"/>
  <c r="V128" i="7"/>
  <c r="V130" i="7"/>
  <c r="V131" i="7"/>
  <c r="V132" i="7"/>
  <c r="V212" i="7"/>
  <c r="V210" i="7"/>
  <c r="V208" i="7"/>
  <c r="V211" i="7"/>
  <c r="V209" i="7"/>
  <c r="V49" i="7"/>
  <c r="V169" i="7"/>
  <c r="V172" i="7"/>
  <c r="V171" i="7"/>
  <c r="V170" i="7"/>
  <c r="V204" i="7"/>
  <c r="V206" i="7"/>
  <c r="V207" i="7"/>
  <c r="V200" i="7"/>
  <c r="V201" i="7"/>
  <c r="V35" i="7"/>
  <c r="V33" i="7"/>
  <c r="V36" i="7"/>
  <c r="V34" i="7"/>
  <c r="V32" i="7"/>
  <c r="V173" i="7"/>
  <c r="V174" i="7"/>
  <c r="V176" i="7"/>
  <c r="V175" i="7"/>
  <c r="V140" i="7"/>
  <c r="V95" i="7"/>
  <c r="V94" i="7"/>
  <c r="V195" i="7"/>
  <c r="V164" i="7"/>
  <c r="V163" i="7"/>
  <c r="V20" i="7"/>
  <c r="V21" i="7"/>
  <c r="V194" i="7"/>
  <c r="N257" i="7"/>
  <c r="O257" i="7" s="1"/>
  <c r="N255" i="7"/>
  <c r="O255" i="7" s="1"/>
  <c r="N254" i="7"/>
  <c r="O254" i="7" s="1"/>
  <c r="N241" i="7"/>
  <c r="O241" i="7" s="1"/>
  <c r="N239" i="7"/>
  <c r="O239" i="7" s="1"/>
  <c r="N238" i="7"/>
  <c r="O238" i="7" s="1"/>
  <c r="N225" i="7"/>
  <c r="O225" i="7" s="1"/>
  <c r="N223" i="7"/>
  <c r="O223" i="7" s="1"/>
  <c r="N222" i="7"/>
  <c r="O222" i="7" s="1"/>
  <c r="N134" i="7"/>
  <c r="O134" i="7" s="1"/>
  <c r="N149" i="7"/>
  <c r="O149" i="7" s="1"/>
  <c r="N150" i="7"/>
  <c r="O150" i="7" s="1"/>
  <c r="N45" i="7"/>
  <c r="O45" i="7" s="1"/>
  <c r="N44" i="7"/>
  <c r="O44" i="7" s="1"/>
  <c r="N42" i="7"/>
  <c r="O42" i="7" s="1"/>
  <c r="N25" i="7"/>
  <c r="O25" i="7" s="1"/>
  <c r="N96" i="7"/>
  <c r="O96" i="7" s="1"/>
  <c r="N139" i="7"/>
  <c r="O139" i="7" s="1"/>
  <c r="N85" i="7"/>
  <c r="O85" i="7" s="1"/>
  <c r="N103" i="7"/>
  <c r="O103" i="7" s="1"/>
  <c r="N99" i="7"/>
  <c r="O99" i="7" s="1"/>
  <c r="N177" i="7"/>
  <c r="O177" i="7" s="1"/>
  <c r="N65" i="7"/>
  <c r="O65" i="7" s="1"/>
  <c r="N203" i="7"/>
  <c r="O203" i="7" s="1"/>
  <c r="N78" i="7"/>
  <c r="O78" i="7" s="1"/>
  <c r="N74" i="7"/>
  <c r="O74" i="7" s="1"/>
  <c r="N147" i="7"/>
  <c r="O147" i="7" s="1"/>
  <c r="N89" i="7"/>
  <c r="O89" i="7" s="1"/>
  <c r="N168" i="7"/>
  <c r="O168" i="7" s="1"/>
  <c r="N56" i="7"/>
  <c r="O56" i="7" s="1"/>
  <c r="N105" i="7"/>
  <c r="O105" i="7" s="1"/>
  <c r="N127" i="7"/>
  <c r="O127" i="7" s="1"/>
  <c r="N123" i="7"/>
  <c r="O123" i="7" s="1"/>
  <c r="N192" i="7"/>
  <c r="O192" i="7" s="1"/>
  <c r="N29" i="7"/>
  <c r="O29" i="7" s="1"/>
  <c r="N50" i="7"/>
  <c r="O50" i="7" s="1"/>
  <c r="G252" i="7"/>
  <c r="H252" i="7" s="1"/>
  <c r="G250" i="7"/>
  <c r="H250" i="7" s="1"/>
  <c r="G249" i="7"/>
  <c r="H249" i="7" s="1"/>
  <c r="AD249" i="7" s="1"/>
  <c r="G236" i="7"/>
  <c r="H236" i="7" s="1"/>
  <c r="G234" i="7"/>
  <c r="H234" i="7" s="1"/>
  <c r="G233" i="7"/>
  <c r="H233" i="7" s="1"/>
  <c r="G213" i="7"/>
  <c r="H213" i="7" s="1"/>
  <c r="AD213" i="7" s="1"/>
  <c r="G134" i="7"/>
  <c r="H134" i="7" s="1"/>
  <c r="G149" i="7"/>
  <c r="H149" i="7" s="1"/>
  <c r="G41" i="7"/>
  <c r="H41" i="7" s="1"/>
  <c r="G25" i="7"/>
  <c r="H25" i="7" s="1"/>
  <c r="G139" i="7"/>
  <c r="H139" i="7" s="1"/>
  <c r="G142" i="7"/>
  <c r="H142" i="7" s="1"/>
  <c r="G141" i="7"/>
  <c r="H141" i="7" s="1"/>
  <c r="G165" i="7"/>
  <c r="H165" i="7" s="1"/>
  <c r="G18" i="7"/>
  <c r="H18" i="7" s="1"/>
  <c r="G31" i="7"/>
  <c r="H31" i="7" s="1"/>
  <c r="G6" i="7"/>
  <c r="H6" i="7" s="1"/>
  <c r="V254" i="7"/>
  <c r="V253" i="7"/>
  <c r="V246" i="7"/>
  <c r="V245" i="7"/>
  <c r="V240" i="7"/>
  <c r="V234" i="7"/>
  <c r="V233" i="7"/>
  <c r="V226" i="7"/>
  <c r="V225" i="7"/>
  <c r="V218" i="7"/>
  <c r="V217" i="7"/>
  <c r="V137" i="7"/>
  <c r="V134" i="7"/>
  <c r="V184" i="7"/>
  <c r="V46" i="7"/>
  <c r="V45" i="7"/>
  <c r="V42" i="7"/>
  <c r="V37" i="7"/>
  <c r="V68" i="7"/>
  <c r="V67" i="7"/>
  <c r="V66" i="7"/>
  <c r="V79" i="7"/>
  <c r="V72" i="7"/>
  <c r="V71" i="7"/>
  <c r="V70" i="7"/>
  <c r="V69" i="7"/>
  <c r="V16" i="7"/>
  <c r="V13" i="7"/>
  <c r="N258" i="7"/>
  <c r="O258" i="7" s="1"/>
  <c r="N251" i="7"/>
  <c r="O251" i="7" s="1"/>
  <c r="N250" i="7"/>
  <c r="O250" i="7" s="1"/>
  <c r="N243" i="7"/>
  <c r="O243" i="7" s="1"/>
  <c r="N242" i="7"/>
  <c r="O242" i="7" s="1"/>
  <c r="N235" i="7"/>
  <c r="O235" i="7" s="1"/>
  <c r="N234" i="7"/>
  <c r="O234" i="7" s="1"/>
  <c r="N227" i="7"/>
  <c r="O227" i="7" s="1"/>
  <c r="N226" i="7"/>
  <c r="O226" i="7" s="1"/>
  <c r="N219" i="7"/>
  <c r="O219" i="7" s="1"/>
  <c r="N218" i="7"/>
  <c r="O218" i="7" s="1"/>
  <c r="N135" i="7"/>
  <c r="O135" i="7" s="1"/>
  <c r="N137" i="7"/>
  <c r="O137" i="7" s="1"/>
  <c r="N152" i="7"/>
  <c r="O152" i="7" s="1"/>
  <c r="N185" i="7"/>
  <c r="O185" i="7" s="1"/>
  <c r="N53" i="7"/>
  <c r="O53" i="7" s="1"/>
  <c r="N46" i="7"/>
  <c r="O46" i="7" s="1"/>
  <c r="N40" i="7"/>
  <c r="O40" i="7" s="1"/>
  <c r="N39" i="7"/>
  <c r="O39" i="7" s="1"/>
  <c r="N22" i="7"/>
  <c r="O22" i="7" s="1"/>
  <c r="N26" i="7"/>
  <c r="O26" i="7" s="1"/>
  <c r="N138" i="7"/>
  <c r="O138" i="7" s="1"/>
  <c r="N126" i="7"/>
  <c r="O126" i="7" s="1"/>
  <c r="N86" i="7"/>
  <c r="O86" i="7" s="1"/>
  <c r="N87" i="7"/>
  <c r="O87" i="7" s="1"/>
  <c r="N165" i="7"/>
  <c r="O165" i="7" s="1"/>
  <c r="N17" i="7"/>
  <c r="O17" i="7" s="1"/>
  <c r="N156" i="7"/>
  <c r="O156" i="7" s="1"/>
  <c r="N155" i="7"/>
  <c r="O155" i="7" s="1"/>
  <c r="N202" i="7"/>
  <c r="O202" i="7" s="1"/>
  <c r="N199" i="7"/>
  <c r="O199" i="7" s="1"/>
  <c r="N80" i="7"/>
  <c r="O80" i="7" s="1"/>
  <c r="N81" i="7"/>
  <c r="O81" i="7" s="1"/>
  <c r="N59" i="7"/>
  <c r="O59" i="7" s="1"/>
  <c r="N62" i="7"/>
  <c r="O62" i="7" s="1"/>
  <c r="N167" i="7"/>
  <c r="O167" i="7" s="1"/>
  <c r="N166" i="7"/>
  <c r="O166" i="7" s="1"/>
  <c r="N77" i="7"/>
  <c r="O77" i="7" s="1"/>
  <c r="N76" i="7"/>
  <c r="O76" i="7" s="1"/>
  <c r="N104" i="7"/>
  <c r="O104" i="7" s="1"/>
  <c r="N106" i="7"/>
  <c r="O106" i="7" s="1"/>
  <c r="N15" i="7"/>
  <c r="O15" i="7" s="1"/>
  <c r="N47" i="7"/>
  <c r="O47" i="7" s="1"/>
  <c r="N110" i="7"/>
  <c r="O110" i="7" s="1"/>
  <c r="N101" i="7"/>
  <c r="O101" i="7" s="1"/>
  <c r="N128" i="7"/>
  <c r="O128" i="7" s="1"/>
  <c r="N130" i="7"/>
  <c r="O130" i="7" s="1"/>
  <c r="N178" i="7"/>
  <c r="O178" i="7" s="1"/>
  <c r="N180" i="7"/>
  <c r="O180" i="7" s="1"/>
  <c r="N188" i="7"/>
  <c r="O188" i="7" s="1"/>
  <c r="N189" i="7"/>
  <c r="O189" i="7" s="1"/>
  <c r="N190" i="7"/>
  <c r="O190" i="7" s="1"/>
  <c r="N72" i="7"/>
  <c r="O72" i="7" s="1"/>
  <c r="N71" i="7"/>
  <c r="O71" i="7" s="1"/>
  <c r="N69" i="7"/>
  <c r="O69" i="7" s="1"/>
  <c r="N16" i="7"/>
  <c r="O16" i="7" s="1"/>
  <c r="N115" i="7"/>
  <c r="O115" i="7" s="1"/>
  <c r="N14" i="7"/>
  <c r="O14" i="7" s="1"/>
  <c r="N13" i="7"/>
  <c r="O13" i="7" s="1"/>
  <c r="G254" i="7"/>
  <c r="H254" i="7" s="1"/>
  <c r="G253" i="7"/>
  <c r="H253" i="7" s="1"/>
  <c r="G246" i="7"/>
  <c r="H246" i="7" s="1"/>
  <c r="G245" i="7"/>
  <c r="H245" i="7" s="1"/>
  <c r="G238" i="7"/>
  <c r="H238" i="7" s="1"/>
  <c r="AD238" i="7" s="1"/>
  <c r="G237" i="7"/>
  <c r="H237" i="7" s="1"/>
  <c r="AD237" i="7" s="1"/>
  <c r="G230" i="7"/>
  <c r="H230" i="7" s="1"/>
  <c r="G229" i="7"/>
  <c r="H229" i="7" s="1"/>
  <c r="AD229" i="7" s="1"/>
  <c r="G217" i="7"/>
  <c r="H217" i="7" s="1"/>
  <c r="AD217" i="7" s="1"/>
  <c r="G215" i="7"/>
  <c r="H215" i="7" s="1"/>
  <c r="AD215" i="7" s="1"/>
  <c r="G184" i="7"/>
  <c r="H184" i="7" s="1"/>
  <c r="AD184" i="7" s="1"/>
  <c r="G187" i="7"/>
  <c r="H187" i="7" s="1"/>
  <c r="G43" i="7"/>
  <c r="H43" i="7" s="1"/>
  <c r="G37" i="7"/>
  <c r="H37" i="7" s="1"/>
  <c r="G40" i="7"/>
  <c r="H40" i="7" s="1"/>
  <c r="G39" i="7"/>
  <c r="H39" i="7" s="1"/>
  <c r="G183" i="7"/>
  <c r="H183" i="7" s="1"/>
  <c r="G186" i="7"/>
  <c r="H186" i="7" s="1"/>
  <c r="AD186" i="7" s="1"/>
  <c r="G102" i="7"/>
  <c r="H102" i="7" s="1"/>
  <c r="AD102" i="7" s="1"/>
  <c r="G100" i="7"/>
  <c r="H100" i="7" s="1"/>
  <c r="G156" i="7"/>
  <c r="H156" i="7" s="1"/>
  <c r="AD156" i="7" s="1"/>
  <c r="G177" i="7"/>
  <c r="H177" i="7" s="1"/>
  <c r="G144" i="7"/>
  <c r="H144" i="7" s="1"/>
  <c r="AD144" i="7" s="1"/>
  <c r="G60" i="7"/>
  <c r="H60" i="7" s="1"/>
  <c r="H8" i="7"/>
  <c r="AD8" i="7" s="1"/>
  <c r="AE8" i="7" s="1"/>
  <c r="G127" i="7"/>
  <c r="H127" i="7" s="1"/>
  <c r="G15" i="7"/>
  <c r="H15" i="7" s="1"/>
  <c r="G48" i="7"/>
  <c r="H48" i="7" s="1"/>
  <c r="G120" i="7"/>
  <c r="H120" i="7" s="1"/>
  <c r="V255" i="7"/>
  <c r="V251" i="7"/>
  <c r="V247" i="7"/>
  <c r="V243" i="7"/>
  <c r="V239" i="7"/>
  <c r="V235" i="7"/>
  <c r="V231" i="7"/>
  <c r="V227" i="7"/>
  <c r="V223" i="7"/>
  <c r="V219" i="7"/>
  <c r="V215" i="7"/>
  <c r="V135" i="7"/>
  <c r="V149" i="7"/>
  <c r="V152" i="7"/>
  <c r="V113" i="7"/>
  <c r="V53" i="7"/>
  <c r="V44" i="7"/>
  <c r="V40" i="7"/>
  <c r="V39" i="7"/>
  <c r="V41" i="7"/>
  <c r="N256" i="7"/>
  <c r="O256" i="7" s="1"/>
  <c r="N252" i="7"/>
  <c r="O252" i="7" s="1"/>
  <c r="N248" i="7"/>
  <c r="O248" i="7" s="1"/>
  <c r="N244" i="7"/>
  <c r="O244" i="7" s="1"/>
  <c r="N240" i="7"/>
  <c r="O240" i="7" s="1"/>
  <c r="N236" i="7"/>
  <c r="O236" i="7" s="1"/>
  <c r="N232" i="7"/>
  <c r="O232" i="7" s="1"/>
  <c r="N228" i="7"/>
  <c r="O228" i="7" s="1"/>
  <c r="N224" i="7"/>
  <c r="O224" i="7" s="1"/>
  <c r="N220" i="7"/>
  <c r="O220" i="7" s="1"/>
  <c r="N216" i="7"/>
  <c r="O216" i="7" s="1"/>
  <c r="N136" i="7"/>
  <c r="O136" i="7" s="1"/>
  <c r="G255" i="7"/>
  <c r="H255" i="7" s="1"/>
  <c r="AD255" i="7" s="1"/>
  <c r="G251" i="7"/>
  <c r="H251" i="7" s="1"/>
  <c r="AD251" i="7" s="1"/>
  <c r="G247" i="7"/>
  <c r="H247" i="7" s="1"/>
  <c r="G243" i="7"/>
  <c r="H243" i="7" s="1"/>
  <c r="AD243" i="7" s="1"/>
  <c r="G239" i="7"/>
  <c r="H239" i="7" s="1"/>
  <c r="AD239" i="7" s="1"/>
  <c r="G235" i="7"/>
  <c r="H235" i="7" s="1"/>
  <c r="AD235" i="7" s="1"/>
  <c r="G231" i="7"/>
  <c r="H231" i="7" s="1"/>
  <c r="AD231" i="7" s="1"/>
  <c r="G227" i="7"/>
  <c r="H227" i="7" s="1"/>
  <c r="AD227" i="7" s="1"/>
  <c r="G226" i="7"/>
  <c r="H226" i="7" s="1"/>
  <c r="AD226" i="7" s="1"/>
  <c r="G219" i="7"/>
  <c r="H219" i="7" s="1"/>
  <c r="AD219" i="7" s="1"/>
  <c r="G218" i="7"/>
  <c r="H218" i="7" s="1"/>
  <c r="G135" i="7"/>
  <c r="H135" i="7" s="1"/>
  <c r="AD135" i="7" s="1"/>
  <c r="G152" i="7"/>
  <c r="H152" i="7" s="1"/>
  <c r="G114" i="7"/>
  <c r="H114" i="7" s="1"/>
  <c r="G46" i="7"/>
  <c r="H46" i="7" s="1"/>
  <c r="G45" i="7"/>
  <c r="H45" i="7" s="1"/>
  <c r="G54" i="7"/>
  <c r="H54" i="7" s="1"/>
  <c r="G22" i="7"/>
  <c r="H22" i="7" s="1"/>
  <c r="G26" i="7"/>
  <c r="H26" i="7" s="1"/>
  <c r="G126" i="7"/>
  <c r="H126" i="7" s="1"/>
  <c r="G112" i="7"/>
  <c r="H112" i="7" s="1"/>
  <c r="G103" i="7"/>
  <c r="H103" i="7" s="1"/>
  <c r="G99" i="7"/>
  <c r="H99" i="7" s="1"/>
  <c r="G17" i="7"/>
  <c r="H17" i="7" s="1"/>
  <c r="G157" i="7"/>
  <c r="H157" i="7" s="1"/>
  <c r="G205" i="7"/>
  <c r="H205" i="7" s="1"/>
  <c r="AD205" i="7" s="1"/>
  <c r="G78" i="7"/>
  <c r="H78" i="7" s="1"/>
  <c r="G74" i="7"/>
  <c r="H74" i="7" s="1"/>
  <c r="AD74" i="7" s="1"/>
  <c r="G168" i="7"/>
  <c r="H168" i="7" s="1"/>
  <c r="G77" i="7"/>
  <c r="H77" i="7" s="1"/>
  <c r="AD77" i="7" s="1"/>
  <c r="G145" i="7"/>
  <c r="H145" i="7" s="1"/>
  <c r="G146" i="7"/>
  <c r="H146" i="7" s="1"/>
  <c r="G29" i="7"/>
  <c r="H29" i="7" s="1"/>
  <c r="G128" i="7"/>
  <c r="H128" i="7" s="1"/>
  <c r="AD128" i="7" s="1"/>
  <c r="G131" i="7"/>
  <c r="H131" i="7" s="1"/>
  <c r="G132" i="7"/>
  <c r="H132" i="7" s="1"/>
  <c r="N133" i="7"/>
  <c r="O133" i="7" s="1"/>
  <c r="N148" i="7"/>
  <c r="O148" i="7" s="1"/>
  <c r="N187" i="7"/>
  <c r="O187" i="7" s="1"/>
  <c r="N52" i="7"/>
  <c r="O52" i="7" s="1"/>
  <c r="N43" i="7"/>
  <c r="O43" i="7" s="1"/>
  <c r="N38" i="7"/>
  <c r="O38" i="7" s="1"/>
  <c r="N161" i="7"/>
  <c r="O161" i="7" s="1"/>
  <c r="N57" i="7"/>
  <c r="O57" i="7" s="1"/>
  <c r="N98" i="7"/>
  <c r="O98" i="7" s="1"/>
  <c r="N141" i="7"/>
  <c r="O141" i="7" s="1"/>
  <c r="N186" i="7"/>
  <c r="O186" i="7" s="1"/>
  <c r="N88" i="7"/>
  <c r="O88" i="7" s="1"/>
  <c r="N84" i="7"/>
  <c r="O84" i="7" s="1"/>
  <c r="N100" i="7"/>
  <c r="O100" i="7" s="1"/>
  <c r="N31" i="7"/>
  <c r="O31" i="7" s="1"/>
  <c r="N154" i="7"/>
  <c r="O154" i="7" s="1"/>
  <c r="N64" i="7"/>
  <c r="O64" i="7" s="1"/>
  <c r="N117" i="7"/>
  <c r="O117" i="7" s="1"/>
  <c r="N159" i="7"/>
  <c r="O159" i="7" s="1"/>
  <c r="N82" i="7"/>
  <c r="O82" i="7" s="1"/>
  <c r="N75" i="7"/>
  <c r="O75" i="7" s="1"/>
  <c r="N61" i="7"/>
  <c r="O61" i="7" s="1"/>
  <c r="N63" i="7"/>
  <c r="O63" i="7" s="1"/>
  <c r="N90" i="7"/>
  <c r="O90" i="7" s="1"/>
  <c r="N55" i="7"/>
  <c r="O55" i="7" s="1"/>
  <c r="N146" i="7"/>
  <c r="O146" i="7" s="1"/>
  <c r="N108" i="7"/>
  <c r="O108" i="7" s="1"/>
  <c r="N107" i="7"/>
  <c r="O107" i="7" s="1"/>
  <c r="N124" i="7"/>
  <c r="O124" i="7" s="1"/>
  <c r="N120" i="7"/>
  <c r="O120" i="7" s="1"/>
  <c r="N109" i="7"/>
  <c r="O109" i="7" s="1"/>
  <c r="N27" i="7"/>
  <c r="O27" i="7" s="1"/>
  <c r="N129" i="7"/>
  <c r="O129" i="7" s="1"/>
  <c r="N132" i="7"/>
  <c r="O132" i="7" s="1"/>
  <c r="G201" i="7"/>
  <c r="H201" i="7" s="1"/>
  <c r="G35" i="7"/>
  <c r="H35" i="7" s="1"/>
  <c r="G33" i="7"/>
  <c r="H33" i="7" s="1"/>
  <c r="G176" i="7"/>
  <c r="H176" i="7" s="1"/>
  <c r="G97" i="7"/>
  <c r="H97" i="7" s="1"/>
  <c r="G196" i="7"/>
  <c r="H196" i="7" s="1"/>
  <c r="G195" i="7"/>
  <c r="H195" i="7" s="1"/>
  <c r="G171" i="7"/>
  <c r="H171" i="7" s="1"/>
  <c r="AD171" i="7" s="1"/>
  <c r="V97" i="7"/>
  <c r="G256" i="1"/>
  <c r="G252" i="1"/>
  <c r="G248" i="1"/>
  <c r="G244" i="1"/>
  <c r="G240" i="1"/>
  <c r="G230" i="1"/>
  <c r="G226" i="1"/>
  <c r="G218" i="1"/>
  <c r="G214" i="1"/>
  <c r="G210" i="1"/>
  <c r="G206" i="1"/>
  <c r="G202" i="1"/>
  <c r="G198" i="1"/>
  <c r="G130" i="1"/>
  <c r="G147" i="1"/>
  <c r="G92" i="1"/>
  <c r="G160" i="1"/>
  <c r="G64" i="1"/>
  <c r="G54" i="1"/>
  <c r="G42" i="1"/>
  <c r="G39" i="1"/>
  <c r="G19" i="1"/>
  <c r="G21" i="1"/>
  <c r="G35" i="1"/>
  <c r="G127" i="1"/>
  <c r="G159" i="1"/>
  <c r="G102" i="1"/>
  <c r="G123" i="1"/>
  <c r="G112" i="1"/>
  <c r="G118" i="1"/>
  <c r="G164" i="1"/>
  <c r="G194" i="1"/>
  <c r="G98" i="1"/>
  <c r="G97" i="1"/>
  <c r="G99" i="1"/>
  <c r="L247" i="1"/>
  <c r="L243" i="1"/>
  <c r="L239" i="1"/>
  <c r="L232" i="1"/>
  <c r="L228" i="1"/>
  <c r="L224" i="1"/>
  <c r="L220" i="1"/>
  <c r="L214" i="1"/>
  <c r="L205" i="1"/>
  <c r="L201" i="1"/>
  <c r="L94" i="1"/>
  <c r="L161" i="1"/>
  <c r="L62" i="1"/>
  <c r="L61" i="1"/>
  <c r="L52" i="1"/>
  <c r="L43" i="1"/>
  <c r="L40" i="1"/>
  <c r="L79" i="1"/>
  <c r="L121" i="1"/>
  <c r="L137" i="1"/>
  <c r="L155" i="1"/>
  <c r="L26" i="1"/>
  <c r="L113" i="1"/>
  <c r="L87" i="1"/>
  <c r="L109" i="1"/>
  <c r="L151" i="1"/>
  <c r="L172" i="1"/>
  <c r="L70" i="1"/>
  <c r="L57" i="1"/>
  <c r="L23" i="1"/>
  <c r="L18" i="1"/>
  <c r="L10" i="1"/>
  <c r="L7" i="1"/>
  <c r="L13" i="1"/>
  <c r="L14" i="1"/>
  <c r="L82" i="1"/>
  <c r="L69" i="1"/>
  <c r="L16" i="1"/>
  <c r="M16" i="1" s="1"/>
  <c r="L19" i="1"/>
  <c r="M19" i="1" s="1"/>
  <c r="L158" i="1"/>
  <c r="L127" i="1"/>
  <c r="L73" i="1"/>
  <c r="L72" i="1"/>
  <c r="Q256" i="1"/>
  <c r="Q252" i="1"/>
  <c r="Q248" i="1"/>
  <c r="Q244" i="1"/>
  <c r="Q240" i="1"/>
  <c r="Q235" i="1"/>
  <c r="Q234" i="1"/>
  <c r="Q227" i="1"/>
  <c r="Q226" i="1"/>
  <c r="Q220" i="1"/>
  <c r="Q215" i="1"/>
  <c r="Q214" i="1"/>
  <c r="Q208" i="1"/>
  <c r="Q203" i="1"/>
  <c r="Q198" i="1"/>
  <c r="Q134" i="1"/>
  <c r="Q147" i="1"/>
  <c r="Q91" i="1"/>
  <c r="Q162" i="1"/>
  <c r="Q62" i="1"/>
  <c r="Q51" i="1"/>
  <c r="Q52" i="1"/>
  <c r="Q54" i="1"/>
  <c r="Q124" i="1"/>
  <c r="Q122" i="1"/>
  <c r="Q137" i="1"/>
  <c r="Q236" i="1"/>
  <c r="Q232" i="1"/>
  <c r="Q228" i="1"/>
  <c r="Q224" i="1"/>
  <c r="Q218" i="1"/>
  <c r="Q212" i="1"/>
  <c r="Q199" i="1"/>
  <c r="Q132" i="1"/>
  <c r="Q145" i="1"/>
  <c r="Q92" i="1"/>
  <c r="Q65" i="1"/>
  <c r="Q55" i="1"/>
  <c r="Q43" i="1"/>
  <c r="Q42" i="1"/>
  <c r="Q38" i="1"/>
  <c r="Q79" i="1"/>
  <c r="Q78" i="1"/>
  <c r="Q143" i="1"/>
  <c r="Q121" i="1"/>
  <c r="Q157" i="1"/>
  <c r="Q154" i="1"/>
  <c r="Q155" i="1"/>
  <c r="Q30" i="1"/>
  <c r="Q27" i="1"/>
  <c r="Q26" i="1"/>
  <c r="Q114" i="1"/>
  <c r="Q89" i="1"/>
  <c r="Q90" i="1"/>
  <c r="Q86" i="1"/>
  <c r="Q88" i="1"/>
  <c r="Q101" i="1"/>
  <c r="Q109" i="1"/>
  <c r="Q108" i="1"/>
  <c r="Q106" i="1"/>
  <c r="Q107" i="1"/>
  <c r="Q151" i="1"/>
  <c r="Q150" i="1"/>
  <c r="Q149" i="1"/>
  <c r="Q153" i="1"/>
  <c r="Q172" i="1"/>
  <c r="Q192" i="1"/>
  <c r="Q190" i="1"/>
  <c r="Q189" i="1"/>
  <c r="Q70" i="1"/>
  <c r="Q66" i="1"/>
  <c r="Q56" i="1"/>
  <c r="Q60" i="1"/>
  <c r="Q80" i="1"/>
  <c r="Q76" i="1"/>
  <c r="Q141" i="1"/>
  <c r="Q139" i="1"/>
  <c r="Q140" i="1"/>
  <c r="Q23" i="1"/>
  <c r="Q17" i="1"/>
  <c r="Q48" i="1"/>
  <c r="Q47" i="1"/>
  <c r="Q10" i="1"/>
  <c r="Q7" i="1"/>
  <c r="Q8" i="1"/>
  <c r="Q6" i="1"/>
  <c r="Q136" i="1"/>
  <c r="Q138" i="1"/>
  <c r="Q13" i="1"/>
  <c r="Q14" i="1"/>
  <c r="Q115" i="1"/>
  <c r="Q85" i="1"/>
  <c r="Q84" i="1"/>
  <c r="Q82" i="1"/>
  <c r="Q67" i="1"/>
  <c r="Q68" i="1"/>
  <c r="Q195" i="1"/>
  <c r="Q16" i="1"/>
  <c r="Q19" i="1"/>
  <c r="Q179" i="1"/>
  <c r="Q24" i="1"/>
  <c r="Q21" i="1"/>
  <c r="Q22" i="1"/>
  <c r="Q33" i="1"/>
  <c r="Q35" i="1"/>
  <c r="Q32" i="1"/>
  <c r="Q34" i="1"/>
  <c r="Q127" i="1"/>
  <c r="Q128" i="1"/>
  <c r="Q125" i="1"/>
  <c r="Q159" i="1"/>
  <c r="Q103" i="1"/>
  <c r="Q104" i="1"/>
  <c r="Q102" i="1"/>
  <c r="Q173" i="1"/>
  <c r="Q169" i="1"/>
  <c r="Q171" i="1"/>
  <c r="Q123" i="1"/>
  <c r="Q110" i="1"/>
  <c r="Q116" i="1"/>
  <c r="Q117" i="1"/>
  <c r="Q166" i="1"/>
  <c r="Q111" i="1"/>
  <c r="Q167" i="1"/>
  <c r="Q168" i="1"/>
  <c r="Q197" i="1"/>
  <c r="Q196" i="1"/>
  <c r="Q58" i="1"/>
  <c r="Q59" i="1"/>
  <c r="Q100" i="1"/>
  <c r="Q97" i="1"/>
  <c r="Q99" i="1"/>
  <c r="Q186" i="1"/>
  <c r="Q175" i="1"/>
  <c r="Q174" i="1"/>
  <c r="Q191" i="1"/>
  <c r="Q181" i="1"/>
  <c r="Q180" i="1"/>
  <c r="Q183" i="1"/>
  <c r="Q49" i="1"/>
  <c r="Q46" i="1"/>
  <c r="Q50" i="1"/>
  <c r="Q29" i="1"/>
  <c r="Q187" i="1"/>
  <c r="Q184" i="1"/>
  <c r="Q188" i="1"/>
  <c r="Q152" i="1"/>
  <c r="Q126" i="1"/>
  <c r="Q81" i="1"/>
  <c r="Q177" i="1"/>
  <c r="Q176" i="1"/>
  <c r="Q15" i="1"/>
  <c r="Q11" i="1"/>
  <c r="Q95" i="1"/>
  <c r="Q74" i="1"/>
  <c r="Q75" i="1"/>
  <c r="Q73" i="1"/>
  <c r="Q72" i="1"/>
  <c r="L76" i="1"/>
  <c r="L140" i="1"/>
  <c r="L165" i="1"/>
  <c r="L9" i="1"/>
  <c r="L135" i="1"/>
  <c r="L119" i="1"/>
  <c r="L68" i="1"/>
  <c r="L25" i="1"/>
  <c r="L35" i="1"/>
  <c r="L74" i="1"/>
  <c r="G183" i="1"/>
  <c r="G182" i="1"/>
  <c r="G49" i="1"/>
  <c r="G50" i="1"/>
  <c r="G28" i="1"/>
  <c r="G29" i="1"/>
  <c r="G184" i="1"/>
  <c r="G185" i="1"/>
  <c r="G188" i="1"/>
  <c r="G126" i="1"/>
  <c r="G83" i="1"/>
  <c r="G81" i="1"/>
  <c r="G176" i="1"/>
  <c r="G12" i="1"/>
  <c r="G15" i="1"/>
  <c r="G95" i="1"/>
  <c r="G74" i="1"/>
  <c r="G75" i="1"/>
  <c r="G73" i="1"/>
  <c r="V179" i="7"/>
  <c r="V193" i="7"/>
  <c r="V153" i="7"/>
  <c r="V83" i="7"/>
  <c r="V181" i="7"/>
  <c r="V180" i="7"/>
  <c r="V191" i="7"/>
  <c r="V188" i="7"/>
  <c r="V190" i="7"/>
  <c r="V93" i="7"/>
  <c r="N208" i="7"/>
  <c r="O208" i="7" s="1"/>
  <c r="N211" i="7"/>
  <c r="O211" i="7" s="1"/>
  <c r="N204" i="7"/>
  <c r="O204" i="7" s="1"/>
  <c r="N206" i="7"/>
  <c r="O206" i="7" s="1"/>
  <c r="N34" i="7"/>
  <c r="O34" i="7" s="1"/>
  <c r="N32" i="7"/>
  <c r="O32" i="7" s="1"/>
  <c r="N97" i="7"/>
  <c r="O97" i="7" s="1"/>
  <c r="N94" i="7"/>
  <c r="O94" i="7" s="1"/>
  <c r="N21" i="7"/>
  <c r="O21" i="7" s="1"/>
  <c r="N194" i="7"/>
  <c r="O194" i="7" s="1"/>
  <c r="N67" i="7"/>
  <c r="O67" i="7" s="1"/>
  <c r="N66" i="7"/>
  <c r="O66" i="7" s="1"/>
  <c r="N73" i="7"/>
  <c r="O73" i="7" s="1"/>
  <c r="G258" i="7"/>
  <c r="H258" i="7" s="1"/>
  <c r="G224" i="7"/>
  <c r="H224" i="7" s="1"/>
  <c r="G220" i="7"/>
  <c r="H220" i="7" s="1"/>
  <c r="G216" i="7"/>
  <c r="H216" i="7" s="1"/>
  <c r="G136" i="7"/>
  <c r="H136" i="7" s="1"/>
  <c r="AD136" i="7" s="1"/>
  <c r="G148" i="7"/>
  <c r="H148" i="7" s="1"/>
  <c r="G44" i="7"/>
  <c r="H44" i="7" s="1"/>
  <c r="G42" i="7"/>
  <c r="H42" i="7" s="1"/>
  <c r="G162" i="7"/>
  <c r="H162" i="7" s="1"/>
  <c r="G158" i="7"/>
  <c r="H158" i="7" s="1"/>
  <c r="G96" i="7"/>
  <c r="H96" i="7" s="1"/>
  <c r="G92" i="7"/>
  <c r="H92" i="7" s="1"/>
  <c r="G87" i="7"/>
  <c r="H87" i="7" s="1"/>
  <c r="G30" i="7"/>
  <c r="H30" i="7" s="1"/>
  <c r="G155" i="7"/>
  <c r="H155" i="7" s="1"/>
  <c r="G203" i="7"/>
  <c r="H203" i="7" s="1"/>
  <c r="G199" i="7"/>
  <c r="H199" i="7" s="1"/>
  <c r="G80" i="7"/>
  <c r="H80" i="7" s="1"/>
  <c r="AD80" i="7" s="1"/>
  <c r="G59" i="7"/>
  <c r="H59" i="7" s="1"/>
  <c r="G167" i="7"/>
  <c r="H167" i="7" s="1"/>
  <c r="G89" i="7"/>
  <c r="H89" i="7" s="1"/>
  <c r="G90" i="7"/>
  <c r="H90" i="7" s="1"/>
  <c r="AD90" i="7" s="1"/>
  <c r="G104" i="7"/>
  <c r="H104" i="7" s="1"/>
  <c r="G105" i="7"/>
  <c r="H105" i="7" s="1"/>
  <c r="G107" i="7"/>
  <c r="H107" i="7" s="1"/>
  <c r="G110" i="7"/>
  <c r="H110" i="7" s="1"/>
  <c r="G192" i="7"/>
  <c r="H192" i="7" s="1"/>
  <c r="G27" i="7"/>
  <c r="H27" i="7" s="1"/>
  <c r="G209" i="7"/>
  <c r="H209" i="7" s="1"/>
  <c r="G169" i="7"/>
  <c r="H169" i="7" s="1"/>
  <c r="AD169" i="7" s="1"/>
  <c r="G172" i="7"/>
  <c r="H172" i="7" s="1"/>
  <c r="G173" i="7"/>
  <c r="H173" i="7" s="1"/>
  <c r="G174" i="7"/>
  <c r="H174" i="7" s="1"/>
  <c r="G182" i="7"/>
  <c r="H182" i="7" s="1"/>
  <c r="G68" i="7"/>
  <c r="H68" i="7" s="1"/>
  <c r="G188" i="7"/>
  <c r="G21" i="7"/>
  <c r="H21" i="7" s="1"/>
  <c r="G67" i="7"/>
  <c r="H67" i="7" s="1"/>
  <c r="AD67" i="7" s="1"/>
  <c r="G66" i="7"/>
  <c r="H66" i="7" s="1"/>
  <c r="G79" i="7"/>
  <c r="H79" i="7" s="1"/>
  <c r="G83" i="7"/>
  <c r="H83" i="7" s="1"/>
  <c r="G181" i="7"/>
  <c r="H181" i="7" s="1"/>
  <c r="AD181" i="7" s="1"/>
  <c r="G178" i="7"/>
  <c r="H178" i="7" s="1"/>
  <c r="G180" i="7"/>
  <c r="H180" i="7" s="1"/>
  <c r="G191" i="7"/>
  <c r="H191" i="7" s="1"/>
  <c r="G214" i="7"/>
  <c r="H214" i="7" s="1"/>
  <c r="G137" i="7"/>
  <c r="H137" i="7" s="1"/>
  <c r="G150" i="7"/>
  <c r="H150" i="7" s="1"/>
  <c r="G185" i="7"/>
  <c r="H185" i="7" s="1"/>
  <c r="G38" i="7"/>
  <c r="H38" i="7" s="1"/>
  <c r="G88" i="7"/>
  <c r="H88" i="7" s="1"/>
  <c r="G154" i="7"/>
  <c r="H154" i="7" s="1"/>
  <c r="G64" i="7"/>
  <c r="H64" i="7" s="1"/>
  <c r="G117" i="7"/>
  <c r="H117" i="7" s="1"/>
  <c r="G159" i="7"/>
  <c r="H159" i="7" s="1"/>
  <c r="AD159" i="7" s="1"/>
  <c r="G82" i="7"/>
  <c r="H82" i="7" s="1"/>
  <c r="G75" i="7"/>
  <c r="H75" i="7" s="1"/>
  <c r="G61" i="7"/>
  <c r="H61" i="7" s="1"/>
  <c r="G63" i="7"/>
  <c r="H63" i="7" s="1"/>
  <c r="AD63" i="7" s="1"/>
  <c r="H7" i="7"/>
  <c r="G58" i="7"/>
  <c r="H58" i="7" s="1"/>
  <c r="G55" i="7"/>
  <c r="H55" i="7" s="1"/>
  <c r="AD55" i="7" s="1"/>
  <c r="G24" i="7"/>
  <c r="H24" i="7" s="1"/>
  <c r="G108" i="7"/>
  <c r="H108" i="7" s="1"/>
  <c r="G125" i="7"/>
  <c r="H125" i="7" s="1"/>
  <c r="AD125" i="7" s="1"/>
  <c r="G124" i="7"/>
  <c r="H124" i="7" s="1"/>
  <c r="AD124" i="7" s="1"/>
  <c r="G111" i="7"/>
  <c r="H111" i="7" s="1"/>
  <c r="G109" i="7"/>
  <c r="H109" i="7" s="1"/>
  <c r="G51" i="7"/>
  <c r="H51" i="7" s="1"/>
  <c r="G129" i="7"/>
  <c r="H129" i="7" s="1"/>
  <c r="AD129" i="7" s="1"/>
  <c r="G208" i="7"/>
  <c r="H208" i="7" s="1"/>
  <c r="G211" i="7"/>
  <c r="H211" i="7" s="1"/>
  <c r="G207" i="7"/>
  <c r="H207" i="7" s="1"/>
  <c r="G161" i="7"/>
  <c r="H161" i="7" s="1"/>
  <c r="AD161" i="7" s="1"/>
  <c r="G57" i="7"/>
  <c r="H57" i="7" s="1"/>
  <c r="G98" i="7"/>
  <c r="H98" i="7" s="1"/>
  <c r="G121" i="7"/>
  <c r="H121" i="7" s="1"/>
  <c r="G81" i="7"/>
  <c r="H81" i="7" s="1"/>
  <c r="AD81" i="7" s="1"/>
  <c r="G147" i="7"/>
  <c r="H147" i="7" s="1"/>
  <c r="G62" i="7"/>
  <c r="H62" i="7" s="1"/>
  <c r="H10" i="7"/>
  <c r="AD10" i="7" s="1"/>
  <c r="G166" i="7"/>
  <c r="H166" i="7" s="1"/>
  <c r="AD166" i="7" s="1"/>
  <c r="G56" i="7"/>
  <c r="H56" i="7" s="1"/>
  <c r="G76" i="7"/>
  <c r="H76" i="7" s="1"/>
  <c r="AD76" i="7" s="1"/>
  <c r="G23" i="7"/>
  <c r="H23" i="7" s="1"/>
  <c r="G106" i="7"/>
  <c r="H106" i="7" s="1"/>
  <c r="AD106" i="7" s="1"/>
  <c r="G123" i="7"/>
  <c r="H123" i="7" s="1"/>
  <c r="AD123" i="7" s="1"/>
  <c r="G47" i="7"/>
  <c r="H47" i="7" s="1"/>
  <c r="G122" i="7"/>
  <c r="H122" i="7" s="1"/>
  <c r="AD122" i="7" s="1"/>
  <c r="G101" i="7"/>
  <c r="H101" i="7" s="1"/>
  <c r="AD101" i="7" s="1"/>
  <c r="G50" i="7"/>
  <c r="H50" i="7" s="1"/>
  <c r="G130" i="7"/>
  <c r="H130" i="7" s="1"/>
  <c r="AD130" i="7" s="1"/>
  <c r="G210" i="7"/>
  <c r="H210" i="7" s="1"/>
  <c r="G49" i="7"/>
  <c r="H49" i="7" s="1"/>
  <c r="G170" i="7"/>
  <c r="H170" i="7" s="1"/>
  <c r="G204" i="7"/>
  <c r="H204" i="7" s="1"/>
  <c r="G206" i="7"/>
  <c r="H206" i="7" s="1"/>
  <c r="G34" i="7"/>
  <c r="H34" i="7" s="1"/>
  <c r="G32" i="7"/>
  <c r="H32" i="7" s="1"/>
  <c r="G140" i="7"/>
  <c r="H140" i="7" s="1"/>
  <c r="G95" i="7"/>
  <c r="H95" i="7" s="1"/>
  <c r="G19" i="7"/>
  <c r="H19" i="7" s="1"/>
  <c r="G13" i="7"/>
  <c r="H13" i="7" s="1"/>
  <c r="G133" i="7"/>
  <c r="H133" i="7" s="1"/>
  <c r="G200" i="7"/>
  <c r="H200" i="7" s="1"/>
  <c r="G36" i="7"/>
  <c r="H36" i="7" s="1"/>
  <c r="G175" i="7"/>
  <c r="H175" i="7" s="1"/>
  <c r="G94" i="7"/>
  <c r="H94" i="7" s="1"/>
  <c r="G163" i="7"/>
  <c r="H163" i="7" s="1"/>
  <c r="G194" i="7"/>
  <c r="H194" i="7" s="1"/>
  <c r="G197" i="7"/>
  <c r="H197" i="7" s="1"/>
  <c r="G193" i="7"/>
  <c r="H193" i="7" s="1"/>
  <c r="G153" i="7"/>
  <c r="H153" i="7" s="1"/>
  <c r="AD153" i="7" s="1"/>
  <c r="G179" i="7"/>
  <c r="H179" i="7" s="1"/>
  <c r="AD179" i="7" s="1"/>
  <c r="G189" i="7"/>
  <c r="H189" i="7" s="1"/>
  <c r="AD189" i="7" s="1"/>
  <c r="G190" i="7"/>
  <c r="H190" i="7" s="1"/>
  <c r="G93" i="7"/>
  <c r="H93" i="7" s="1"/>
  <c r="G72" i="7"/>
  <c r="H72" i="7" s="1"/>
  <c r="AD72" i="7" s="1"/>
  <c r="G73" i="7"/>
  <c r="H73" i="7" s="1"/>
  <c r="G71" i="7"/>
  <c r="H71" i="7" s="1"/>
  <c r="G70" i="7"/>
  <c r="H70" i="7" s="1"/>
  <c r="G69" i="7"/>
  <c r="H69" i="7" s="1"/>
  <c r="G16" i="7"/>
  <c r="H16" i="7" s="1"/>
  <c r="G14" i="7"/>
  <c r="H14" i="7" s="1"/>
  <c r="G20" i="7"/>
  <c r="H20" i="7" s="1"/>
  <c r="G115" i="7"/>
  <c r="H115" i="7" s="1"/>
  <c r="N210" i="7"/>
  <c r="O210" i="7" s="1"/>
  <c r="N49" i="7"/>
  <c r="O49" i="7" s="1"/>
  <c r="N170" i="7"/>
  <c r="O170" i="7" s="1"/>
  <c r="N200" i="7"/>
  <c r="O200" i="7" s="1"/>
  <c r="N36" i="7"/>
  <c r="O36" i="7" s="1"/>
  <c r="N174" i="7"/>
  <c r="O174" i="7" s="1"/>
  <c r="N95" i="7"/>
  <c r="O95" i="7" s="1"/>
  <c r="N195" i="7"/>
  <c r="O195" i="7" s="1"/>
  <c r="N20" i="7"/>
  <c r="O20" i="7" s="1"/>
  <c r="N193" i="7"/>
  <c r="O193" i="7" s="1"/>
  <c r="N68" i="7"/>
  <c r="O68" i="7" s="1"/>
  <c r="N83" i="7"/>
  <c r="O83" i="7" s="1"/>
  <c r="N191" i="7"/>
  <c r="O191" i="7" s="1"/>
  <c r="N93" i="7"/>
  <c r="O93" i="7" s="1"/>
  <c r="N70" i="7"/>
  <c r="O70" i="7" s="1"/>
  <c r="V162" i="7"/>
  <c r="V196" i="7"/>
  <c r="V19" i="7"/>
  <c r="V197" i="7"/>
  <c r="V182" i="7"/>
  <c r="V178" i="7"/>
  <c r="V189" i="7"/>
  <c r="V73" i="7"/>
  <c r="V115" i="7"/>
  <c r="V14" i="7"/>
  <c r="AC14" i="7"/>
  <c r="AC115" i="7"/>
  <c r="AC16" i="7"/>
  <c r="AC69" i="7"/>
  <c r="AC70" i="7"/>
  <c r="AC71" i="7"/>
  <c r="AC73" i="7"/>
  <c r="AC93" i="7"/>
  <c r="AC190" i="7"/>
  <c r="AC189" i="7"/>
  <c r="AC188" i="7"/>
  <c r="AC191" i="7"/>
  <c r="AC180" i="7"/>
  <c r="AC178" i="7"/>
  <c r="AC181" i="7"/>
  <c r="AC83" i="7"/>
  <c r="AC79" i="7"/>
  <c r="AC66" i="7"/>
  <c r="AC67" i="7"/>
  <c r="AC68" i="7"/>
  <c r="AC182" i="7"/>
  <c r="AC179" i="7"/>
  <c r="AC153" i="7"/>
  <c r="AC193" i="7"/>
  <c r="AC197" i="7"/>
  <c r="AC194" i="7"/>
  <c r="AC21" i="7"/>
  <c r="AC20" i="7"/>
  <c r="AC19" i="7"/>
  <c r="AC163" i="7"/>
  <c r="AC164" i="7"/>
  <c r="AC195" i="7"/>
  <c r="AC196" i="7"/>
  <c r="AC94" i="7"/>
  <c r="AC97" i="7"/>
  <c r="AC95" i="7"/>
  <c r="AC140" i="7"/>
  <c r="AC175" i="7"/>
  <c r="AC176" i="7"/>
  <c r="AC174" i="7"/>
  <c r="AC173" i="7"/>
  <c r="AC32" i="7"/>
  <c r="AC34" i="7"/>
  <c r="AC36" i="7"/>
  <c r="AC33" i="7"/>
  <c r="V142" i="7"/>
  <c r="AC187" i="7"/>
  <c r="V185" i="7"/>
  <c r="AC228" i="7"/>
  <c r="V230" i="7"/>
  <c r="Q44" i="1"/>
  <c r="Q37" i="1"/>
  <c r="Q77" i="1"/>
  <c r="Q120" i="1"/>
  <c r="Q96" i="1"/>
  <c r="Q113" i="1"/>
  <c r="Q87" i="1"/>
  <c r="Q57" i="1"/>
  <c r="Q142" i="1"/>
  <c r="Q18" i="1"/>
  <c r="Q165" i="1"/>
  <c r="Q9" i="1"/>
  <c r="Q135" i="1"/>
  <c r="Q119" i="1"/>
  <c r="Q69" i="1"/>
  <c r="Q20" i="1"/>
  <c r="Q25" i="1"/>
  <c r="Q158" i="1"/>
  <c r="Q31" i="1"/>
  <c r="Q129" i="1"/>
  <c r="Q105" i="1"/>
  <c r="Q170" i="1"/>
  <c r="Q112" i="1"/>
  <c r="Q118" i="1"/>
  <c r="Q164" i="1"/>
  <c r="Q194" i="1"/>
  <c r="Q98" i="1"/>
  <c r="Q178" i="1"/>
  <c r="Q193" i="1"/>
  <c r="Q182" i="1"/>
  <c r="Q28" i="1"/>
  <c r="Q185" i="1"/>
  <c r="Q83" i="1"/>
  <c r="Q12" i="1"/>
  <c r="G178" i="1"/>
  <c r="G191" i="1"/>
  <c r="G193" i="1"/>
  <c r="G53" i="1"/>
  <c r="G78" i="1"/>
  <c r="G124" i="1"/>
  <c r="G232" i="1"/>
  <c r="G228" i="1"/>
  <c r="G171" i="1"/>
  <c r="G174" i="1"/>
  <c r="G180" i="1"/>
  <c r="G46" i="1"/>
  <c r="G187" i="1"/>
  <c r="G152" i="1"/>
  <c r="G177" i="1"/>
  <c r="G11" i="1"/>
  <c r="AD163" i="7" l="1"/>
  <c r="AD121" i="7"/>
  <c r="AD75" i="7"/>
  <c r="AD87" i="7"/>
  <c r="AE87" i="7" s="1"/>
  <c r="AD133" i="7"/>
  <c r="AD98" i="7"/>
  <c r="AD211" i="7"/>
  <c r="AD109" i="7"/>
  <c r="AE109" i="7" s="1"/>
  <c r="AD108" i="7"/>
  <c r="AD82" i="7"/>
  <c r="AD154" i="7"/>
  <c r="AE154" i="7" s="1"/>
  <c r="AD105" i="7"/>
  <c r="AD92" i="7"/>
  <c r="AD216" i="7"/>
  <c r="AD201" i="7"/>
  <c r="AD131" i="7"/>
  <c r="AD145" i="7"/>
  <c r="AD99" i="7"/>
  <c r="AD247" i="7"/>
  <c r="AD245" i="7"/>
  <c r="AE245" i="7" s="1"/>
  <c r="AD107" i="7"/>
  <c r="AD199" i="7"/>
  <c r="AD258" i="7"/>
  <c r="AE258" i="7" s="1"/>
  <c r="AD126" i="7"/>
  <c r="W14" i="7"/>
  <c r="X14" i="7" s="1"/>
  <c r="AD73" i="7"/>
  <c r="AD197" i="7"/>
  <c r="AE197" i="7" s="1"/>
  <c r="AD175" i="7"/>
  <c r="AE175" i="7" s="1"/>
  <c r="I32" i="7"/>
  <c r="AD170" i="7"/>
  <c r="AD56" i="7"/>
  <c r="AE56" i="7" s="1"/>
  <c r="AD147" i="7"/>
  <c r="AE147" i="7" s="1"/>
  <c r="AD57" i="7"/>
  <c r="AD208" i="7"/>
  <c r="AD111" i="7"/>
  <c r="AD88" i="7"/>
  <c r="AE88" i="7" s="1"/>
  <c r="AD137" i="7"/>
  <c r="AD68" i="7"/>
  <c r="AD172" i="7"/>
  <c r="AE172" i="7" s="1"/>
  <c r="AD192" i="7"/>
  <c r="AE192" i="7" s="1"/>
  <c r="AD104" i="7"/>
  <c r="AD59" i="7"/>
  <c r="AD155" i="7"/>
  <c r="AD96" i="7"/>
  <c r="I44" i="7"/>
  <c r="AD220" i="7"/>
  <c r="AD176" i="7"/>
  <c r="AD103" i="7"/>
  <c r="AD114" i="7"/>
  <c r="I40" i="7"/>
  <c r="AD230" i="7"/>
  <c r="AD246" i="7"/>
  <c r="AE246" i="7" s="1"/>
  <c r="AD139" i="7"/>
  <c r="AD134" i="7"/>
  <c r="AD65" i="7"/>
  <c r="AE65" i="7" s="1"/>
  <c r="AD113" i="7"/>
  <c r="AE113" i="7" s="1"/>
  <c r="AD244" i="7"/>
  <c r="AD240" i="7"/>
  <c r="AD84" i="7"/>
  <c r="AD212" i="7"/>
  <c r="AE212" i="7" s="1"/>
  <c r="AD16" i="7"/>
  <c r="I16" i="7"/>
  <c r="J16" i="7" s="1"/>
  <c r="AD24" i="7"/>
  <c r="AE24" i="7" s="1"/>
  <c r="I24" i="7"/>
  <c r="J24" i="7" s="1"/>
  <c r="AD178" i="7"/>
  <c r="I22" i="7"/>
  <c r="J22" i="7" s="1"/>
  <c r="AD138" i="7"/>
  <c r="AE138" i="7" s="1"/>
  <c r="AD223" i="7"/>
  <c r="AE223" i="7" s="1"/>
  <c r="AD115" i="7"/>
  <c r="I36" i="7"/>
  <c r="I49" i="7"/>
  <c r="I38" i="7"/>
  <c r="AD214" i="7"/>
  <c r="AD182" i="7"/>
  <c r="AD110" i="7"/>
  <c r="AD30" i="7"/>
  <c r="I30" i="7"/>
  <c r="J30" i="7" s="1"/>
  <c r="AD158" i="7"/>
  <c r="AD148" i="7"/>
  <c r="AE148" i="7" s="1"/>
  <c r="AD224" i="7"/>
  <c r="AD195" i="7"/>
  <c r="I33" i="7"/>
  <c r="I29" i="7"/>
  <c r="J29" i="7" s="1"/>
  <c r="AD168" i="7"/>
  <c r="AE168" i="7" s="1"/>
  <c r="AD157" i="7"/>
  <c r="AD112" i="7"/>
  <c r="AD152" i="7"/>
  <c r="AE152" i="7" s="1"/>
  <c r="AD127" i="7"/>
  <c r="AE127" i="7" s="1"/>
  <c r="AD177" i="7"/>
  <c r="I37" i="7"/>
  <c r="AD253" i="7"/>
  <c r="AE253" i="7" s="1"/>
  <c r="AD165" i="7"/>
  <c r="AE165" i="7" s="1"/>
  <c r="I25" i="7"/>
  <c r="J25" i="7" s="1"/>
  <c r="I28" i="7"/>
  <c r="J28" i="7" s="1"/>
  <c r="AD248" i="7"/>
  <c r="AE248" i="7" s="1"/>
  <c r="AD85" i="7"/>
  <c r="AD143" i="7"/>
  <c r="AD225" i="7"/>
  <c r="AD256" i="7"/>
  <c r="AE256" i="7" s="1"/>
  <c r="AD221" i="7"/>
  <c r="AD15" i="7"/>
  <c r="I15" i="7"/>
  <c r="J15" i="7" s="1"/>
  <c r="I19" i="7"/>
  <c r="J19" i="7" s="1"/>
  <c r="I20" i="7"/>
  <c r="J20" i="7" s="1"/>
  <c r="AD93" i="7"/>
  <c r="AD200" i="7"/>
  <c r="AE200" i="7" s="1"/>
  <c r="AD95" i="7"/>
  <c r="AE95" i="7" s="1"/>
  <c r="AD206" i="7"/>
  <c r="AE206" i="7" s="1"/>
  <c r="AD210" i="7"/>
  <c r="I23" i="7"/>
  <c r="J23" i="7" s="1"/>
  <c r="AD207" i="7"/>
  <c r="AE207" i="7" s="1"/>
  <c r="AD51" i="7"/>
  <c r="AE51" i="7" s="1"/>
  <c r="I51" i="7"/>
  <c r="AD185" i="7"/>
  <c r="AE185" i="7" s="1"/>
  <c r="AD191" i="7"/>
  <c r="AE191" i="7" s="1"/>
  <c r="AD83" i="7"/>
  <c r="AE83" i="7" s="1"/>
  <c r="I21" i="7"/>
  <c r="J21" i="7" s="1"/>
  <c r="AD174" i="7"/>
  <c r="AD209" i="7"/>
  <c r="AE209" i="7" s="1"/>
  <c r="AD89" i="7"/>
  <c r="AE89" i="7" s="1"/>
  <c r="AD162" i="7"/>
  <c r="AD196" i="7"/>
  <c r="AE196" i="7" s="1"/>
  <c r="I35" i="7"/>
  <c r="AD132" i="7"/>
  <c r="AE132" i="7" s="1"/>
  <c r="AD146" i="7"/>
  <c r="I17" i="7"/>
  <c r="J17" i="7" s="1"/>
  <c r="I45" i="7"/>
  <c r="AD120" i="7"/>
  <c r="AE120" i="7" s="1"/>
  <c r="AD183" i="7"/>
  <c r="I43" i="7"/>
  <c r="AD254" i="7"/>
  <c r="AE254" i="7" s="1"/>
  <c r="AD141" i="7"/>
  <c r="AE141" i="7" s="1"/>
  <c r="I41" i="7"/>
  <c r="AD233" i="7"/>
  <c r="AE233" i="7" s="1"/>
  <c r="AD250" i="7"/>
  <c r="AE250" i="7" s="1"/>
  <c r="AD198" i="7"/>
  <c r="AE198" i="7" s="1"/>
  <c r="AD241" i="7"/>
  <c r="AD86" i="7"/>
  <c r="AE86" i="7" s="1"/>
  <c r="AD257" i="7"/>
  <c r="AD119" i="7"/>
  <c r="AE119" i="7" s="1"/>
  <c r="AD228" i="7"/>
  <c r="AD13" i="7"/>
  <c r="AE13" i="7" s="1"/>
  <c r="I13" i="7"/>
  <c r="J13" i="7" s="1"/>
  <c r="AD50" i="7"/>
  <c r="AE50" i="7" s="1"/>
  <c r="I50" i="7"/>
  <c r="AD18" i="7"/>
  <c r="I18" i="7"/>
  <c r="J18" i="7" s="1"/>
  <c r="AD236" i="7"/>
  <c r="AE236" i="7" s="1"/>
  <c r="AD118" i="7"/>
  <c r="AD194" i="7"/>
  <c r="AE194" i="7" s="1"/>
  <c r="I34" i="7"/>
  <c r="AD117" i="7"/>
  <c r="AE117" i="7" s="1"/>
  <c r="I14" i="7"/>
  <c r="J14" i="7" s="1"/>
  <c r="AD190" i="7"/>
  <c r="AE190" i="7" s="1"/>
  <c r="AD193" i="7"/>
  <c r="AD94" i="7"/>
  <c r="AE94" i="7" s="1"/>
  <c r="AD140" i="7"/>
  <c r="AD204" i="7"/>
  <c r="AE204" i="7" s="1"/>
  <c r="AD47" i="7"/>
  <c r="AE47" i="7" s="1"/>
  <c r="I47" i="7"/>
  <c r="AD150" i="7"/>
  <c r="AD180" i="7"/>
  <c r="AE180" i="7" s="1"/>
  <c r="AD79" i="7"/>
  <c r="AE79" i="7" s="1"/>
  <c r="AD173" i="7"/>
  <c r="AE173" i="7" s="1"/>
  <c r="I27" i="7"/>
  <c r="J27" i="7" s="1"/>
  <c r="AD167" i="7"/>
  <c r="AD203" i="7"/>
  <c r="I42" i="7"/>
  <c r="AD97" i="7"/>
  <c r="AD78" i="7"/>
  <c r="I26" i="7"/>
  <c r="J26" i="7" s="1"/>
  <c r="AD46" i="7"/>
  <c r="AE46" i="7" s="1"/>
  <c r="I46" i="7"/>
  <c r="AD218" i="7"/>
  <c r="AD48" i="7"/>
  <c r="AE48" i="7" s="1"/>
  <c r="I48" i="7"/>
  <c r="AD100" i="7"/>
  <c r="I39" i="7"/>
  <c r="AD187" i="7"/>
  <c r="I31" i="7"/>
  <c r="J31" i="7" s="1"/>
  <c r="AD142" i="7"/>
  <c r="AD149" i="7"/>
  <c r="AE149" i="7" s="1"/>
  <c r="AD234" i="7"/>
  <c r="AE234" i="7" s="1"/>
  <c r="AD252" i="7"/>
  <c r="AD202" i="7"/>
  <c r="AD242" i="7"/>
  <c r="AE242" i="7" s="1"/>
  <c r="AD91" i="7"/>
  <c r="AE91" i="7" s="1"/>
  <c r="AD222" i="7"/>
  <c r="AE222" i="7" s="1"/>
  <c r="AD232" i="7"/>
  <c r="I12" i="7"/>
  <c r="J12" i="7" s="1"/>
  <c r="AD66" i="7"/>
  <c r="AE66" i="7" s="1"/>
  <c r="AD44" i="7"/>
  <c r="AE44" i="7" s="1"/>
  <c r="AD62" i="7"/>
  <c r="AD42" i="7"/>
  <c r="AE42" i="7" s="1"/>
  <c r="AD71" i="7"/>
  <c r="AE71" i="7" s="1"/>
  <c r="AD70" i="7"/>
  <c r="AE70" i="7" s="1"/>
  <c r="AD58" i="7"/>
  <c r="AD64" i="7"/>
  <c r="AE64" i="7" s="1"/>
  <c r="AD45" i="7"/>
  <c r="AE45" i="7" s="1"/>
  <c r="AD43" i="7"/>
  <c r="AE43" i="7" s="1"/>
  <c r="W10" i="7"/>
  <c r="X10" i="7" s="1"/>
  <c r="AD52" i="7"/>
  <c r="AE52" i="7" s="1"/>
  <c r="AD60" i="7"/>
  <c r="AE60" i="7" s="1"/>
  <c r="AD69" i="7"/>
  <c r="AE69" i="7" s="1"/>
  <c r="AD36" i="7"/>
  <c r="AD19" i="7"/>
  <c r="AE19" i="7" s="1"/>
  <c r="AD34" i="7"/>
  <c r="AE34" i="7" s="1"/>
  <c r="AD49" i="7"/>
  <c r="AE49" i="7" s="1"/>
  <c r="AD61" i="7"/>
  <c r="AD38" i="7"/>
  <c r="AE38" i="7" s="1"/>
  <c r="AD33" i="7"/>
  <c r="AE33" i="7" s="1"/>
  <c r="AD29" i="7"/>
  <c r="AE29" i="7" s="1"/>
  <c r="AD54" i="7"/>
  <c r="AD37" i="7"/>
  <c r="AE37" i="7" s="1"/>
  <c r="AD25" i="7"/>
  <c r="AE25" i="7" s="1"/>
  <c r="W21" i="7"/>
  <c r="X21" i="7" s="1"/>
  <c r="W27" i="7"/>
  <c r="X27" i="7" s="1"/>
  <c r="W22" i="7"/>
  <c r="X22" i="7" s="1"/>
  <c r="AD28" i="7"/>
  <c r="AE28" i="7" s="1"/>
  <c r="AD53" i="7"/>
  <c r="AE53" i="7" s="1"/>
  <c r="W9" i="7"/>
  <c r="X9" i="7" s="1"/>
  <c r="W6" i="7"/>
  <c r="X6" i="7" s="1"/>
  <c r="W7" i="7"/>
  <c r="X7" i="7" s="1"/>
  <c r="W8" i="7"/>
  <c r="X8" i="7" s="1"/>
  <c r="AD6" i="7"/>
  <c r="I7" i="7"/>
  <c r="J7" i="7" s="1"/>
  <c r="AD7" i="7"/>
  <c r="AE7" i="7" s="1"/>
  <c r="AD14" i="7"/>
  <c r="AE14" i="7" s="1"/>
  <c r="AD20" i="7"/>
  <c r="AE20" i="7" s="1"/>
  <c r="W30" i="7"/>
  <c r="X30" i="7" s="1"/>
  <c r="W17" i="7"/>
  <c r="X17" i="7" s="1"/>
  <c r="AD32" i="7"/>
  <c r="AD22" i="7"/>
  <c r="AE22" i="7" s="1"/>
  <c r="AD40" i="7"/>
  <c r="AE40" i="7" s="1"/>
  <c r="W29" i="7"/>
  <c r="X29" i="7" s="1"/>
  <c r="W15" i="7"/>
  <c r="X15" i="7" s="1"/>
  <c r="W18" i="7"/>
  <c r="X18" i="7" s="1"/>
  <c r="W26" i="7"/>
  <c r="X26" i="7" s="1"/>
  <c r="W19" i="7"/>
  <c r="X19" i="7" s="1"/>
  <c r="AD27" i="7"/>
  <c r="AE27" i="7" s="1"/>
  <c r="AD26" i="7"/>
  <c r="AE26" i="7" s="1"/>
  <c r="AD39" i="7"/>
  <c r="AE39" i="7" s="1"/>
  <c r="W16" i="7"/>
  <c r="X16" i="7" s="1"/>
  <c r="AD31" i="7"/>
  <c r="AE31" i="7" s="1"/>
  <c r="W23" i="7"/>
  <c r="X23" i="7" s="1"/>
  <c r="W31" i="7"/>
  <c r="X31" i="7" s="1"/>
  <c r="W25" i="7"/>
  <c r="X25" i="7" s="1"/>
  <c r="AD23" i="7"/>
  <c r="AE23" i="7" s="1"/>
  <c r="AD21" i="7"/>
  <c r="AE21" i="7" s="1"/>
  <c r="AD35" i="7"/>
  <c r="AE35" i="7" s="1"/>
  <c r="AD17" i="7"/>
  <c r="AE17" i="7" s="1"/>
  <c r="W13" i="7"/>
  <c r="X13" i="7" s="1"/>
  <c r="AD41" i="7"/>
  <c r="W20" i="7"/>
  <c r="X20" i="7" s="1"/>
  <c r="W24" i="7"/>
  <c r="X24" i="7" s="1"/>
  <c r="W28" i="7"/>
  <c r="X28" i="7" s="1"/>
  <c r="W12" i="7"/>
  <c r="X12" i="7" s="1"/>
  <c r="P21" i="7"/>
  <c r="Q21" i="7" s="1"/>
  <c r="P31" i="7"/>
  <c r="Q31" i="7" s="1"/>
  <c r="P13" i="7"/>
  <c r="Q13" i="7" s="1"/>
  <c r="P22" i="7"/>
  <c r="Q22" i="7" s="1"/>
  <c r="AE6" i="7"/>
  <c r="I6" i="7"/>
  <c r="J6" i="7" s="1"/>
  <c r="I9" i="7"/>
  <c r="J9" i="7" s="1"/>
  <c r="I10" i="7"/>
  <c r="J10" i="7" s="1"/>
  <c r="P24" i="7"/>
  <c r="Q24" i="7" s="1"/>
  <c r="AE15" i="7"/>
  <c r="I8" i="7"/>
  <c r="J8" i="7" s="1"/>
  <c r="AE123" i="7"/>
  <c r="AE171" i="7"/>
  <c r="AE164" i="7"/>
  <c r="P8" i="7"/>
  <c r="Q8" i="7" s="1"/>
  <c r="P7" i="7"/>
  <c r="Q7" i="7" s="1"/>
  <c r="P10" i="7"/>
  <c r="Q10" i="7" s="1"/>
  <c r="P9" i="7"/>
  <c r="Q9" i="7" s="1"/>
  <c r="P17" i="7"/>
  <c r="Q17" i="7" s="1"/>
  <c r="P30" i="7"/>
  <c r="Q30" i="7" s="1"/>
  <c r="P27" i="7"/>
  <c r="Q27" i="7" s="1"/>
  <c r="P16" i="7"/>
  <c r="Q16" i="7" s="1"/>
  <c r="P23" i="7"/>
  <c r="Q23" i="7" s="1"/>
  <c r="P19" i="7"/>
  <c r="Q19" i="7" s="1"/>
  <c r="P12" i="7"/>
  <c r="Q12" i="7" s="1"/>
  <c r="AE54" i="7"/>
  <c r="P26" i="7"/>
  <c r="Q26" i="7" s="1"/>
  <c r="P29" i="7"/>
  <c r="Q29" i="7" s="1"/>
  <c r="P18" i="7"/>
  <c r="Q18" i="7" s="1"/>
  <c r="P20" i="7"/>
  <c r="Q20" i="7" s="1"/>
  <c r="P14" i="7"/>
  <c r="Q14" i="7" s="1"/>
  <c r="P15" i="7"/>
  <c r="Q15" i="7" s="1"/>
  <c r="P25" i="7"/>
  <c r="Q25" i="7" s="1"/>
  <c r="P28" i="7"/>
  <c r="Q28" i="7" s="1"/>
  <c r="AE218" i="7"/>
  <c r="AE160" i="7"/>
  <c r="AE133" i="7"/>
  <c r="AE130" i="7"/>
  <c r="AE203" i="7"/>
  <c r="AE92" i="7"/>
  <c r="AE216" i="7"/>
  <c r="AE126" i="7"/>
  <c r="AE183" i="7"/>
  <c r="AE217" i="7"/>
  <c r="AE257" i="7"/>
  <c r="AE210" i="7"/>
  <c r="AE122" i="7"/>
  <c r="AE10" i="7"/>
  <c r="AE199" i="7"/>
  <c r="AE62" i="7"/>
  <c r="AE146" i="7"/>
  <c r="AE163" i="7"/>
  <c r="AE121" i="7"/>
  <c r="AE239" i="7"/>
  <c r="AE186" i="7"/>
  <c r="AE237" i="7"/>
  <c r="AE249" i="7"/>
  <c r="AE238" i="7"/>
  <c r="AE116" i="7"/>
  <c r="AE41" i="7"/>
  <c r="AE228" i="7"/>
  <c r="AE58" i="7"/>
  <c r="AE174" i="7"/>
  <c r="AE136" i="7"/>
  <c r="AE157" i="7"/>
  <c r="AE226" i="7"/>
  <c r="AE215" i="7"/>
  <c r="AE213" i="7"/>
  <c r="AE85" i="7"/>
  <c r="AE143" i="7"/>
  <c r="AE225" i="7"/>
  <c r="AE115" i="7"/>
  <c r="AE72" i="7"/>
  <c r="AE179" i="7"/>
  <c r="AE36" i="7"/>
  <c r="AE101" i="7"/>
  <c r="AE106" i="7"/>
  <c r="AE166" i="7"/>
  <c r="AE129" i="7"/>
  <c r="AE124" i="7"/>
  <c r="AE55" i="7"/>
  <c r="AE214" i="7"/>
  <c r="AE181" i="7"/>
  <c r="AE67" i="7"/>
  <c r="AE182" i="7"/>
  <c r="AE169" i="7"/>
  <c r="AE110" i="7"/>
  <c r="AE30" i="7"/>
  <c r="AE158" i="7"/>
  <c r="AE205" i="7"/>
  <c r="AE102" i="7"/>
  <c r="AE230" i="7"/>
  <c r="AE18" i="7"/>
  <c r="AE139" i="7"/>
  <c r="AE134" i="7"/>
  <c r="AE241" i="7"/>
  <c r="AE118" i="7"/>
  <c r="AE240" i="7"/>
  <c r="AE84" i="7"/>
  <c r="AE193" i="7"/>
  <c r="AE97" i="7"/>
  <c r="AE162" i="7"/>
  <c r="AE112" i="7"/>
  <c r="AE177" i="7"/>
  <c r="AE16" i="7"/>
  <c r="AE73" i="7"/>
  <c r="AE189" i="7"/>
  <c r="AE32" i="7"/>
  <c r="AE170" i="7"/>
  <c r="AE57" i="7"/>
  <c r="AE208" i="7"/>
  <c r="AE63" i="7"/>
  <c r="AE159" i="7"/>
  <c r="AE137" i="7"/>
  <c r="AE178" i="7"/>
  <c r="AE68" i="7"/>
  <c r="AE104" i="7"/>
  <c r="AE220" i="7"/>
  <c r="AE176" i="7"/>
  <c r="AE131" i="7"/>
  <c r="AE145" i="7"/>
  <c r="AE78" i="7"/>
  <c r="AE247" i="7"/>
  <c r="AE100" i="7"/>
  <c r="AE187" i="7"/>
  <c r="AE229" i="7"/>
  <c r="AE142" i="7"/>
  <c r="AE252" i="7"/>
  <c r="AE151" i="7"/>
  <c r="AE232" i="7"/>
  <c r="H312" i="7"/>
  <c r="O312" i="7"/>
  <c r="V312" i="7"/>
  <c r="AE77" i="7"/>
  <c r="AE114" i="7"/>
  <c r="AE219" i="7"/>
  <c r="AE156" i="7"/>
  <c r="AE144" i="7"/>
  <c r="AE231" i="7"/>
  <c r="AE221" i="7"/>
  <c r="AC312" i="7"/>
  <c r="AE184" i="7"/>
  <c r="AE244" i="7"/>
  <c r="AE61" i="7"/>
  <c r="AE224" i="7"/>
  <c r="AE80" i="7"/>
  <c r="AE128" i="7"/>
  <c r="AE150" i="7"/>
  <c r="AE59" i="7"/>
  <c r="AE98" i="7"/>
  <c r="AE135" i="7"/>
  <c r="AE227" i="7"/>
  <c r="AE243" i="7"/>
  <c r="AE161" i="7"/>
  <c r="AE202" i="7"/>
  <c r="AE167" i="7"/>
  <c r="AE76" i="7"/>
  <c r="AE74" i="7"/>
  <c r="AE153" i="7"/>
  <c r="AE235" i="7"/>
  <c r="AE201" i="7"/>
  <c r="AE105" i="7"/>
  <c r="AE140" i="7"/>
  <c r="AE81" i="7"/>
  <c r="AE90" i="7"/>
  <c r="AE103" i="7"/>
  <c r="AE12" i="7"/>
  <c r="AE96" i="7"/>
  <c r="AE99" i="7"/>
  <c r="AE125" i="7"/>
  <c r="AE75" i="7"/>
  <c r="AE107" i="7"/>
  <c r="AE108" i="7"/>
  <c r="AE111" i="7"/>
  <c r="AE93" i="7"/>
  <c r="AE82" i="7"/>
  <c r="AE155" i="7"/>
  <c r="AE251" i="7"/>
  <c r="AE255" i="7"/>
  <c r="AE195" i="7"/>
  <c r="AE211" i="7"/>
  <c r="H188" i="7"/>
  <c r="AD188" i="7" s="1"/>
  <c r="Q11" i="7" l="1"/>
  <c r="X11" i="7"/>
  <c r="J11" i="7"/>
  <c r="AG22" i="7"/>
  <c r="AG12" i="7"/>
  <c r="AG17" i="7"/>
  <c r="AG6" i="7"/>
  <c r="AF7" i="7"/>
  <c r="AE188" i="7"/>
  <c r="AF8" i="7" s="1"/>
  <c r="AE312" i="7"/>
  <c r="M75" i="1"/>
  <c r="AF9" i="7" l="1"/>
  <c r="AF55" i="7"/>
  <c r="AF83" i="7"/>
  <c r="AF77" i="7"/>
  <c r="AF49" i="7"/>
  <c r="AF17" i="7"/>
  <c r="AF220" i="7"/>
  <c r="AF28" i="7"/>
  <c r="AF219" i="7"/>
  <c r="AF67" i="7"/>
  <c r="AF53" i="7"/>
  <c r="AF43" i="7"/>
  <c r="AF120" i="7"/>
  <c r="AF62" i="7"/>
  <c r="AF257" i="7"/>
  <c r="AF161" i="7"/>
  <c r="AF129" i="7"/>
  <c r="AF35" i="7"/>
  <c r="AF15" i="7"/>
  <c r="AF101" i="7"/>
  <c r="AF87" i="7"/>
  <c r="AF231" i="7"/>
  <c r="AF103" i="7"/>
  <c r="AF227" i="7"/>
  <c r="AF24" i="7"/>
  <c r="AF95" i="7"/>
  <c r="AF81" i="7"/>
  <c r="AF74" i="7"/>
  <c r="AF255" i="7"/>
  <c r="AF171" i="7"/>
  <c r="AF170" i="7"/>
  <c r="AF40" i="7"/>
  <c r="AF252" i="7"/>
  <c r="AF187" i="7"/>
  <c r="AF236" i="7"/>
  <c r="AF152" i="7"/>
  <c r="AF91" i="7"/>
  <c r="AF160" i="7"/>
  <c r="AF239" i="7"/>
  <c r="AF148" i="7"/>
  <c r="AF126" i="7"/>
  <c r="AF199" i="7"/>
  <c r="AF106" i="7"/>
  <c r="AF14" i="7"/>
  <c r="AF128" i="7"/>
  <c r="AF176" i="7"/>
  <c r="AF163" i="7"/>
  <c r="AF111" i="7"/>
  <c r="AF70" i="7"/>
  <c r="AF228" i="7"/>
  <c r="AF244" i="7"/>
  <c r="AF135" i="7"/>
  <c r="AF98" i="7"/>
  <c r="AF65" i="7"/>
  <c r="AF247" i="7"/>
  <c r="AF136" i="7"/>
  <c r="AF22" i="7"/>
  <c r="AF155" i="7"/>
  <c r="AF166" i="7"/>
  <c r="AF180" i="7"/>
  <c r="AF179" i="7"/>
  <c r="AF69" i="7"/>
  <c r="AF208" i="7"/>
  <c r="AF196" i="7"/>
  <c r="AF254" i="7"/>
  <c r="AF238" i="7"/>
  <c r="AF221" i="7"/>
  <c r="AF151" i="7"/>
  <c r="AF39" i="7"/>
  <c r="AF183" i="7"/>
  <c r="AF18" i="7"/>
  <c r="AF198" i="7"/>
  <c r="AF60" i="7"/>
  <c r="AF241" i="7"/>
  <c r="AF222" i="7"/>
  <c r="AF150" i="7"/>
  <c r="AF37" i="7"/>
  <c r="AF141" i="7"/>
  <c r="AF100" i="7"/>
  <c r="AF117" i="7"/>
  <c r="AF61" i="7"/>
  <c r="AF23" i="7"/>
  <c r="AF210" i="7"/>
  <c r="AF6" i="7"/>
  <c r="AF200" i="7"/>
  <c r="AF212" i="7"/>
  <c r="AF143" i="7"/>
  <c r="AF97" i="7"/>
  <c r="AF188" i="7"/>
  <c r="AF90" i="7"/>
  <c r="AF32" i="7"/>
  <c r="AF169" i="7"/>
  <c r="AF105" i="7"/>
  <c r="AF19" i="7"/>
  <c r="AF108" i="7"/>
  <c r="AF173" i="7"/>
  <c r="AF256" i="7"/>
  <c r="AF248" i="7"/>
  <c r="AF240" i="7"/>
  <c r="AF232" i="7"/>
  <c r="AF223" i="7"/>
  <c r="AF215" i="7"/>
  <c r="AF149" i="7"/>
  <c r="AF52" i="7"/>
  <c r="AF38" i="7"/>
  <c r="AF57" i="7"/>
  <c r="AF138" i="7"/>
  <c r="AF86" i="7"/>
  <c r="AF165" i="7"/>
  <c r="AF156" i="7"/>
  <c r="AF202" i="7"/>
  <c r="AF80" i="7"/>
  <c r="AF59" i="7"/>
  <c r="AF251" i="7"/>
  <c r="AF243" i="7"/>
  <c r="AF235" i="7"/>
  <c r="AF224" i="7"/>
  <c r="AF216" i="7"/>
  <c r="AF133" i="7"/>
  <c r="AF113" i="7"/>
  <c r="AF44" i="7"/>
  <c r="AF162" i="7"/>
  <c r="AF96" i="7"/>
  <c r="AF92" i="7"/>
  <c r="AF99" i="7"/>
  <c r="AF30" i="7"/>
  <c r="AF203" i="7"/>
  <c r="AF121" i="7"/>
  <c r="AF147" i="7"/>
  <c r="AF10" i="7"/>
  <c r="AF76" i="7"/>
  <c r="AF47" i="7"/>
  <c r="AF130" i="7"/>
  <c r="AF182" i="7"/>
  <c r="AF204" i="7"/>
  <c r="AF20" i="7"/>
  <c r="AF36" i="7"/>
  <c r="AF178" i="7"/>
  <c r="AF209" i="7"/>
  <c r="AF110" i="7"/>
  <c r="AF104" i="7"/>
  <c r="AF167" i="7"/>
  <c r="AF164" i="7"/>
  <c r="AF207" i="7"/>
  <c r="AF132" i="7"/>
  <c r="AF146" i="7"/>
  <c r="AF16" i="7"/>
  <c r="AF175" i="7"/>
  <c r="AF73" i="7"/>
  <c r="AF193" i="7"/>
  <c r="AF51" i="7"/>
  <c r="AF125" i="7"/>
  <c r="AF58" i="7"/>
  <c r="AF72" i="7"/>
  <c r="AF34" i="7"/>
  <c r="AF153" i="7"/>
  <c r="AF124" i="7"/>
  <c r="AF13" i="7"/>
  <c r="AF246" i="7"/>
  <c r="AF229" i="7"/>
  <c r="AF213" i="7"/>
  <c r="AF46" i="7"/>
  <c r="AF26" i="7"/>
  <c r="AF85" i="7"/>
  <c r="AF177" i="7"/>
  <c r="AF78" i="7"/>
  <c r="AF249" i="7"/>
  <c r="AF233" i="7"/>
  <c r="AF214" i="7"/>
  <c r="AF116" i="7"/>
  <c r="AF54" i="7"/>
  <c r="AF88" i="7"/>
  <c r="AF154" i="7"/>
  <c r="AF82" i="7"/>
  <c r="AF142" i="7"/>
  <c r="AF122" i="7"/>
  <c r="AF79" i="7"/>
  <c r="AF195" i="7"/>
  <c r="AF66" i="7"/>
  <c r="AF118" i="7"/>
  <c r="AF185" i="7"/>
  <c r="AF27" i="7"/>
  <c r="AF190" i="7"/>
  <c r="AF191" i="7"/>
  <c r="AF192" i="7"/>
  <c r="AF89" i="7"/>
  <c r="AF201" i="7"/>
  <c r="AF211" i="7"/>
  <c r="AF230" i="7"/>
  <c r="AF258" i="7"/>
  <c r="AF250" i="7"/>
  <c r="AF242" i="7"/>
  <c r="AF234" i="7"/>
  <c r="AF225" i="7"/>
  <c r="AF217" i="7"/>
  <c r="AF134" i="7"/>
  <c r="AF114" i="7"/>
  <c r="AF42" i="7"/>
  <c r="AF158" i="7"/>
  <c r="AF139" i="7"/>
  <c r="AF112" i="7"/>
  <c r="AF102" i="7"/>
  <c r="AF157" i="7"/>
  <c r="AF205" i="7"/>
  <c r="AF119" i="7"/>
  <c r="AF144" i="7"/>
  <c r="AF253" i="7"/>
  <c r="AF245" i="7"/>
  <c r="AF237" i="7"/>
  <c r="AF226" i="7"/>
  <c r="AF218" i="7"/>
  <c r="AF137" i="7"/>
  <c r="AF184" i="7"/>
  <c r="AF45" i="7"/>
  <c r="AF41" i="7"/>
  <c r="AF25" i="7"/>
  <c r="AF186" i="7"/>
  <c r="AF84" i="7"/>
  <c r="AF31" i="7"/>
  <c r="AF64" i="7"/>
  <c r="AF159" i="7"/>
  <c r="AF75" i="7"/>
  <c r="AF63" i="7"/>
  <c r="AF56" i="7"/>
  <c r="AF123" i="7"/>
  <c r="AF50" i="7"/>
  <c r="AF197" i="7"/>
  <c r="AF93" i="7"/>
  <c r="AF71" i="7"/>
  <c r="AF174" i="7"/>
  <c r="AF189" i="7"/>
  <c r="AF21" i="7"/>
  <c r="AF29" i="7"/>
  <c r="AF127" i="7"/>
  <c r="AF168" i="7"/>
  <c r="AF194" i="7"/>
  <c r="AF33" i="7"/>
  <c r="AF172" i="7"/>
  <c r="AF107" i="7"/>
  <c r="AF12" i="7"/>
  <c r="AF94" i="7"/>
  <c r="AF206" i="7"/>
  <c r="AF68" i="7"/>
  <c r="AF131" i="7"/>
  <c r="AF48" i="7"/>
  <c r="AF145" i="7"/>
  <c r="AF115" i="7"/>
  <c r="AF140" i="7"/>
  <c r="AF181" i="7"/>
  <c r="AF109" i="7"/>
  <c r="W72" i="1" l="1"/>
  <c r="W73" i="1"/>
  <c r="W75" i="1"/>
  <c r="W74" i="1"/>
  <c r="W95" i="1"/>
  <c r="W11" i="1"/>
  <c r="W15" i="1"/>
  <c r="W12" i="1"/>
  <c r="W176" i="1"/>
  <c r="W177" i="1"/>
  <c r="W81" i="1"/>
  <c r="W83" i="1"/>
  <c r="W126" i="1"/>
  <c r="W152" i="1"/>
  <c r="W188" i="1"/>
  <c r="W185" i="1"/>
  <c r="W184" i="1"/>
  <c r="W187" i="1"/>
  <c r="W29" i="1"/>
  <c r="W28" i="1"/>
  <c r="W50" i="1"/>
  <c r="W46" i="1"/>
  <c r="W49" i="1"/>
  <c r="W182" i="1"/>
  <c r="W183" i="1"/>
  <c r="W180" i="1"/>
  <c r="W181" i="1"/>
  <c r="W193" i="1"/>
  <c r="W191" i="1"/>
  <c r="W174" i="1"/>
  <c r="W175" i="1"/>
  <c r="W178" i="1"/>
  <c r="W186" i="1"/>
  <c r="W99" i="1"/>
  <c r="W97" i="1"/>
  <c r="W98" i="1"/>
  <c r="W100" i="1"/>
  <c r="W59" i="1"/>
  <c r="W58" i="1"/>
  <c r="W194" i="1"/>
  <c r="W196" i="1"/>
  <c r="W197" i="1"/>
  <c r="W168" i="1"/>
  <c r="W164" i="1"/>
  <c r="W167" i="1"/>
  <c r="W111" i="1"/>
  <c r="W166" i="1"/>
  <c r="W118" i="1"/>
  <c r="W117" i="1"/>
  <c r="W116" i="1"/>
  <c r="W110" i="1"/>
  <c r="W112" i="1"/>
  <c r="W123" i="1"/>
  <c r="W171" i="1"/>
  <c r="W169" i="1"/>
  <c r="W170" i="1"/>
  <c r="W173" i="1"/>
  <c r="W102" i="1"/>
  <c r="W104" i="1"/>
  <c r="W105" i="1"/>
  <c r="W103" i="1"/>
  <c r="W159" i="1"/>
  <c r="W125" i="1"/>
  <c r="W129" i="1"/>
  <c r="W128" i="1"/>
  <c r="W127" i="1"/>
  <c r="W34" i="1"/>
  <c r="W31" i="1"/>
  <c r="W32" i="1"/>
  <c r="W35" i="1"/>
  <c r="W33" i="1"/>
  <c r="W158" i="1"/>
  <c r="W22" i="1"/>
  <c r="W21" i="1"/>
  <c r="W24" i="1"/>
  <c r="W25" i="1"/>
  <c r="W179" i="1"/>
  <c r="W19" i="1"/>
  <c r="W16" i="1"/>
  <c r="W20" i="1"/>
  <c r="W195" i="1"/>
  <c r="W68" i="1"/>
  <c r="W67" i="1"/>
  <c r="W69" i="1"/>
  <c r="W82" i="1"/>
  <c r="W84" i="1"/>
  <c r="W85" i="1"/>
  <c r="W119" i="1"/>
  <c r="W115" i="1"/>
  <c r="W14" i="1"/>
  <c r="W13" i="1"/>
  <c r="W135" i="1"/>
  <c r="W138" i="1"/>
  <c r="W136" i="1"/>
  <c r="W6" i="1"/>
  <c r="W9" i="1"/>
  <c r="W8" i="1"/>
  <c r="W7" i="1"/>
  <c r="W10" i="1"/>
  <c r="W165" i="1"/>
  <c r="W47" i="1"/>
  <c r="W48" i="1"/>
  <c r="W17" i="1"/>
  <c r="W18" i="1"/>
  <c r="W23" i="1"/>
  <c r="W140" i="1"/>
  <c r="W139" i="1"/>
  <c r="W142" i="1"/>
  <c r="W141" i="1"/>
  <c r="W76" i="1"/>
  <c r="W80" i="1"/>
  <c r="W57" i="1"/>
  <c r="W60" i="1"/>
  <c r="W56" i="1"/>
  <c r="W66" i="1"/>
  <c r="W70" i="1"/>
  <c r="W189" i="1"/>
  <c r="W190" i="1"/>
  <c r="W192" i="1"/>
  <c r="W172" i="1"/>
  <c r="W153" i="1"/>
  <c r="W149" i="1"/>
  <c r="W150" i="1"/>
  <c r="W151" i="1"/>
  <c r="W107" i="1"/>
  <c r="W106" i="1"/>
  <c r="W108" i="1"/>
  <c r="W109" i="1"/>
  <c r="W101" i="1"/>
  <c r="W88" i="1"/>
  <c r="W86" i="1"/>
  <c r="W87" i="1"/>
  <c r="W90" i="1"/>
  <c r="W89" i="1"/>
  <c r="W114" i="1"/>
  <c r="W113" i="1"/>
  <c r="W26" i="1"/>
  <c r="W27" i="1"/>
  <c r="W30" i="1"/>
  <c r="W96" i="1"/>
  <c r="W155" i="1"/>
  <c r="W154" i="1"/>
  <c r="W157" i="1"/>
  <c r="W156" i="1"/>
  <c r="W137" i="1"/>
  <c r="W122" i="1"/>
  <c r="W120" i="1"/>
  <c r="W124" i="1"/>
  <c r="W121" i="1"/>
  <c r="W143" i="1"/>
  <c r="W77" i="1"/>
  <c r="W78" i="1"/>
  <c r="W79" i="1"/>
  <c r="W38" i="1"/>
  <c r="W36" i="1"/>
  <c r="W39" i="1"/>
  <c r="W40" i="1"/>
  <c r="W37" i="1"/>
  <c r="W41" i="1"/>
  <c r="W42" i="1"/>
  <c r="W43" i="1"/>
  <c r="W44" i="1"/>
  <c r="W45" i="1"/>
  <c r="W54" i="1"/>
  <c r="W52" i="1"/>
  <c r="W51" i="1"/>
  <c r="W55" i="1"/>
  <c r="W53" i="1"/>
  <c r="W61" i="1"/>
  <c r="W63" i="1"/>
  <c r="W65" i="1"/>
  <c r="W64" i="1"/>
  <c r="W62" i="1"/>
  <c r="W162" i="1"/>
  <c r="W163" i="1"/>
  <c r="W160" i="1"/>
  <c r="W161" i="1"/>
  <c r="W93" i="1"/>
  <c r="W91" i="1"/>
  <c r="W92" i="1"/>
  <c r="W94" i="1"/>
  <c r="W146" i="1"/>
  <c r="W144" i="1"/>
  <c r="W147" i="1"/>
  <c r="W145" i="1"/>
  <c r="W148" i="1"/>
  <c r="W131" i="1"/>
  <c r="W130" i="1"/>
  <c r="W132" i="1"/>
  <c r="W133" i="1"/>
  <c r="W134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H72" i="1"/>
  <c r="H73" i="1"/>
  <c r="H75" i="1"/>
  <c r="H74" i="1"/>
  <c r="H95" i="1"/>
  <c r="H15" i="1"/>
  <c r="H126" i="1"/>
  <c r="H152" i="1"/>
  <c r="H188" i="1"/>
  <c r="H184" i="1"/>
  <c r="H187" i="1"/>
  <c r="H29" i="1"/>
  <c r="H28" i="1"/>
  <c r="H50" i="1"/>
  <c r="H46" i="1"/>
  <c r="H49" i="1"/>
  <c r="H182" i="1"/>
  <c r="H183" i="1"/>
  <c r="H180" i="1"/>
  <c r="H181" i="1"/>
  <c r="H193" i="1"/>
  <c r="H191" i="1"/>
  <c r="H174" i="1"/>
  <c r="H175" i="1"/>
  <c r="H178" i="1"/>
  <c r="H186" i="1"/>
  <c r="H99" i="1"/>
  <c r="H97" i="1"/>
  <c r="H98" i="1"/>
  <c r="H100" i="1"/>
  <c r="H59" i="1"/>
  <c r="H58" i="1"/>
  <c r="H167" i="1"/>
  <c r="H111" i="1"/>
  <c r="H166" i="1"/>
  <c r="H118" i="1"/>
  <c r="H117" i="1"/>
  <c r="H116" i="1"/>
  <c r="H110" i="1"/>
  <c r="H112" i="1"/>
  <c r="H123" i="1"/>
  <c r="H171" i="1"/>
  <c r="H169" i="1"/>
  <c r="H170" i="1"/>
  <c r="H173" i="1"/>
  <c r="H102" i="1"/>
  <c r="H104" i="1"/>
  <c r="H105" i="1"/>
  <c r="H103" i="1"/>
  <c r="H159" i="1"/>
  <c r="H125" i="1"/>
  <c r="H129" i="1"/>
  <c r="H128" i="1"/>
  <c r="H127" i="1"/>
  <c r="H34" i="1"/>
  <c r="H31" i="1"/>
  <c r="H32" i="1"/>
  <c r="H35" i="1"/>
  <c r="H33" i="1"/>
  <c r="H158" i="1"/>
  <c r="H22" i="1"/>
  <c r="H21" i="1"/>
  <c r="H24" i="1"/>
  <c r="H25" i="1"/>
  <c r="H179" i="1"/>
  <c r="H19" i="1"/>
  <c r="H16" i="1"/>
  <c r="H20" i="1"/>
  <c r="H195" i="1"/>
  <c r="H68" i="1"/>
  <c r="H67" i="1"/>
  <c r="H69" i="1"/>
  <c r="H82" i="1"/>
  <c r="H84" i="1"/>
  <c r="H85" i="1"/>
  <c r="H119" i="1"/>
  <c r="H115" i="1"/>
  <c r="H13" i="1"/>
  <c r="H135" i="1"/>
  <c r="H138" i="1"/>
  <c r="H136" i="1"/>
  <c r="H6" i="1"/>
  <c r="H9" i="1"/>
  <c r="H8" i="1"/>
  <c r="H7" i="1"/>
  <c r="H10" i="1"/>
  <c r="H165" i="1"/>
  <c r="H47" i="1"/>
  <c r="H48" i="1"/>
  <c r="H17" i="1"/>
  <c r="H18" i="1"/>
  <c r="H23" i="1"/>
  <c r="H140" i="1"/>
  <c r="H139" i="1"/>
  <c r="H142" i="1"/>
  <c r="H141" i="1"/>
  <c r="H76" i="1"/>
  <c r="H80" i="1"/>
  <c r="H57" i="1"/>
  <c r="H60" i="1"/>
  <c r="H56" i="1"/>
  <c r="H66" i="1"/>
  <c r="H70" i="1"/>
  <c r="H189" i="1"/>
  <c r="H190" i="1"/>
  <c r="H192" i="1"/>
  <c r="H172" i="1"/>
  <c r="H153" i="1"/>
  <c r="H149" i="1"/>
  <c r="H150" i="1"/>
  <c r="H151" i="1"/>
  <c r="H107" i="1"/>
  <c r="H106" i="1"/>
  <c r="H108" i="1"/>
  <c r="H109" i="1"/>
  <c r="H101" i="1"/>
  <c r="H88" i="1"/>
  <c r="H86" i="1"/>
  <c r="H87" i="1"/>
  <c r="H90" i="1"/>
  <c r="H89" i="1"/>
  <c r="H114" i="1"/>
  <c r="H113" i="1"/>
  <c r="H26" i="1"/>
  <c r="H27" i="1"/>
  <c r="H30" i="1"/>
  <c r="H96" i="1"/>
  <c r="H155" i="1"/>
  <c r="H154" i="1"/>
  <c r="H157" i="1"/>
  <c r="H156" i="1"/>
  <c r="H137" i="1"/>
  <c r="H122" i="1"/>
  <c r="H120" i="1"/>
  <c r="H124" i="1"/>
  <c r="H121" i="1"/>
  <c r="H143" i="1"/>
  <c r="H77" i="1"/>
  <c r="H78" i="1"/>
  <c r="H79" i="1"/>
  <c r="H38" i="1"/>
  <c r="H36" i="1"/>
  <c r="H39" i="1"/>
  <c r="H40" i="1"/>
  <c r="H37" i="1"/>
  <c r="H41" i="1"/>
  <c r="H42" i="1"/>
  <c r="H43" i="1"/>
  <c r="H44" i="1"/>
  <c r="H45" i="1"/>
  <c r="H54" i="1"/>
  <c r="H52" i="1"/>
  <c r="H51" i="1"/>
  <c r="H55" i="1"/>
  <c r="H53" i="1"/>
  <c r="H61" i="1"/>
  <c r="H63" i="1"/>
  <c r="H62" i="1"/>
  <c r="H162" i="1"/>
  <c r="H163" i="1"/>
  <c r="H160" i="1"/>
  <c r="H161" i="1"/>
  <c r="H93" i="1"/>
  <c r="H91" i="1"/>
  <c r="H92" i="1"/>
  <c r="H94" i="1"/>
  <c r="H146" i="1"/>
  <c r="H144" i="1"/>
  <c r="H147" i="1"/>
  <c r="H145" i="1"/>
  <c r="H148" i="1"/>
  <c r="H131" i="1"/>
  <c r="H130" i="1"/>
  <c r="H132" i="1"/>
  <c r="H133" i="1"/>
  <c r="H134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4" i="1"/>
  <c r="H255" i="1"/>
  <c r="H256" i="1"/>
  <c r="M72" i="1"/>
  <c r="M73" i="1"/>
  <c r="M74" i="1"/>
  <c r="M95" i="1"/>
  <c r="M11" i="1"/>
  <c r="M15" i="1"/>
  <c r="M12" i="1"/>
  <c r="M176" i="1"/>
  <c r="M177" i="1"/>
  <c r="M81" i="1"/>
  <c r="M83" i="1"/>
  <c r="M126" i="1"/>
  <c r="M152" i="1"/>
  <c r="M188" i="1"/>
  <c r="M185" i="1"/>
  <c r="M184" i="1"/>
  <c r="M187" i="1"/>
  <c r="M29" i="1"/>
  <c r="M28" i="1"/>
  <c r="M50" i="1"/>
  <c r="M46" i="1"/>
  <c r="M49" i="1"/>
  <c r="M182" i="1"/>
  <c r="M183" i="1"/>
  <c r="M181" i="1"/>
  <c r="M193" i="1"/>
  <c r="M191" i="1"/>
  <c r="M174" i="1"/>
  <c r="M175" i="1"/>
  <c r="M178" i="1"/>
  <c r="M186" i="1"/>
  <c r="M99" i="1"/>
  <c r="M97" i="1"/>
  <c r="M98" i="1"/>
  <c r="M100" i="1"/>
  <c r="M59" i="1"/>
  <c r="M58" i="1"/>
  <c r="M194" i="1"/>
  <c r="M196" i="1"/>
  <c r="M197" i="1"/>
  <c r="M168" i="1"/>
  <c r="M164" i="1"/>
  <c r="M167" i="1"/>
  <c r="M111" i="1"/>
  <c r="M166" i="1"/>
  <c r="M118" i="1"/>
  <c r="M117" i="1"/>
  <c r="M116" i="1"/>
  <c r="M110" i="1"/>
  <c r="M112" i="1"/>
  <c r="M123" i="1"/>
  <c r="M171" i="1"/>
  <c r="M169" i="1"/>
  <c r="M170" i="1"/>
  <c r="M173" i="1"/>
  <c r="M102" i="1"/>
  <c r="M104" i="1"/>
  <c r="M105" i="1"/>
  <c r="M103" i="1"/>
  <c r="M159" i="1"/>
  <c r="M125" i="1"/>
  <c r="M129" i="1"/>
  <c r="M128" i="1"/>
  <c r="M127" i="1"/>
  <c r="M34" i="1"/>
  <c r="M31" i="1"/>
  <c r="M32" i="1"/>
  <c r="M35" i="1"/>
  <c r="M33" i="1"/>
  <c r="M158" i="1"/>
  <c r="M22" i="1"/>
  <c r="M21" i="1"/>
  <c r="M24" i="1"/>
  <c r="M25" i="1"/>
  <c r="M20" i="1"/>
  <c r="M195" i="1"/>
  <c r="M68" i="1"/>
  <c r="M67" i="1"/>
  <c r="M69" i="1"/>
  <c r="M82" i="1"/>
  <c r="M84" i="1"/>
  <c r="M85" i="1"/>
  <c r="M119" i="1"/>
  <c r="M115" i="1"/>
  <c r="M14" i="1"/>
  <c r="M13" i="1"/>
  <c r="M135" i="1"/>
  <c r="M138" i="1"/>
  <c r="M136" i="1"/>
  <c r="M6" i="1"/>
  <c r="M9" i="1"/>
  <c r="M8" i="1"/>
  <c r="M7" i="1"/>
  <c r="M10" i="1"/>
  <c r="M165" i="1"/>
  <c r="M48" i="1"/>
  <c r="M17" i="1"/>
  <c r="M18" i="1"/>
  <c r="M23" i="1"/>
  <c r="M140" i="1"/>
  <c r="M139" i="1"/>
  <c r="M142" i="1"/>
  <c r="M141" i="1"/>
  <c r="M76" i="1"/>
  <c r="M80" i="1"/>
  <c r="M57" i="1"/>
  <c r="M60" i="1"/>
  <c r="M56" i="1"/>
  <c r="M66" i="1"/>
  <c r="M70" i="1"/>
  <c r="M189" i="1"/>
  <c r="M190" i="1"/>
  <c r="M192" i="1"/>
  <c r="M172" i="1"/>
  <c r="M153" i="1"/>
  <c r="M149" i="1"/>
  <c r="M150" i="1"/>
  <c r="M151" i="1"/>
  <c r="M107" i="1"/>
  <c r="M106" i="1"/>
  <c r="M108" i="1"/>
  <c r="M109" i="1"/>
  <c r="M101" i="1"/>
  <c r="M88" i="1"/>
  <c r="M86" i="1"/>
  <c r="M87" i="1"/>
  <c r="M90" i="1"/>
  <c r="M89" i="1"/>
  <c r="M114" i="1"/>
  <c r="M113" i="1"/>
  <c r="M26" i="1"/>
  <c r="M27" i="1"/>
  <c r="M30" i="1"/>
  <c r="M155" i="1"/>
  <c r="M154" i="1"/>
  <c r="M157" i="1"/>
  <c r="M156" i="1"/>
  <c r="M137" i="1"/>
  <c r="M122" i="1"/>
  <c r="M120" i="1"/>
  <c r="M124" i="1"/>
  <c r="M121" i="1"/>
  <c r="M143" i="1"/>
  <c r="M77" i="1"/>
  <c r="M78" i="1"/>
  <c r="M79" i="1"/>
  <c r="M38" i="1"/>
  <c r="M36" i="1"/>
  <c r="M39" i="1"/>
  <c r="M40" i="1"/>
  <c r="M37" i="1"/>
  <c r="M41" i="1"/>
  <c r="M42" i="1"/>
  <c r="M43" i="1"/>
  <c r="M44" i="1"/>
  <c r="M45" i="1"/>
  <c r="M54" i="1"/>
  <c r="M52" i="1"/>
  <c r="M51" i="1"/>
  <c r="M55" i="1"/>
  <c r="M53" i="1"/>
  <c r="M61" i="1"/>
  <c r="M63" i="1"/>
  <c r="M65" i="1"/>
  <c r="M64" i="1"/>
  <c r="M62" i="1"/>
  <c r="M162" i="1"/>
  <c r="M163" i="1"/>
  <c r="M160" i="1"/>
  <c r="M161" i="1"/>
  <c r="M93" i="1"/>
  <c r="M91" i="1"/>
  <c r="M92" i="1"/>
  <c r="M94" i="1"/>
  <c r="M146" i="1"/>
  <c r="M144" i="1"/>
  <c r="M147" i="1"/>
  <c r="M145" i="1"/>
  <c r="M148" i="1"/>
  <c r="M131" i="1"/>
  <c r="M130" i="1"/>
  <c r="M132" i="1"/>
  <c r="M133" i="1"/>
  <c r="M134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R73" i="1"/>
  <c r="R75" i="1"/>
  <c r="R74" i="1"/>
  <c r="R11" i="1"/>
  <c r="R176" i="1"/>
  <c r="R177" i="1"/>
  <c r="R83" i="1"/>
  <c r="R152" i="1"/>
  <c r="R187" i="1"/>
  <c r="R49" i="1"/>
  <c r="R183" i="1"/>
  <c r="R181" i="1"/>
  <c r="R191" i="1"/>
  <c r="R175" i="1"/>
  <c r="R186" i="1"/>
  <c r="R97" i="1"/>
  <c r="R100" i="1"/>
  <c r="R58" i="1"/>
  <c r="R196" i="1"/>
  <c r="R116" i="1"/>
  <c r="R112" i="1"/>
  <c r="R171" i="1"/>
  <c r="R170" i="1"/>
  <c r="R102" i="1"/>
  <c r="R159" i="1"/>
  <c r="R129" i="1"/>
  <c r="R127" i="1"/>
  <c r="R31" i="1"/>
  <c r="R35" i="1"/>
  <c r="R158" i="1"/>
  <c r="R21" i="1"/>
  <c r="R25" i="1"/>
  <c r="R19" i="1"/>
  <c r="R20" i="1"/>
  <c r="R68" i="1"/>
  <c r="R69" i="1"/>
  <c r="R84" i="1"/>
  <c r="R119" i="1"/>
  <c r="R14" i="1"/>
  <c r="R138" i="1"/>
  <c r="R6" i="1"/>
  <c r="R8" i="1"/>
  <c r="R10" i="1"/>
  <c r="R47" i="1"/>
  <c r="R17" i="1"/>
  <c r="R23" i="1"/>
  <c r="R139" i="1"/>
  <c r="R141" i="1"/>
  <c r="R80" i="1"/>
  <c r="R60" i="1"/>
  <c r="R66" i="1"/>
  <c r="R189" i="1"/>
  <c r="R192" i="1"/>
  <c r="R153" i="1"/>
  <c r="R150" i="1"/>
  <c r="R107" i="1"/>
  <c r="R108" i="1"/>
  <c r="R101" i="1"/>
  <c r="R86" i="1"/>
  <c r="R90" i="1"/>
  <c r="R114" i="1"/>
  <c r="R26" i="1"/>
  <c r="R30" i="1"/>
  <c r="R155" i="1"/>
  <c r="R157" i="1"/>
  <c r="R137" i="1"/>
  <c r="R255" i="1"/>
  <c r="R72" i="1"/>
  <c r="R95" i="1"/>
  <c r="R15" i="1"/>
  <c r="R12" i="1"/>
  <c r="R81" i="1"/>
  <c r="R126" i="1"/>
  <c r="R188" i="1"/>
  <c r="R185" i="1"/>
  <c r="R184" i="1"/>
  <c r="R29" i="1"/>
  <c r="R28" i="1"/>
  <c r="R50" i="1"/>
  <c r="R46" i="1"/>
  <c r="R182" i="1"/>
  <c r="R180" i="1"/>
  <c r="R193" i="1"/>
  <c r="R174" i="1"/>
  <c r="R178" i="1"/>
  <c r="R99" i="1"/>
  <c r="R98" i="1"/>
  <c r="R59" i="1"/>
  <c r="R194" i="1"/>
  <c r="R197" i="1"/>
  <c r="R168" i="1"/>
  <c r="R164" i="1"/>
  <c r="R167" i="1"/>
  <c r="R111" i="1"/>
  <c r="R166" i="1"/>
  <c r="R118" i="1"/>
  <c r="R117" i="1"/>
  <c r="R110" i="1"/>
  <c r="R123" i="1"/>
  <c r="R169" i="1"/>
  <c r="R173" i="1"/>
  <c r="R104" i="1"/>
  <c r="R105" i="1"/>
  <c r="R103" i="1"/>
  <c r="R125" i="1"/>
  <c r="R128" i="1"/>
  <c r="R34" i="1"/>
  <c r="R32" i="1"/>
  <c r="R33" i="1"/>
  <c r="R22" i="1"/>
  <c r="R24" i="1"/>
  <c r="R179" i="1"/>
  <c r="R16" i="1"/>
  <c r="R195" i="1"/>
  <c r="R67" i="1"/>
  <c r="R82" i="1"/>
  <c r="R85" i="1"/>
  <c r="R115" i="1"/>
  <c r="R13" i="1"/>
  <c r="R135" i="1"/>
  <c r="R136" i="1"/>
  <c r="R9" i="1"/>
  <c r="R7" i="1"/>
  <c r="R165" i="1"/>
  <c r="R48" i="1"/>
  <c r="R18" i="1"/>
  <c r="R140" i="1"/>
  <c r="R142" i="1"/>
  <c r="R76" i="1"/>
  <c r="R57" i="1"/>
  <c r="R56" i="1"/>
  <c r="R70" i="1"/>
  <c r="R190" i="1"/>
  <c r="R172" i="1"/>
  <c r="R149" i="1"/>
  <c r="R151" i="1"/>
  <c r="R106" i="1"/>
  <c r="R109" i="1"/>
  <c r="R88" i="1"/>
  <c r="R87" i="1"/>
  <c r="R89" i="1"/>
  <c r="R113" i="1"/>
  <c r="R27" i="1"/>
  <c r="R96" i="1"/>
  <c r="R154" i="1"/>
  <c r="R156" i="1"/>
  <c r="R122" i="1"/>
  <c r="R120" i="1"/>
  <c r="R124" i="1"/>
  <c r="R121" i="1"/>
  <c r="R143" i="1"/>
  <c r="R77" i="1"/>
  <c r="R78" i="1"/>
  <c r="R79" i="1"/>
  <c r="R38" i="1"/>
  <c r="R36" i="1"/>
  <c r="R39" i="1"/>
  <c r="R40" i="1"/>
  <c r="R37" i="1"/>
  <c r="R41" i="1"/>
  <c r="R42" i="1"/>
  <c r="R43" i="1"/>
  <c r="R44" i="1"/>
  <c r="R45" i="1"/>
  <c r="R54" i="1"/>
  <c r="R52" i="1"/>
  <c r="R51" i="1"/>
  <c r="R55" i="1"/>
  <c r="R53" i="1"/>
  <c r="R61" i="1"/>
  <c r="R63" i="1"/>
  <c r="R65" i="1"/>
  <c r="R64" i="1"/>
  <c r="R62" i="1"/>
  <c r="R162" i="1"/>
  <c r="R163" i="1"/>
  <c r="R160" i="1"/>
  <c r="R161" i="1"/>
  <c r="R93" i="1"/>
  <c r="R91" i="1"/>
  <c r="R92" i="1"/>
  <c r="R94" i="1"/>
  <c r="R146" i="1"/>
  <c r="R144" i="1"/>
  <c r="R147" i="1"/>
  <c r="R145" i="1"/>
  <c r="R148" i="1"/>
  <c r="R131" i="1"/>
  <c r="R130" i="1"/>
  <c r="R132" i="1"/>
  <c r="R133" i="1"/>
  <c r="R134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6" i="1"/>
  <c r="X250" i="1" l="1"/>
  <c r="X246" i="1"/>
  <c r="X238" i="1"/>
  <c r="Y238" i="1" s="1"/>
  <c r="X230" i="1"/>
  <c r="X218" i="1"/>
  <c r="X210" i="1"/>
  <c r="X202" i="1"/>
  <c r="Y202" i="1" s="1"/>
  <c r="X130" i="1"/>
  <c r="X92" i="1"/>
  <c r="X195" i="1"/>
  <c r="X242" i="1"/>
  <c r="X234" i="1"/>
  <c r="Y234" i="1" s="1"/>
  <c r="X226" i="1"/>
  <c r="X222" i="1"/>
  <c r="X214" i="1"/>
  <c r="Y214" i="1" s="1"/>
  <c r="X206" i="1"/>
  <c r="Y206" i="1" s="1"/>
  <c r="X198" i="1"/>
  <c r="X147" i="1"/>
  <c r="X160" i="1"/>
  <c r="Y160" i="1" s="1"/>
  <c r="X115" i="1"/>
  <c r="X95" i="1"/>
  <c r="X254" i="1"/>
  <c r="X249" i="1"/>
  <c r="Y249" i="1" s="1"/>
  <c r="X245" i="1"/>
  <c r="Y245" i="1" s="1"/>
  <c r="X241" i="1"/>
  <c r="X237" i="1"/>
  <c r="X233" i="1"/>
  <c r="Y233" i="1" s="1"/>
  <c r="X229" i="1"/>
  <c r="Y229" i="1" s="1"/>
  <c r="X221" i="1"/>
  <c r="X217" i="1"/>
  <c r="X213" i="1"/>
  <c r="X209" i="1"/>
  <c r="Y209" i="1" s="1"/>
  <c r="X205" i="1"/>
  <c r="X201" i="1"/>
  <c r="X134" i="1"/>
  <c r="X131" i="1"/>
  <c r="Y131" i="1" s="1"/>
  <c r="X144" i="1"/>
  <c r="X91" i="1"/>
  <c r="X163" i="1"/>
  <c r="X26" i="1"/>
  <c r="X90" i="1"/>
  <c r="Y90" i="1" s="1"/>
  <c r="X101" i="1"/>
  <c r="X107" i="1"/>
  <c r="Y107" i="1" s="1"/>
  <c r="X153" i="1"/>
  <c r="Y153" i="1" s="1"/>
  <c r="X189" i="1"/>
  <c r="X60" i="1"/>
  <c r="X141" i="1"/>
  <c r="Y141" i="1" s="1"/>
  <c r="X23" i="1"/>
  <c r="Y23" i="1" s="1"/>
  <c r="X47" i="1"/>
  <c r="Y47" i="1" s="1"/>
  <c r="X8" i="1"/>
  <c r="X138" i="1"/>
  <c r="X119" i="1"/>
  <c r="X69" i="1"/>
  <c r="X20" i="1"/>
  <c r="X58" i="1"/>
  <c r="X175" i="1"/>
  <c r="X181" i="1"/>
  <c r="X152" i="1"/>
  <c r="X97" i="1"/>
  <c r="H310" i="1"/>
  <c r="X118" i="1"/>
  <c r="M310" i="1"/>
  <c r="R310" i="1"/>
  <c r="X51" i="1"/>
  <c r="Y51" i="1" s="1"/>
  <c r="X37" i="1"/>
  <c r="Y37" i="1" s="1"/>
  <c r="X143" i="1"/>
  <c r="Y143" i="1" s="1"/>
  <c r="X154" i="1"/>
  <c r="Y154" i="1" s="1"/>
  <c r="X89" i="1"/>
  <c r="Y89" i="1" s="1"/>
  <c r="X106" i="1"/>
  <c r="Y106" i="1" s="1"/>
  <c r="X149" i="1"/>
  <c r="Y149" i="1" s="1"/>
  <c r="X56" i="1"/>
  <c r="Y56" i="1" s="1"/>
  <c r="X140" i="1"/>
  <c r="X7" i="1"/>
  <c r="X22" i="1"/>
  <c r="X128" i="1"/>
  <c r="X173" i="1"/>
  <c r="X123" i="1"/>
  <c r="X167" i="1"/>
  <c r="X178" i="1"/>
  <c r="X182" i="1"/>
  <c r="X188" i="1"/>
  <c r="X72" i="1"/>
  <c r="X256" i="1"/>
  <c r="Y256" i="1" s="1"/>
  <c r="X243" i="1"/>
  <c r="X203" i="1"/>
  <c r="Y203" i="1" s="1"/>
  <c r="X14" i="1"/>
  <c r="X252" i="1"/>
  <c r="Y252" i="1" s="1"/>
  <c r="X248" i="1"/>
  <c r="Y248" i="1" s="1"/>
  <c r="X244" i="1"/>
  <c r="Y244" i="1" s="1"/>
  <c r="X240" i="1"/>
  <c r="X236" i="1"/>
  <c r="Y236" i="1" s="1"/>
  <c r="X232" i="1"/>
  <c r="Y232" i="1" s="1"/>
  <c r="X228" i="1"/>
  <c r="Y228" i="1" s="1"/>
  <c r="X224" i="1"/>
  <c r="Y224" i="1" s="1"/>
  <c r="X220" i="1"/>
  <c r="X216" i="1"/>
  <c r="Y216" i="1" s="1"/>
  <c r="X212" i="1"/>
  <c r="Y212" i="1" s="1"/>
  <c r="X208" i="1"/>
  <c r="Y208" i="1" s="1"/>
  <c r="X204" i="1"/>
  <c r="X200" i="1"/>
  <c r="Y200" i="1" s="1"/>
  <c r="X133" i="1"/>
  <c r="Y133" i="1" s="1"/>
  <c r="X148" i="1"/>
  <c r="X146" i="1"/>
  <c r="Y146" i="1" s="1"/>
  <c r="X93" i="1"/>
  <c r="X162" i="1"/>
  <c r="Y162" i="1" s="1"/>
  <c r="X53" i="1"/>
  <c r="Y53" i="1" s="1"/>
  <c r="X54" i="1"/>
  <c r="X42" i="1"/>
  <c r="Y42" i="1" s="1"/>
  <c r="X39" i="1"/>
  <c r="Y39" i="1" s="1"/>
  <c r="X78" i="1"/>
  <c r="Y78" i="1" s="1"/>
  <c r="X124" i="1"/>
  <c r="X156" i="1"/>
  <c r="Y156" i="1" s="1"/>
  <c r="X96" i="1"/>
  <c r="Y96" i="1" s="1"/>
  <c r="X113" i="1"/>
  <c r="Y113" i="1" s="1"/>
  <c r="X87" i="1"/>
  <c r="Y87" i="1" s="1"/>
  <c r="X109" i="1"/>
  <c r="Y109" i="1" s="1"/>
  <c r="X151" i="1"/>
  <c r="X172" i="1"/>
  <c r="X70" i="1"/>
  <c r="Y70" i="1" s="1"/>
  <c r="X57" i="1"/>
  <c r="Y57" i="1" s="1"/>
  <c r="X142" i="1"/>
  <c r="Y142" i="1" s="1"/>
  <c r="X18" i="1"/>
  <c r="Y18" i="1" s="1"/>
  <c r="X165" i="1"/>
  <c r="X9" i="1"/>
  <c r="X135" i="1"/>
  <c r="X85" i="1"/>
  <c r="X67" i="1"/>
  <c r="X16" i="1"/>
  <c r="X24" i="1"/>
  <c r="X33" i="1"/>
  <c r="X34" i="1"/>
  <c r="X125" i="1"/>
  <c r="X104" i="1"/>
  <c r="X169" i="1"/>
  <c r="X110" i="1"/>
  <c r="X166" i="1"/>
  <c r="X59" i="1"/>
  <c r="X99" i="1"/>
  <c r="X174" i="1"/>
  <c r="X180" i="1"/>
  <c r="X46" i="1"/>
  <c r="X187" i="1"/>
  <c r="X126" i="1"/>
  <c r="X75" i="1"/>
  <c r="X225" i="1"/>
  <c r="Y225" i="1" s="1"/>
  <c r="X61" i="1"/>
  <c r="Y61" i="1" s="1"/>
  <c r="X52" i="1"/>
  <c r="Y52" i="1" s="1"/>
  <c r="X43" i="1"/>
  <c r="Y43" i="1" s="1"/>
  <c r="X40" i="1"/>
  <c r="Y40" i="1" s="1"/>
  <c r="X79" i="1"/>
  <c r="X121" i="1"/>
  <c r="Y121" i="1" s="1"/>
  <c r="X137" i="1"/>
  <c r="Y137" i="1" s="1"/>
  <c r="X155" i="1"/>
  <c r="Y155" i="1" s="1"/>
  <c r="X25" i="1"/>
  <c r="X158" i="1"/>
  <c r="X31" i="1"/>
  <c r="X129" i="1"/>
  <c r="X105" i="1"/>
  <c r="X170" i="1"/>
  <c r="X112" i="1"/>
  <c r="X49" i="1"/>
  <c r="X29" i="1"/>
  <c r="X74" i="1"/>
  <c r="X255" i="1"/>
  <c r="Y255" i="1" s="1"/>
  <c r="X63" i="1"/>
  <c r="Y63" i="1" s="1"/>
  <c r="X44" i="1"/>
  <c r="Y44" i="1" s="1"/>
  <c r="X38" i="1"/>
  <c r="X122" i="1"/>
  <c r="Y122" i="1" s="1"/>
  <c r="X27" i="1"/>
  <c r="Y27" i="1" s="1"/>
  <c r="X88" i="1"/>
  <c r="Y88" i="1" s="1"/>
  <c r="X190" i="1"/>
  <c r="Y190" i="1" s="1"/>
  <c r="X76" i="1"/>
  <c r="X48" i="1"/>
  <c r="Y48" i="1" s="1"/>
  <c r="X136" i="1"/>
  <c r="X82" i="1"/>
  <c r="X179" i="1"/>
  <c r="X32" i="1"/>
  <c r="X103" i="1"/>
  <c r="X117" i="1"/>
  <c r="X98" i="1"/>
  <c r="X193" i="1"/>
  <c r="X28" i="1"/>
  <c r="X251" i="1"/>
  <c r="Y251" i="1" s="1"/>
  <c r="X247" i="1"/>
  <c r="Y247" i="1" s="1"/>
  <c r="X239" i="1"/>
  <c r="Y239" i="1" s="1"/>
  <c r="X235" i="1"/>
  <c r="Y235" i="1" s="1"/>
  <c r="X231" i="1"/>
  <c r="Y231" i="1" s="1"/>
  <c r="X227" i="1"/>
  <c r="Y227" i="1" s="1"/>
  <c r="X223" i="1"/>
  <c r="Y223" i="1" s="1"/>
  <c r="X219" i="1"/>
  <c r="Y219" i="1" s="1"/>
  <c r="X215" i="1"/>
  <c r="Y215" i="1" s="1"/>
  <c r="X211" i="1"/>
  <c r="Y211" i="1" s="1"/>
  <c r="X207" i="1"/>
  <c r="Y207" i="1" s="1"/>
  <c r="X199" i="1"/>
  <c r="Y199" i="1" s="1"/>
  <c r="X132" i="1"/>
  <c r="Y132" i="1" s="1"/>
  <c r="X145" i="1"/>
  <c r="X94" i="1"/>
  <c r="Y94" i="1" s="1"/>
  <c r="X161" i="1"/>
  <c r="X62" i="1"/>
  <c r="Y62" i="1" s="1"/>
  <c r="X55" i="1"/>
  <c r="Y55" i="1" s="1"/>
  <c r="X45" i="1"/>
  <c r="Y45" i="1" s="1"/>
  <c r="X41" i="1"/>
  <c r="Y41" i="1" s="1"/>
  <c r="X36" i="1"/>
  <c r="X77" i="1"/>
  <c r="X120" i="1"/>
  <c r="Y120" i="1" s="1"/>
  <c r="X157" i="1"/>
  <c r="Y157" i="1" s="1"/>
  <c r="X30" i="1"/>
  <c r="Y30" i="1" s="1"/>
  <c r="X114" i="1"/>
  <c r="Y114" i="1" s="1"/>
  <c r="X86" i="1"/>
  <c r="Y86" i="1" s="1"/>
  <c r="X108" i="1"/>
  <c r="Y108" i="1" s="1"/>
  <c r="X150" i="1"/>
  <c r="X192" i="1"/>
  <c r="Y192" i="1" s="1"/>
  <c r="X66" i="1"/>
  <c r="Y66" i="1" s="1"/>
  <c r="X80" i="1"/>
  <c r="Y80" i="1" s="1"/>
  <c r="X139" i="1"/>
  <c r="Y139" i="1" s="1"/>
  <c r="X17" i="1"/>
  <c r="X10" i="1"/>
  <c r="X6" i="1"/>
  <c r="X13" i="1"/>
  <c r="X84" i="1"/>
  <c r="X68" i="1"/>
  <c r="X19" i="1"/>
  <c r="X21" i="1"/>
  <c r="X35" i="1"/>
  <c r="X127" i="1"/>
  <c r="X159" i="1"/>
  <c r="X102" i="1"/>
  <c r="X171" i="1"/>
  <c r="X116" i="1"/>
  <c r="X111" i="1"/>
  <c r="X100" i="1"/>
  <c r="X186" i="1"/>
  <c r="X191" i="1"/>
  <c r="X183" i="1"/>
  <c r="X50" i="1"/>
  <c r="X184" i="1"/>
  <c r="X15" i="1"/>
  <c r="X73" i="1"/>
  <c r="Y54" i="1"/>
  <c r="Y76" i="1"/>
  <c r="Y172" i="1"/>
  <c r="Y124" i="1"/>
  <c r="Y17" i="1"/>
  <c r="Y79" i="1"/>
  <c r="Y38" i="1"/>
  <c r="Y36" i="1"/>
  <c r="Y77" i="1"/>
  <c r="Y151" i="1"/>
  <c r="Y150" i="1"/>
  <c r="Y140" i="1"/>
  <c r="W310" i="1"/>
  <c r="Y60" i="1"/>
  <c r="H11" i="1"/>
  <c r="X11" i="1" s="1"/>
  <c r="Y26" i="1"/>
  <c r="Y101" i="1"/>
  <c r="Y189" i="1"/>
  <c r="H64" i="1"/>
  <c r="H65" i="1"/>
  <c r="H185" i="1"/>
  <c r="X185" i="1" s="1"/>
  <c r="H253" i="1"/>
  <c r="H164" i="1"/>
  <c r="X164" i="1" s="1"/>
  <c r="H168" i="1"/>
  <c r="X168" i="1" s="1"/>
  <c r="H197" i="1"/>
  <c r="X197" i="1" s="1"/>
  <c r="H196" i="1"/>
  <c r="X196" i="1" s="1"/>
  <c r="H194" i="1"/>
  <c r="X194" i="1" s="1"/>
  <c r="H83" i="1"/>
  <c r="X83" i="1" s="1"/>
  <c r="H81" i="1"/>
  <c r="X81" i="1" s="1"/>
  <c r="H177" i="1"/>
  <c r="X177" i="1" s="1"/>
  <c r="H176" i="1"/>
  <c r="X176" i="1" s="1"/>
  <c r="H12" i="1"/>
  <c r="X12" i="1" s="1"/>
  <c r="Y243" i="1"/>
  <c r="Y145" i="1"/>
  <c r="Y161" i="1"/>
  <c r="Y241" i="1"/>
  <c r="Y237" i="1"/>
  <c r="Y221" i="1"/>
  <c r="Y217" i="1"/>
  <c r="Y213" i="1"/>
  <c r="Y205" i="1"/>
  <c r="Y201" i="1"/>
  <c r="Y134" i="1"/>
  <c r="Y144" i="1"/>
  <c r="Y91" i="1"/>
  <c r="Y163" i="1"/>
  <c r="Y254" i="1"/>
  <c r="Y250" i="1"/>
  <c r="Y246" i="1"/>
  <c r="Y242" i="1"/>
  <c r="Y240" i="1"/>
  <c r="Y230" i="1"/>
  <c r="Y226" i="1"/>
  <c r="Y222" i="1"/>
  <c r="Y220" i="1"/>
  <c r="Y218" i="1"/>
  <c r="Y210" i="1"/>
  <c r="Y204" i="1"/>
  <c r="Y198" i="1"/>
  <c r="Y130" i="1"/>
  <c r="Y148" i="1"/>
  <c r="Y147" i="1"/>
  <c r="Y92" i="1"/>
  <c r="Y93" i="1"/>
  <c r="L71" i="1"/>
  <c r="G71" i="1"/>
  <c r="X253" i="1" l="1"/>
  <c r="Y253" i="1" s="1"/>
  <c r="X64" i="1"/>
  <c r="Y64" i="1" s="1"/>
  <c r="X65" i="1"/>
  <c r="Y65" i="1" s="1"/>
  <c r="Q71" i="1"/>
  <c r="U71" i="1" l="1"/>
  <c r="V71" i="1" s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N5" i="4"/>
  <c r="L5" i="4"/>
  <c r="H5" i="4"/>
  <c r="F5" i="4"/>
  <c r="D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5" i="4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C4" i="4"/>
  <c r="B4" i="4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5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C4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5" i="3"/>
  <c r="B4" i="3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I6" i="2"/>
  <c r="AL6" i="2" s="1"/>
  <c r="AM6" i="2" s="1"/>
  <c r="O6" i="4" s="1"/>
  <c r="AI7" i="2"/>
  <c r="AL7" i="2" s="1"/>
  <c r="AM7" i="2" s="1"/>
  <c r="O7" i="4" s="1"/>
  <c r="AI8" i="2"/>
  <c r="AL8" i="2" s="1"/>
  <c r="AM8" i="2" s="1"/>
  <c r="O8" i="4" s="1"/>
  <c r="AI9" i="2"/>
  <c r="AL9" i="2" s="1"/>
  <c r="AM9" i="2" s="1"/>
  <c r="O9" i="4" s="1"/>
  <c r="AI10" i="2"/>
  <c r="AL10" i="2" s="1"/>
  <c r="AM10" i="2" s="1"/>
  <c r="O10" i="4" s="1"/>
  <c r="AI11" i="2"/>
  <c r="AL11" i="2" s="1"/>
  <c r="AM11" i="2" s="1"/>
  <c r="O11" i="4" s="1"/>
  <c r="AI12" i="2"/>
  <c r="AL12" i="2" s="1"/>
  <c r="AM12" i="2" s="1"/>
  <c r="O12" i="4" s="1"/>
  <c r="AI13" i="2"/>
  <c r="AL13" i="2" s="1"/>
  <c r="AM13" i="2" s="1"/>
  <c r="O13" i="4" s="1"/>
  <c r="AI14" i="2"/>
  <c r="AL14" i="2" s="1"/>
  <c r="AM14" i="2" s="1"/>
  <c r="O14" i="4" s="1"/>
  <c r="AI15" i="2"/>
  <c r="AL15" i="2" s="1"/>
  <c r="AM15" i="2" s="1"/>
  <c r="O15" i="4" s="1"/>
  <c r="AI16" i="2"/>
  <c r="AL16" i="2" s="1"/>
  <c r="AM16" i="2" s="1"/>
  <c r="O16" i="4" s="1"/>
  <c r="AI17" i="2"/>
  <c r="AL17" i="2" s="1"/>
  <c r="AM17" i="2" s="1"/>
  <c r="O17" i="4" s="1"/>
  <c r="AI18" i="2"/>
  <c r="AL18" i="2" s="1"/>
  <c r="AM18" i="2" s="1"/>
  <c r="O18" i="4" s="1"/>
  <c r="AI19" i="2"/>
  <c r="AL19" i="2" s="1"/>
  <c r="AM19" i="2" s="1"/>
  <c r="O19" i="4" s="1"/>
  <c r="AI20" i="2"/>
  <c r="AL20" i="2" s="1"/>
  <c r="AM20" i="2" s="1"/>
  <c r="O20" i="4" s="1"/>
  <c r="AI21" i="2"/>
  <c r="AL21" i="2" s="1"/>
  <c r="AM21" i="2" s="1"/>
  <c r="O21" i="4" s="1"/>
  <c r="AI22" i="2"/>
  <c r="AL22" i="2" s="1"/>
  <c r="AM22" i="2" s="1"/>
  <c r="O22" i="4" s="1"/>
  <c r="AI23" i="2"/>
  <c r="AL23" i="2" s="1"/>
  <c r="AM23" i="2" s="1"/>
  <c r="O23" i="4" s="1"/>
  <c r="AI24" i="2"/>
  <c r="AL24" i="2" s="1"/>
  <c r="AM24" i="2" s="1"/>
  <c r="O24" i="4" s="1"/>
  <c r="AI25" i="2"/>
  <c r="AL25" i="2" s="1"/>
  <c r="AM25" i="2" s="1"/>
  <c r="O25" i="4" s="1"/>
  <c r="AI26" i="2"/>
  <c r="AL26" i="2" s="1"/>
  <c r="AM26" i="2" s="1"/>
  <c r="O26" i="4" s="1"/>
  <c r="AI27" i="2"/>
  <c r="AL27" i="2" s="1"/>
  <c r="AM27" i="2" s="1"/>
  <c r="O27" i="4" s="1"/>
  <c r="AI28" i="2"/>
  <c r="AL28" i="2" s="1"/>
  <c r="AM28" i="2" s="1"/>
  <c r="O28" i="4" s="1"/>
  <c r="AI29" i="2"/>
  <c r="AL29" i="2" s="1"/>
  <c r="AM29" i="2" s="1"/>
  <c r="O29" i="4" s="1"/>
  <c r="AI30" i="2"/>
  <c r="AL30" i="2" s="1"/>
  <c r="AM30" i="2" s="1"/>
  <c r="O30" i="4" s="1"/>
  <c r="AI31" i="2"/>
  <c r="AL31" i="2" s="1"/>
  <c r="AM31" i="2" s="1"/>
  <c r="O31" i="4" s="1"/>
  <c r="AI32" i="2"/>
  <c r="AL32" i="2" s="1"/>
  <c r="AM32" i="2" s="1"/>
  <c r="O32" i="4" s="1"/>
  <c r="AI33" i="2"/>
  <c r="AL33" i="2" s="1"/>
  <c r="AM33" i="2" s="1"/>
  <c r="O33" i="4" s="1"/>
  <c r="AI34" i="2"/>
  <c r="AL34" i="2" s="1"/>
  <c r="AM34" i="2" s="1"/>
  <c r="O34" i="4" s="1"/>
  <c r="AI35" i="2"/>
  <c r="AL35" i="2" s="1"/>
  <c r="AM35" i="2" s="1"/>
  <c r="O35" i="4" s="1"/>
  <c r="AI36" i="2"/>
  <c r="AL36" i="2" s="1"/>
  <c r="AM36" i="2" s="1"/>
  <c r="O36" i="4" s="1"/>
  <c r="AI37" i="2"/>
  <c r="AL37" i="2" s="1"/>
  <c r="AM37" i="2" s="1"/>
  <c r="O37" i="4" s="1"/>
  <c r="AI38" i="2"/>
  <c r="AL38" i="2" s="1"/>
  <c r="AM38" i="2" s="1"/>
  <c r="O38" i="4" s="1"/>
  <c r="AI39" i="2"/>
  <c r="AL39" i="2" s="1"/>
  <c r="AM39" i="2" s="1"/>
  <c r="O39" i="4" s="1"/>
  <c r="AI40" i="2"/>
  <c r="AL40" i="2" s="1"/>
  <c r="AM40" i="2" s="1"/>
  <c r="O40" i="4" s="1"/>
  <c r="AI41" i="2"/>
  <c r="AL41" i="2" s="1"/>
  <c r="AM41" i="2" s="1"/>
  <c r="O41" i="4" s="1"/>
  <c r="AI42" i="2"/>
  <c r="AL42" i="2" s="1"/>
  <c r="AM42" i="2" s="1"/>
  <c r="O42" i="4" s="1"/>
  <c r="AI43" i="2"/>
  <c r="AL43" i="2" s="1"/>
  <c r="AM43" i="2" s="1"/>
  <c r="O43" i="4" s="1"/>
  <c r="AI44" i="2"/>
  <c r="AL44" i="2" s="1"/>
  <c r="AM44" i="2" s="1"/>
  <c r="O44" i="4" s="1"/>
  <c r="AI45" i="2"/>
  <c r="AL45" i="2" s="1"/>
  <c r="AM45" i="2" s="1"/>
  <c r="O45" i="4" s="1"/>
  <c r="AI46" i="2"/>
  <c r="AL46" i="2" s="1"/>
  <c r="AM46" i="2" s="1"/>
  <c r="O46" i="4" s="1"/>
  <c r="AI47" i="2"/>
  <c r="AL47" i="2" s="1"/>
  <c r="AM47" i="2" s="1"/>
  <c r="O47" i="4" s="1"/>
  <c r="AI48" i="2"/>
  <c r="AL48" i="2" s="1"/>
  <c r="AM48" i="2" s="1"/>
  <c r="O48" i="4" s="1"/>
  <c r="AI49" i="2"/>
  <c r="AL49" i="2" s="1"/>
  <c r="AM49" i="2" s="1"/>
  <c r="O49" i="4" s="1"/>
  <c r="AI50" i="2"/>
  <c r="AL50" i="2" s="1"/>
  <c r="AM50" i="2" s="1"/>
  <c r="O50" i="4" s="1"/>
  <c r="AI51" i="2"/>
  <c r="AL51" i="2" s="1"/>
  <c r="AM51" i="2" s="1"/>
  <c r="O51" i="4" s="1"/>
  <c r="AI52" i="2"/>
  <c r="AL52" i="2" s="1"/>
  <c r="AM52" i="2" s="1"/>
  <c r="O52" i="4" s="1"/>
  <c r="AI53" i="2"/>
  <c r="AL53" i="2" s="1"/>
  <c r="AM53" i="2" s="1"/>
  <c r="O53" i="4" s="1"/>
  <c r="AI54" i="2"/>
  <c r="AL54" i="2" s="1"/>
  <c r="AM54" i="2" s="1"/>
  <c r="O54" i="4" s="1"/>
  <c r="AI55" i="2"/>
  <c r="AL55" i="2" s="1"/>
  <c r="AM55" i="2" s="1"/>
  <c r="O55" i="4" s="1"/>
  <c r="AI56" i="2"/>
  <c r="AL56" i="2" s="1"/>
  <c r="AM56" i="2" s="1"/>
  <c r="O56" i="4" s="1"/>
  <c r="AI57" i="2"/>
  <c r="AL57" i="2" s="1"/>
  <c r="AM57" i="2" s="1"/>
  <c r="O57" i="4" s="1"/>
  <c r="AI58" i="2"/>
  <c r="AL58" i="2" s="1"/>
  <c r="AM58" i="2" s="1"/>
  <c r="O58" i="4" s="1"/>
  <c r="AI59" i="2"/>
  <c r="AL59" i="2" s="1"/>
  <c r="AM59" i="2" s="1"/>
  <c r="O59" i="4" s="1"/>
  <c r="AI60" i="2"/>
  <c r="AL60" i="2" s="1"/>
  <c r="AM60" i="2" s="1"/>
  <c r="O60" i="4" s="1"/>
  <c r="AI61" i="2"/>
  <c r="AL61" i="2" s="1"/>
  <c r="AM61" i="2" s="1"/>
  <c r="O61" i="4" s="1"/>
  <c r="AI62" i="2"/>
  <c r="AL62" i="2" s="1"/>
  <c r="AM62" i="2" s="1"/>
  <c r="O62" i="4" s="1"/>
  <c r="AI63" i="2"/>
  <c r="AL63" i="2" s="1"/>
  <c r="AM63" i="2" s="1"/>
  <c r="O63" i="4" s="1"/>
  <c r="AI64" i="2"/>
  <c r="AL64" i="2" s="1"/>
  <c r="AM64" i="2" s="1"/>
  <c r="O64" i="4" s="1"/>
  <c r="AI65" i="2"/>
  <c r="AL65" i="2" s="1"/>
  <c r="AM65" i="2" s="1"/>
  <c r="O65" i="4" s="1"/>
  <c r="AI66" i="2"/>
  <c r="AL66" i="2" s="1"/>
  <c r="AM66" i="2" s="1"/>
  <c r="O66" i="4" s="1"/>
  <c r="AI67" i="2"/>
  <c r="AL67" i="2" s="1"/>
  <c r="AM67" i="2" s="1"/>
  <c r="O67" i="4" s="1"/>
  <c r="AI68" i="2"/>
  <c r="AL68" i="2" s="1"/>
  <c r="AM68" i="2" s="1"/>
  <c r="O68" i="4" s="1"/>
  <c r="AI69" i="2"/>
  <c r="AL69" i="2" s="1"/>
  <c r="AM69" i="2" s="1"/>
  <c r="O69" i="4" s="1"/>
  <c r="AI70" i="2"/>
  <c r="AL70" i="2" s="1"/>
  <c r="AM70" i="2" s="1"/>
  <c r="O70" i="4" s="1"/>
  <c r="AI71" i="2"/>
  <c r="AL71" i="2" s="1"/>
  <c r="AM71" i="2" s="1"/>
  <c r="O71" i="4" s="1"/>
  <c r="AI72" i="2"/>
  <c r="AL72" i="2" s="1"/>
  <c r="AM72" i="2" s="1"/>
  <c r="O72" i="4" s="1"/>
  <c r="AI73" i="2"/>
  <c r="AL73" i="2" s="1"/>
  <c r="AM73" i="2" s="1"/>
  <c r="O73" i="4" s="1"/>
  <c r="AI74" i="2"/>
  <c r="AL74" i="2" s="1"/>
  <c r="AM74" i="2" s="1"/>
  <c r="O74" i="4" s="1"/>
  <c r="AI75" i="2"/>
  <c r="AL75" i="2" s="1"/>
  <c r="AM75" i="2" s="1"/>
  <c r="O75" i="4" s="1"/>
  <c r="AI76" i="2"/>
  <c r="AL76" i="2" s="1"/>
  <c r="AM76" i="2" s="1"/>
  <c r="O76" i="4" s="1"/>
  <c r="AI77" i="2"/>
  <c r="AL77" i="2" s="1"/>
  <c r="AM77" i="2" s="1"/>
  <c r="O77" i="4" s="1"/>
  <c r="AI78" i="2"/>
  <c r="AL78" i="2" s="1"/>
  <c r="AM78" i="2" s="1"/>
  <c r="O78" i="4" s="1"/>
  <c r="AI79" i="2"/>
  <c r="AL79" i="2" s="1"/>
  <c r="AM79" i="2" s="1"/>
  <c r="O79" i="4" s="1"/>
  <c r="AI80" i="2"/>
  <c r="AL80" i="2" s="1"/>
  <c r="AM80" i="2" s="1"/>
  <c r="O80" i="4" s="1"/>
  <c r="AI81" i="2"/>
  <c r="AL81" i="2" s="1"/>
  <c r="AM81" i="2" s="1"/>
  <c r="O81" i="4" s="1"/>
  <c r="AI82" i="2"/>
  <c r="AL82" i="2" s="1"/>
  <c r="AM82" i="2" s="1"/>
  <c r="O82" i="4" s="1"/>
  <c r="AI83" i="2"/>
  <c r="AL83" i="2" s="1"/>
  <c r="AM83" i="2" s="1"/>
  <c r="O83" i="4" s="1"/>
  <c r="AI84" i="2"/>
  <c r="AL84" i="2" s="1"/>
  <c r="AM84" i="2" s="1"/>
  <c r="O84" i="4" s="1"/>
  <c r="AI85" i="2"/>
  <c r="AL85" i="2" s="1"/>
  <c r="AM85" i="2" s="1"/>
  <c r="O85" i="4" s="1"/>
  <c r="AI86" i="2"/>
  <c r="AL86" i="2" s="1"/>
  <c r="AM86" i="2" s="1"/>
  <c r="O86" i="4" s="1"/>
  <c r="AI87" i="2"/>
  <c r="AL87" i="2" s="1"/>
  <c r="AM87" i="2" s="1"/>
  <c r="O87" i="4" s="1"/>
  <c r="AI88" i="2"/>
  <c r="AL88" i="2" s="1"/>
  <c r="AM88" i="2" s="1"/>
  <c r="O88" i="4" s="1"/>
  <c r="AI89" i="2"/>
  <c r="AL89" i="2" s="1"/>
  <c r="AM89" i="2" s="1"/>
  <c r="O89" i="4" s="1"/>
  <c r="AI90" i="2"/>
  <c r="AL90" i="2" s="1"/>
  <c r="AM90" i="2" s="1"/>
  <c r="O90" i="4" s="1"/>
  <c r="AI91" i="2"/>
  <c r="AL91" i="2" s="1"/>
  <c r="AM91" i="2" s="1"/>
  <c r="O91" i="4" s="1"/>
  <c r="AI92" i="2"/>
  <c r="AL92" i="2" s="1"/>
  <c r="AM92" i="2" s="1"/>
  <c r="O92" i="4" s="1"/>
  <c r="AI93" i="2"/>
  <c r="AL93" i="2" s="1"/>
  <c r="AM93" i="2" s="1"/>
  <c r="O93" i="4" s="1"/>
  <c r="AI94" i="2"/>
  <c r="AL94" i="2" s="1"/>
  <c r="AM94" i="2" s="1"/>
  <c r="O94" i="4" s="1"/>
  <c r="AI95" i="2"/>
  <c r="AL95" i="2" s="1"/>
  <c r="AM95" i="2" s="1"/>
  <c r="O95" i="4" s="1"/>
  <c r="AI96" i="2"/>
  <c r="AL96" i="2" s="1"/>
  <c r="AM96" i="2" s="1"/>
  <c r="O96" i="4" s="1"/>
  <c r="AI97" i="2"/>
  <c r="AL97" i="2" s="1"/>
  <c r="AM97" i="2" s="1"/>
  <c r="O97" i="4" s="1"/>
  <c r="AI98" i="2"/>
  <c r="AL98" i="2" s="1"/>
  <c r="AM98" i="2" s="1"/>
  <c r="O98" i="4" s="1"/>
  <c r="AI99" i="2"/>
  <c r="AL99" i="2" s="1"/>
  <c r="AM99" i="2" s="1"/>
  <c r="O99" i="4" s="1"/>
  <c r="AI100" i="2"/>
  <c r="AL100" i="2" s="1"/>
  <c r="AM100" i="2" s="1"/>
  <c r="O100" i="4" s="1"/>
  <c r="AI101" i="2"/>
  <c r="AL101" i="2" s="1"/>
  <c r="AM101" i="2" s="1"/>
  <c r="O101" i="4" s="1"/>
  <c r="AI102" i="2"/>
  <c r="AL102" i="2" s="1"/>
  <c r="AM102" i="2" s="1"/>
  <c r="O102" i="4" s="1"/>
  <c r="AI103" i="2"/>
  <c r="AL103" i="2" s="1"/>
  <c r="AM103" i="2" s="1"/>
  <c r="O103" i="4" s="1"/>
  <c r="AI104" i="2"/>
  <c r="AL104" i="2" s="1"/>
  <c r="AM104" i="2" s="1"/>
  <c r="O104" i="4" s="1"/>
  <c r="AI105" i="2"/>
  <c r="AL105" i="2" s="1"/>
  <c r="AM105" i="2" s="1"/>
  <c r="O105" i="4" s="1"/>
  <c r="AF6" i="2"/>
  <c r="AG6" i="2" s="1"/>
  <c r="M6" i="4" s="1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C6" i="2"/>
  <c r="AC7" i="2"/>
  <c r="AF7" i="2" s="1"/>
  <c r="AG7" i="2" s="1"/>
  <c r="M7" i="4" s="1"/>
  <c r="AC8" i="2"/>
  <c r="AF8" i="2" s="1"/>
  <c r="AG8" i="2" s="1"/>
  <c r="M8" i="4" s="1"/>
  <c r="AC9" i="2"/>
  <c r="AF9" i="2" s="1"/>
  <c r="AG9" i="2" s="1"/>
  <c r="M9" i="4" s="1"/>
  <c r="AC10" i="2"/>
  <c r="AF10" i="2" s="1"/>
  <c r="AG10" i="2" s="1"/>
  <c r="M10" i="4" s="1"/>
  <c r="AC11" i="2"/>
  <c r="AF11" i="2" s="1"/>
  <c r="AG11" i="2" s="1"/>
  <c r="M11" i="4" s="1"/>
  <c r="AC12" i="2"/>
  <c r="AF12" i="2" s="1"/>
  <c r="AG12" i="2" s="1"/>
  <c r="M12" i="4" s="1"/>
  <c r="AC13" i="2"/>
  <c r="AF13" i="2" s="1"/>
  <c r="AG13" i="2" s="1"/>
  <c r="M13" i="4" s="1"/>
  <c r="AC14" i="2"/>
  <c r="AF14" i="2" s="1"/>
  <c r="AG14" i="2" s="1"/>
  <c r="M14" i="4" s="1"/>
  <c r="AC15" i="2"/>
  <c r="AF15" i="2" s="1"/>
  <c r="AG15" i="2" s="1"/>
  <c r="M15" i="4" s="1"/>
  <c r="AC16" i="2"/>
  <c r="AF16" i="2" s="1"/>
  <c r="AG16" i="2" s="1"/>
  <c r="M16" i="4" s="1"/>
  <c r="AC17" i="2"/>
  <c r="AF17" i="2" s="1"/>
  <c r="AG17" i="2" s="1"/>
  <c r="M17" i="4" s="1"/>
  <c r="AC18" i="2"/>
  <c r="AF18" i="2" s="1"/>
  <c r="AG18" i="2" s="1"/>
  <c r="M18" i="4" s="1"/>
  <c r="AC19" i="2"/>
  <c r="AF19" i="2" s="1"/>
  <c r="AG19" i="2" s="1"/>
  <c r="M19" i="4" s="1"/>
  <c r="AC20" i="2"/>
  <c r="AF20" i="2" s="1"/>
  <c r="AG20" i="2" s="1"/>
  <c r="M20" i="4" s="1"/>
  <c r="AC21" i="2"/>
  <c r="AF21" i="2" s="1"/>
  <c r="AG21" i="2" s="1"/>
  <c r="M21" i="4" s="1"/>
  <c r="AC22" i="2"/>
  <c r="AF22" i="2" s="1"/>
  <c r="AG22" i="2" s="1"/>
  <c r="M22" i="4" s="1"/>
  <c r="AC23" i="2"/>
  <c r="AF23" i="2" s="1"/>
  <c r="AG23" i="2" s="1"/>
  <c r="M23" i="4" s="1"/>
  <c r="AC24" i="2"/>
  <c r="AF24" i="2" s="1"/>
  <c r="AG24" i="2" s="1"/>
  <c r="M24" i="4" s="1"/>
  <c r="AC25" i="2"/>
  <c r="AF25" i="2" s="1"/>
  <c r="AG25" i="2" s="1"/>
  <c r="M25" i="4" s="1"/>
  <c r="AC26" i="2"/>
  <c r="AF26" i="2" s="1"/>
  <c r="AG26" i="2" s="1"/>
  <c r="M26" i="4" s="1"/>
  <c r="AC27" i="2"/>
  <c r="AF27" i="2" s="1"/>
  <c r="AG27" i="2" s="1"/>
  <c r="M27" i="4" s="1"/>
  <c r="AC28" i="2"/>
  <c r="AF28" i="2" s="1"/>
  <c r="AG28" i="2" s="1"/>
  <c r="M28" i="4" s="1"/>
  <c r="AC29" i="2"/>
  <c r="AF29" i="2" s="1"/>
  <c r="AG29" i="2" s="1"/>
  <c r="M29" i="4" s="1"/>
  <c r="AC30" i="2"/>
  <c r="AF30" i="2" s="1"/>
  <c r="AG30" i="2" s="1"/>
  <c r="M30" i="4" s="1"/>
  <c r="AC31" i="2"/>
  <c r="AF31" i="2" s="1"/>
  <c r="AG31" i="2" s="1"/>
  <c r="M31" i="4" s="1"/>
  <c r="AC32" i="2"/>
  <c r="AF32" i="2" s="1"/>
  <c r="AG32" i="2" s="1"/>
  <c r="M32" i="4" s="1"/>
  <c r="AC33" i="2"/>
  <c r="AF33" i="2" s="1"/>
  <c r="AG33" i="2" s="1"/>
  <c r="M33" i="4" s="1"/>
  <c r="AC34" i="2"/>
  <c r="AF34" i="2" s="1"/>
  <c r="AG34" i="2" s="1"/>
  <c r="M34" i="4" s="1"/>
  <c r="AC35" i="2"/>
  <c r="AF35" i="2" s="1"/>
  <c r="AG35" i="2" s="1"/>
  <c r="M35" i="4" s="1"/>
  <c r="AC36" i="2"/>
  <c r="AF36" i="2" s="1"/>
  <c r="AG36" i="2" s="1"/>
  <c r="M36" i="4" s="1"/>
  <c r="AC37" i="2"/>
  <c r="AF37" i="2" s="1"/>
  <c r="AG37" i="2" s="1"/>
  <c r="M37" i="4" s="1"/>
  <c r="AC38" i="2"/>
  <c r="AF38" i="2" s="1"/>
  <c r="AG38" i="2" s="1"/>
  <c r="M38" i="4" s="1"/>
  <c r="AC39" i="2"/>
  <c r="AF39" i="2" s="1"/>
  <c r="AG39" i="2" s="1"/>
  <c r="M39" i="4" s="1"/>
  <c r="AC40" i="2"/>
  <c r="AF40" i="2" s="1"/>
  <c r="AG40" i="2" s="1"/>
  <c r="M40" i="4" s="1"/>
  <c r="AC41" i="2"/>
  <c r="AF41" i="2" s="1"/>
  <c r="AG41" i="2" s="1"/>
  <c r="M41" i="4" s="1"/>
  <c r="AC42" i="2"/>
  <c r="AF42" i="2" s="1"/>
  <c r="AG42" i="2" s="1"/>
  <c r="M42" i="4" s="1"/>
  <c r="AC43" i="2"/>
  <c r="AF43" i="2" s="1"/>
  <c r="AG43" i="2" s="1"/>
  <c r="M43" i="4" s="1"/>
  <c r="AC44" i="2"/>
  <c r="AF44" i="2" s="1"/>
  <c r="AG44" i="2" s="1"/>
  <c r="M44" i="4" s="1"/>
  <c r="AC45" i="2"/>
  <c r="AF45" i="2" s="1"/>
  <c r="AG45" i="2" s="1"/>
  <c r="M45" i="4" s="1"/>
  <c r="AC46" i="2"/>
  <c r="AF46" i="2" s="1"/>
  <c r="AG46" i="2" s="1"/>
  <c r="M46" i="4" s="1"/>
  <c r="AC47" i="2"/>
  <c r="AF47" i="2" s="1"/>
  <c r="AG47" i="2" s="1"/>
  <c r="M47" i="4" s="1"/>
  <c r="AC48" i="2"/>
  <c r="AF48" i="2" s="1"/>
  <c r="AG48" i="2" s="1"/>
  <c r="M48" i="4" s="1"/>
  <c r="AC49" i="2"/>
  <c r="AF49" i="2" s="1"/>
  <c r="AG49" i="2" s="1"/>
  <c r="M49" i="4" s="1"/>
  <c r="AC50" i="2"/>
  <c r="AF50" i="2" s="1"/>
  <c r="AG50" i="2" s="1"/>
  <c r="M50" i="4" s="1"/>
  <c r="AC51" i="2"/>
  <c r="AF51" i="2" s="1"/>
  <c r="AG51" i="2" s="1"/>
  <c r="M51" i="4" s="1"/>
  <c r="AC52" i="2"/>
  <c r="AF52" i="2" s="1"/>
  <c r="AG52" i="2" s="1"/>
  <c r="M52" i="4" s="1"/>
  <c r="AC53" i="2"/>
  <c r="AF53" i="2" s="1"/>
  <c r="AG53" i="2" s="1"/>
  <c r="M53" i="4" s="1"/>
  <c r="AC54" i="2"/>
  <c r="AF54" i="2" s="1"/>
  <c r="AG54" i="2" s="1"/>
  <c r="M54" i="4" s="1"/>
  <c r="AC55" i="2"/>
  <c r="AF55" i="2" s="1"/>
  <c r="AG55" i="2" s="1"/>
  <c r="M55" i="4" s="1"/>
  <c r="AC56" i="2"/>
  <c r="AF56" i="2" s="1"/>
  <c r="AG56" i="2" s="1"/>
  <c r="M56" i="4" s="1"/>
  <c r="AC57" i="2"/>
  <c r="AF57" i="2" s="1"/>
  <c r="AG57" i="2" s="1"/>
  <c r="M57" i="4" s="1"/>
  <c r="AC58" i="2"/>
  <c r="AF58" i="2" s="1"/>
  <c r="AG58" i="2" s="1"/>
  <c r="M58" i="4" s="1"/>
  <c r="AC59" i="2"/>
  <c r="AF59" i="2" s="1"/>
  <c r="AG59" i="2" s="1"/>
  <c r="M59" i="4" s="1"/>
  <c r="AC60" i="2"/>
  <c r="AF60" i="2" s="1"/>
  <c r="AG60" i="2" s="1"/>
  <c r="M60" i="4" s="1"/>
  <c r="AC61" i="2"/>
  <c r="AF61" i="2" s="1"/>
  <c r="AG61" i="2" s="1"/>
  <c r="M61" i="4" s="1"/>
  <c r="AC62" i="2"/>
  <c r="AF62" i="2" s="1"/>
  <c r="AG62" i="2" s="1"/>
  <c r="M62" i="4" s="1"/>
  <c r="AC63" i="2"/>
  <c r="AF63" i="2" s="1"/>
  <c r="AG63" i="2" s="1"/>
  <c r="M63" i="4" s="1"/>
  <c r="AC64" i="2"/>
  <c r="AF64" i="2" s="1"/>
  <c r="AG64" i="2" s="1"/>
  <c r="M64" i="4" s="1"/>
  <c r="AC65" i="2"/>
  <c r="AF65" i="2" s="1"/>
  <c r="AG65" i="2" s="1"/>
  <c r="M65" i="4" s="1"/>
  <c r="AC66" i="2"/>
  <c r="AF66" i="2" s="1"/>
  <c r="AG66" i="2" s="1"/>
  <c r="M66" i="4" s="1"/>
  <c r="AC67" i="2"/>
  <c r="AF67" i="2" s="1"/>
  <c r="AG67" i="2" s="1"/>
  <c r="M67" i="4" s="1"/>
  <c r="AC68" i="2"/>
  <c r="AF68" i="2" s="1"/>
  <c r="AG68" i="2" s="1"/>
  <c r="M68" i="4" s="1"/>
  <c r="AC69" i="2"/>
  <c r="AF69" i="2" s="1"/>
  <c r="AG69" i="2" s="1"/>
  <c r="M69" i="4" s="1"/>
  <c r="AC70" i="2"/>
  <c r="AF70" i="2" s="1"/>
  <c r="AG70" i="2" s="1"/>
  <c r="M70" i="4" s="1"/>
  <c r="AC71" i="2"/>
  <c r="AF71" i="2" s="1"/>
  <c r="AG71" i="2" s="1"/>
  <c r="M71" i="4" s="1"/>
  <c r="AC72" i="2"/>
  <c r="AF72" i="2" s="1"/>
  <c r="AG72" i="2" s="1"/>
  <c r="M72" i="4" s="1"/>
  <c r="AC73" i="2"/>
  <c r="AF73" i="2" s="1"/>
  <c r="AG73" i="2" s="1"/>
  <c r="M73" i="4" s="1"/>
  <c r="AC74" i="2"/>
  <c r="AF74" i="2" s="1"/>
  <c r="AG74" i="2" s="1"/>
  <c r="M74" i="4" s="1"/>
  <c r="AC75" i="2"/>
  <c r="AF75" i="2" s="1"/>
  <c r="AG75" i="2" s="1"/>
  <c r="M75" i="4" s="1"/>
  <c r="AC76" i="2"/>
  <c r="AF76" i="2" s="1"/>
  <c r="AG76" i="2" s="1"/>
  <c r="M76" i="4" s="1"/>
  <c r="AC77" i="2"/>
  <c r="AF77" i="2" s="1"/>
  <c r="AG77" i="2" s="1"/>
  <c r="M77" i="4" s="1"/>
  <c r="AC78" i="2"/>
  <c r="AF78" i="2" s="1"/>
  <c r="AG78" i="2" s="1"/>
  <c r="M78" i="4" s="1"/>
  <c r="AC79" i="2"/>
  <c r="AF79" i="2" s="1"/>
  <c r="AG79" i="2" s="1"/>
  <c r="M79" i="4" s="1"/>
  <c r="AC80" i="2"/>
  <c r="AF80" i="2" s="1"/>
  <c r="AG80" i="2" s="1"/>
  <c r="M80" i="4" s="1"/>
  <c r="AC81" i="2"/>
  <c r="AF81" i="2" s="1"/>
  <c r="AG81" i="2" s="1"/>
  <c r="M81" i="4" s="1"/>
  <c r="AC82" i="2"/>
  <c r="AF82" i="2" s="1"/>
  <c r="AG82" i="2" s="1"/>
  <c r="M82" i="4" s="1"/>
  <c r="AC83" i="2"/>
  <c r="AF83" i="2" s="1"/>
  <c r="AG83" i="2" s="1"/>
  <c r="M83" i="4" s="1"/>
  <c r="AC84" i="2"/>
  <c r="AF84" i="2" s="1"/>
  <c r="AG84" i="2" s="1"/>
  <c r="M84" i="4" s="1"/>
  <c r="AC85" i="2"/>
  <c r="AF85" i="2" s="1"/>
  <c r="AG85" i="2" s="1"/>
  <c r="M85" i="4" s="1"/>
  <c r="AC86" i="2"/>
  <c r="AF86" i="2" s="1"/>
  <c r="AG86" i="2" s="1"/>
  <c r="M86" i="4" s="1"/>
  <c r="AC87" i="2"/>
  <c r="AF87" i="2" s="1"/>
  <c r="AG87" i="2" s="1"/>
  <c r="M87" i="4" s="1"/>
  <c r="AC88" i="2"/>
  <c r="AF88" i="2" s="1"/>
  <c r="AG88" i="2" s="1"/>
  <c r="M88" i="4" s="1"/>
  <c r="AC89" i="2"/>
  <c r="AF89" i="2" s="1"/>
  <c r="AG89" i="2" s="1"/>
  <c r="M89" i="4" s="1"/>
  <c r="AC90" i="2"/>
  <c r="AF90" i="2" s="1"/>
  <c r="AG90" i="2" s="1"/>
  <c r="M90" i="4" s="1"/>
  <c r="AC91" i="2"/>
  <c r="AF91" i="2" s="1"/>
  <c r="AG91" i="2" s="1"/>
  <c r="M91" i="4" s="1"/>
  <c r="AC92" i="2"/>
  <c r="AF92" i="2" s="1"/>
  <c r="AG92" i="2" s="1"/>
  <c r="M92" i="4" s="1"/>
  <c r="AC93" i="2"/>
  <c r="AF93" i="2" s="1"/>
  <c r="AG93" i="2" s="1"/>
  <c r="M93" i="4" s="1"/>
  <c r="AC94" i="2"/>
  <c r="AF94" i="2" s="1"/>
  <c r="AG94" i="2" s="1"/>
  <c r="M94" i="4" s="1"/>
  <c r="AC95" i="2"/>
  <c r="AF95" i="2" s="1"/>
  <c r="AG95" i="2" s="1"/>
  <c r="M95" i="4" s="1"/>
  <c r="AC96" i="2"/>
  <c r="AF96" i="2" s="1"/>
  <c r="AG96" i="2" s="1"/>
  <c r="M96" i="4" s="1"/>
  <c r="AC97" i="2"/>
  <c r="AF97" i="2" s="1"/>
  <c r="AG97" i="2" s="1"/>
  <c r="M97" i="4" s="1"/>
  <c r="AC98" i="2"/>
  <c r="AF98" i="2" s="1"/>
  <c r="AG98" i="2" s="1"/>
  <c r="M98" i="4" s="1"/>
  <c r="AC99" i="2"/>
  <c r="AF99" i="2" s="1"/>
  <c r="AG99" i="2" s="1"/>
  <c r="M99" i="4" s="1"/>
  <c r="AC100" i="2"/>
  <c r="AF100" i="2" s="1"/>
  <c r="AG100" i="2" s="1"/>
  <c r="M100" i="4" s="1"/>
  <c r="AC101" i="2"/>
  <c r="AF101" i="2" s="1"/>
  <c r="AG101" i="2" s="1"/>
  <c r="M101" i="4" s="1"/>
  <c r="AC102" i="2"/>
  <c r="AF102" i="2" s="1"/>
  <c r="AG102" i="2" s="1"/>
  <c r="M102" i="4" s="1"/>
  <c r="AC103" i="2"/>
  <c r="AF103" i="2" s="1"/>
  <c r="AG103" i="2" s="1"/>
  <c r="M103" i="4" s="1"/>
  <c r="AC104" i="2"/>
  <c r="AF104" i="2" s="1"/>
  <c r="AG104" i="2" s="1"/>
  <c r="M104" i="4" s="1"/>
  <c r="AC105" i="2"/>
  <c r="AF105" i="2" s="1"/>
  <c r="AG105" i="2" s="1"/>
  <c r="M105" i="4" s="1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W6" i="2"/>
  <c r="Z6" i="2" s="1"/>
  <c r="AA6" i="2" s="1"/>
  <c r="K6" i="4" s="1"/>
  <c r="W7" i="2"/>
  <c r="Z7" i="2" s="1"/>
  <c r="AA7" i="2" s="1"/>
  <c r="K7" i="4" s="1"/>
  <c r="W8" i="2"/>
  <c r="Z8" i="2" s="1"/>
  <c r="AA8" i="2" s="1"/>
  <c r="K8" i="4" s="1"/>
  <c r="W9" i="2"/>
  <c r="Z9" i="2" s="1"/>
  <c r="AA9" i="2" s="1"/>
  <c r="K9" i="4" s="1"/>
  <c r="W10" i="2"/>
  <c r="Z10" i="2" s="1"/>
  <c r="AA10" i="2" s="1"/>
  <c r="K10" i="4" s="1"/>
  <c r="W11" i="2"/>
  <c r="Z11" i="2" s="1"/>
  <c r="AA11" i="2" s="1"/>
  <c r="K11" i="4" s="1"/>
  <c r="W12" i="2"/>
  <c r="Z12" i="2" s="1"/>
  <c r="AA12" i="2" s="1"/>
  <c r="K12" i="4" s="1"/>
  <c r="W13" i="2"/>
  <c r="Z13" i="2" s="1"/>
  <c r="AA13" i="2" s="1"/>
  <c r="K13" i="4" s="1"/>
  <c r="W14" i="2"/>
  <c r="Z14" i="2" s="1"/>
  <c r="AA14" i="2" s="1"/>
  <c r="K14" i="4" s="1"/>
  <c r="W15" i="2"/>
  <c r="Z15" i="2" s="1"/>
  <c r="AA15" i="2" s="1"/>
  <c r="K15" i="4" s="1"/>
  <c r="W16" i="2"/>
  <c r="Z16" i="2" s="1"/>
  <c r="AA16" i="2" s="1"/>
  <c r="K16" i="4" s="1"/>
  <c r="W17" i="2"/>
  <c r="Z17" i="2" s="1"/>
  <c r="AA17" i="2" s="1"/>
  <c r="K17" i="4" s="1"/>
  <c r="W18" i="2"/>
  <c r="Z18" i="2" s="1"/>
  <c r="AA18" i="2" s="1"/>
  <c r="K18" i="4" s="1"/>
  <c r="W19" i="2"/>
  <c r="Z19" i="2" s="1"/>
  <c r="AA19" i="2" s="1"/>
  <c r="K19" i="4" s="1"/>
  <c r="W20" i="2"/>
  <c r="Z20" i="2" s="1"/>
  <c r="AA20" i="2" s="1"/>
  <c r="K20" i="4" s="1"/>
  <c r="W21" i="2"/>
  <c r="Z21" i="2" s="1"/>
  <c r="AA21" i="2" s="1"/>
  <c r="K21" i="4" s="1"/>
  <c r="W22" i="2"/>
  <c r="Z22" i="2" s="1"/>
  <c r="AA22" i="2" s="1"/>
  <c r="K22" i="4" s="1"/>
  <c r="W23" i="2"/>
  <c r="Z23" i="2" s="1"/>
  <c r="AA23" i="2" s="1"/>
  <c r="K23" i="4" s="1"/>
  <c r="W24" i="2"/>
  <c r="Z24" i="2" s="1"/>
  <c r="AA24" i="2" s="1"/>
  <c r="K24" i="4" s="1"/>
  <c r="W25" i="2"/>
  <c r="Z25" i="2" s="1"/>
  <c r="AA25" i="2" s="1"/>
  <c r="K25" i="4" s="1"/>
  <c r="W26" i="2"/>
  <c r="Z26" i="2" s="1"/>
  <c r="AA26" i="2" s="1"/>
  <c r="K26" i="4" s="1"/>
  <c r="W27" i="2"/>
  <c r="Z27" i="2" s="1"/>
  <c r="AA27" i="2" s="1"/>
  <c r="K27" i="4" s="1"/>
  <c r="W28" i="2"/>
  <c r="Z28" i="2" s="1"/>
  <c r="AA28" i="2" s="1"/>
  <c r="K28" i="4" s="1"/>
  <c r="W29" i="2"/>
  <c r="Z29" i="2" s="1"/>
  <c r="AA29" i="2" s="1"/>
  <c r="K29" i="4" s="1"/>
  <c r="W30" i="2"/>
  <c r="Z30" i="2" s="1"/>
  <c r="AA30" i="2" s="1"/>
  <c r="K30" i="4" s="1"/>
  <c r="W31" i="2"/>
  <c r="Z31" i="2" s="1"/>
  <c r="AA31" i="2" s="1"/>
  <c r="K31" i="4" s="1"/>
  <c r="W32" i="2"/>
  <c r="Z32" i="2" s="1"/>
  <c r="AA32" i="2" s="1"/>
  <c r="K32" i="4" s="1"/>
  <c r="W33" i="2"/>
  <c r="Z33" i="2" s="1"/>
  <c r="AA33" i="2" s="1"/>
  <c r="K33" i="4" s="1"/>
  <c r="W34" i="2"/>
  <c r="Z34" i="2" s="1"/>
  <c r="AA34" i="2" s="1"/>
  <c r="K34" i="4" s="1"/>
  <c r="W35" i="2"/>
  <c r="Z35" i="2" s="1"/>
  <c r="AA35" i="2" s="1"/>
  <c r="K35" i="4" s="1"/>
  <c r="W36" i="2"/>
  <c r="Z36" i="2" s="1"/>
  <c r="AA36" i="2" s="1"/>
  <c r="K36" i="4" s="1"/>
  <c r="W37" i="2"/>
  <c r="Z37" i="2" s="1"/>
  <c r="AA37" i="2" s="1"/>
  <c r="K37" i="4" s="1"/>
  <c r="W38" i="2"/>
  <c r="Z38" i="2" s="1"/>
  <c r="AA38" i="2" s="1"/>
  <c r="K38" i="4" s="1"/>
  <c r="W39" i="2"/>
  <c r="Z39" i="2" s="1"/>
  <c r="AA39" i="2" s="1"/>
  <c r="K39" i="4" s="1"/>
  <c r="W40" i="2"/>
  <c r="Z40" i="2" s="1"/>
  <c r="AA40" i="2" s="1"/>
  <c r="K40" i="4" s="1"/>
  <c r="W41" i="2"/>
  <c r="Z41" i="2" s="1"/>
  <c r="AA41" i="2" s="1"/>
  <c r="K41" i="4" s="1"/>
  <c r="W42" i="2"/>
  <c r="Z42" i="2" s="1"/>
  <c r="AA42" i="2" s="1"/>
  <c r="K42" i="4" s="1"/>
  <c r="W43" i="2"/>
  <c r="Z43" i="2" s="1"/>
  <c r="AA43" i="2" s="1"/>
  <c r="K43" i="4" s="1"/>
  <c r="W44" i="2"/>
  <c r="Z44" i="2" s="1"/>
  <c r="AA44" i="2" s="1"/>
  <c r="K44" i="4" s="1"/>
  <c r="W45" i="2"/>
  <c r="Z45" i="2" s="1"/>
  <c r="AA45" i="2" s="1"/>
  <c r="K45" i="4" s="1"/>
  <c r="W46" i="2"/>
  <c r="Z46" i="2" s="1"/>
  <c r="AA46" i="2" s="1"/>
  <c r="K46" i="4" s="1"/>
  <c r="W47" i="2"/>
  <c r="Z47" i="2" s="1"/>
  <c r="AA47" i="2" s="1"/>
  <c r="K47" i="4" s="1"/>
  <c r="W48" i="2"/>
  <c r="Z48" i="2" s="1"/>
  <c r="AA48" i="2" s="1"/>
  <c r="K48" i="4" s="1"/>
  <c r="W49" i="2"/>
  <c r="Z49" i="2" s="1"/>
  <c r="AA49" i="2" s="1"/>
  <c r="K49" i="4" s="1"/>
  <c r="W50" i="2"/>
  <c r="Z50" i="2" s="1"/>
  <c r="AA50" i="2" s="1"/>
  <c r="K50" i="4" s="1"/>
  <c r="W51" i="2"/>
  <c r="Z51" i="2" s="1"/>
  <c r="AA51" i="2" s="1"/>
  <c r="K51" i="4" s="1"/>
  <c r="W52" i="2"/>
  <c r="Z52" i="2" s="1"/>
  <c r="AA52" i="2" s="1"/>
  <c r="K52" i="4" s="1"/>
  <c r="W53" i="2"/>
  <c r="Z53" i="2" s="1"/>
  <c r="AA53" i="2" s="1"/>
  <c r="K53" i="4" s="1"/>
  <c r="W54" i="2"/>
  <c r="Z54" i="2" s="1"/>
  <c r="AA54" i="2" s="1"/>
  <c r="K54" i="4" s="1"/>
  <c r="W55" i="2"/>
  <c r="Z55" i="2" s="1"/>
  <c r="AA55" i="2" s="1"/>
  <c r="K55" i="4" s="1"/>
  <c r="W56" i="2"/>
  <c r="Z56" i="2" s="1"/>
  <c r="AA56" i="2" s="1"/>
  <c r="K56" i="4" s="1"/>
  <c r="W57" i="2"/>
  <c r="Z57" i="2" s="1"/>
  <c r="AA57" i="2" s="1"/>
  <c r="K57" i="4" s="1"/>
  <c r="W58" i="2"/>
  <c r="Z58" i="2" s="1"/>
  <c r="AA58" i="2" s="1"/>
  <c r="K58" i="4" s="1"/>
  <c r="W59" i="2"/>
  <c r="Z59" i="2" s="1"/>
  <c r="AA59" i="2" s="1"/>
  <c r="K59" i="4" s="1"/>
  <c r="W60" i="2"/>
  <c r="Z60" i="2" s="1"/>
  <c r="AA60" i="2" s="1"/>
  <c r="K60" i="4" s="1"/>
  <c r="W61" i="2"/>
  <c r="Z61" i="2" s="1"/>
  <c r="AA61" i="2" s="1"/>
  <c r="K61" i="4" s="1"/>
  <c r="W62" i="2"/>
  <c r="Z62" i="2" s="1"/>
  <c r="AA62" i="2" s="1"/>
  <c r="K62" i="4" s="1"/>
  <c r="W63" i="2"/>
  <c r="Z63" i="2" s="1"/>
  <c r="AA63" i="2" s="1"/>
  <c r="K63" i="4" s="1"/>
  <c r="W64" i="2"/>
  <c r="Z64" i="2" s="1"/>
  <c r="AA64" i="2" s="1"/>
  <c r="K64" i="4" s="1"/>
  <c r="W65" i="2"/>
  <c r="Z65" i="2" s="1"/>
  <c r="AA65" i="2" s="1"/>
  <c r="K65" i="4" s="1"/>
  <c r="W66" i="2"/>
  <c r="Z66" i="2" s="1"/>
  <c r="AA66" i="2" s="1"/>
  <c r="K66" i="4" s="1"/>
  <c r="W67" i="2"/>
  <c r="Z67" i="2" s="1"/>
  <c r="AA67" i="2" s="1"/>
  <c r="K67" i="4" s="1"/>
  <c r="W68" i="2"/>
  <c r="Z68" i="2" s="1"/>
  <c r="AA68" i="2" s="1"/>
  <c r="K68" i="4" s="1"/>
  <c r="W69" i="2"/>
  <c r="Z69" i="2" s="1"/>
  <c r="AA69" i="2" s="1"/>
  <c r="K69" i="4" s="1"/>
  <c r="W70" i="2"/>
  <c r="Z70" i="2" s="1"/>
  <c r="AA70" i="2" s="1"/>
  <c r="K70" i="4" s="1"/>
  <c r="W71" i="2"/>
  <c r="Z71" i="2" s="1"/>
  <c r="AA71" i="2" s="1"/>
  <c r="K71" i="4" s="1"/>
  <c r="W72" i="2"/>
  <c r="Z72" i="2" s="1"/>
  <c r="AA72" i="2" s="1"/>
  <c r="K72" i="4" s="1"/>
  <c r="W73" i="2"/>
  <c r="Z73" i="2" s="1"/>
  <c r="AA73" i="2" s="1"/>
  <c r="K73" i="4" s="1"/>
  <c r="W74" i="2"/>
  <c r="Z74" i="2" s="1"/>
  <c r="AA74" i="2" s="1"/>
  <c r="K74" i="4" s="1"/>
  <c r="W75" i="2"/>
  <c r="Z75" i="2" s="1"/>
  <c r="AA75" i="2" s="1"/>
  <c r="K75" i="4" s="1"/>
  <c r="W76" i="2"/>
  <c r="Z76" i="2" s="1"/>
  <c r="AA76" i="2" s="1"/>
  <c r="K76" i="4" s="1"/>
  <c r="W77" i="2"/>
  <c r="Z77" i="2" s="1"/>
  <c r="AA77" i="2" s="1"/>
  <c r="K77" i="4" s="1"/>
  <c r="W78" i="2"/>
  <c r="Z78" i="2" s="1"/>
  <c r="AA78" i="2" s="1"/>
  <c r="K78" i="4" s="1"/>
  <c r="W79" i="2"/>
  <c r="Z79" i="2" s="1"/>
  <c r="AA79" i="2" s="1"/>
  <c r="K79" i="4" s="1"/>
  <c r="W80" i="2"/>
  <c r="Z80" i="2" s="1"/>
  <c r="AA80" i="2" s="1"/>
  <c r="K80" i="4" s="1"/>
  <c r="W81" i="2"/>
  <c r="Z81" i="2" s="1"/>
  <c r="AA81" i="2" s="1"/>
  <c r="K81" i="4" s="1"/>
  <c r="W82" i="2"/>
  <c r="Z82" i="2" s="1"/>
  <c r="AA82" i="2" s="1"/>
  <c r="K82" i="4" s="1"/>
  <c r="W83" i="2"/>
  <c r="Z83" i="2" s="1"/>
  <c r="AA83" i="2" s="1"/>
  <c r="K83" i="4" s="1"/>
  <c r="W84" i="2"/>
  <c r="Z84" i="2" s="1"/>
  <c r="AA84" i="2" s="1"/>
  <c r="K84" i="4" s="1"/>
  <c r="W85" i="2"/>
  <c r="Z85" i="2" s="1"/>
  <c r="AA85" i="2" s="1"/>
  <c r="K85" i="4" s="1"/>
  <c r="W86" i="2"/>
  <c r="Z86" i="2" s="1"/>
  <c r="AA86" i="2" s="1"/>
  <c r="K86" i="4" s="1"/>
  <c r="W87" i="2"/>
  <c r="Z87" i="2" s="1"/>
  <c r="AA87" i="2" s="1"/>
  <c r="K87" i="4" s="1"/>
  <c r="W88" i="2"/>
  <c r="Z88" i="2" s="1"/>
  <c r="AA88" i="2" s="1"/>
  <c r="K88" i="4" s="1"/>
  <c r="W89" i="2"/>
  <c r="Z89" i="2" s="1"/>
  <c r="AA89" i="2" s="1"/>
  <c r="K89" i="4" s="1"/>
  <c r="W90" i="2"/>
  <c r="Z90" i="2" s="1"/>
  <c r="AA90" i="2" s="1"/>
  <c r="K90" i="4" s="1"/>
  <c r="W91" i="2"/>
  <c r="Z91" i="2" s="1"/>
  <c r="AA91" i="2" s="1"/>
  <c r="K91" i="4" s="1"/>
  <c r="W92" i="2"/>
  <c r="Z92" i="2" s="1"/>
  <c r="AA92" i="2" s="1"/>
  <c r="K92" i="4" s="1"/>
  <c r="W93" i="2"/>
  <c r="Z93" i="2" s="1"/>
  <c r="AA93" i="2" s="1"/>
  <c r="K93" i="4" s="1"/>
  <c r="W94" i="2"/>
  <c r="Z94" i="2" s="1"/>
  <c r="AA94" i="2" s="1"/>
  <c r="K94" i="4" s="1"/>
  <c r="W95" i="2"/>
  <c r="Z95" i="2" s="1"/>
  <c r="AA95" i="2" s="1"/>
  <c r="K95" i="4" s="1"/>
  <c r="W96" i="2"/>
  <c r="Z96" i="2" s="1"/>
  <c r="AA96" i="2" s="1"/>
  <c r="K96" i="4" s="1"/>
  <c r="W97" i="2"/>
  <c r="Z97" i="2" s="1"/>
  <c r="AA97" i="2" s="1"/>
  <c r="K97" i="4" s="1"/>
  <c r="W98" i="2"/>
  <c r="Z98" i="2" s="1"/>
  <c r="AA98" i="2" s="1"/>
  <c r="K98" i="4" s="1"/>
  <c r="W99" i="2"/>
  <c r="Z99" i="2" s="1"/>
  <c r="AA99" i="2" s="1"/>
  <c r="K99" i="4" s="1"/>
  <c r="W100" i="2"/>
  <c r="Z100" i="2" s="1"/>
  <c r="AA100" i="2" s="1"/>
  <c r="K100" i="4" s="1"/>
  <c r="W101" i="2"/>
  <c r="Z101" i="2" s="1"/>
  <c r="AA101" i="2" s="1"/>
  <c r="K101" i="4" s="1"/>
  <c r="W102" i="2"/>
  <c r="Z102" i="2" s="1"/>
  <c r="AA102" i="2" s="1"/>
  <c r="K102" i="4" s="1"/>
  <c r="W103" i="2"/>
  <c r="Z103" i="2" s="1"/>
  <c r="AA103" i="2" s="1"/>
  <c r="K103" i="4" s="1"/>
  <c r="W104" i="2"/>
  <c r="Z104" i="2" s="1"/>
  <c r="AA104" i="2" s="1"/>
  <c r="K104" i="4" s="1"/>
  <c r="W105" i="2"/>
  <c r="Z105" i="2" s="1"/>
  <c r="AA105" i="2" s="1"/>
  <c r="K105" i="4" s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Q105" i="2"/>
  <c r="Q6" i="2"/>
  <c r="T6" i="2" s="1"/>
  <c r="U6" i="2" s="1"/>
  <c r="I6" i="4" s="1"/>
  <c r="Q7" i="2"/>
  <c r="Q8" i="2"/>
  <c r="Q9" i="2"/>
  <c r="Q10" i="2"/>
  <c r="T10" i="2" s="1"/>
  <c r="U10" i="2" s="1"/>
  <c r="I10" i="4" s="1"/>
  <c r="Q11" i="2"/>
  <c r="Q12" i="2"/>
  <c r="Q13" i="2"/>
  <c r="Q14" i="2"/>
  <c r="T14" i="2" s="1"/>
  <c r="U14" i="2" s="1"/>
  <c r="I14" i="4" s="1"/>
  <c r="Q15" i="2"/>
  <c r="Q16" i="2"/>
  <c r="Q17" i="2"/>
  <c r="Q18" i="2"/>
  <c r="T18" i="2" s="1"/>
  <c r="U18" i="2" s="1"/>
  <c r="I18" i="4" s="1"/>
  <c r="Q19" i="2"/>
  <c r="Q20" i="2"/>
  <c r="Q21" i="2"/>
  <c r="Q22" i="2"/>
  <c r="T22" i="2" s="1"/>
  <c r="U22" i="2" s="1"/>
  <c r="I22" i="4" s="1"/>
  <c r="Q23" i="2"/>
  <c r="Q24" i="2"/>
  <c r="Q25" i="2"/>
  <c r="Q26" i="2"/>
  <c r="T26" i="2" s="1"/>
  <c r="U26" i="2" s="1"/>
  <c r="I26" i="4" s="1"/>
  <c r="Q27" i="2"/>
  <c r="Q28" i="2"/>
  <c r="Q29" i="2"/>
  <c r="Q30" i="2"/>
  <c r="T30" i="2" s="1"/>
  <c r="U30" i="2" s="1"/>
  <c r="I30" i="4" s="1"/>
  <c r="Q31" i="2"/>
  <c r="Q32" i="2"/>
  <c r="Q33" i="2"/>
  <c r="Q34" i="2"/>
  <c r="T34" i="2" s="1"/>
  <c r="U34" i="2" s="1"/>
  <c r="I34" i="4" s="1"/>
  <c r="Q35" i="2"/>
  <c r="Q36" i="2"/>
  <c r="Q37" i="2"/>
  <c r="Q38" i="2"/>
  <c r="T38" i="2" s="1"/>
  <c r="U38" i="2" s="1"/>
  <c r="I38" i="4" s="1"/>
  <c r="Q39" i="2"/>
  <c r="Q40" i="2"/>
  <c r="Q41" i="2"/>
  <c r="Q42" i="2"/>
  <c r="T42" i="2" s="1"/>
  <c r="U42" i="2" s="1"/>
  <c r="I42" i="4" s="1"/>
  <c r="Q43" i="2"/>
  <c r="Q44" i="2"/>
  <c r="Q45" i="2"/>
  <c r="Q46" i="2"/>
  <c r="T46" i="2" s="1"/>
  <c r="U46" i="2" s="1"/>
  <c r="I46" i="4" s="1"/>
  <c r="Q47" i="2"/>
  <c r="Q48" i="2"/>
  <c r="Q49" i="2"/>
  <c r="Q50" i="2"/>
  <c r="T50" i="2" s="1"/>
  <c r="U50" i="2" s="1"/>
  <c r="I50" i="4" s="1"/>
  <c r="Q51" i="2"/>
  <c r="Q52" i="2"/>
  <c r="Q53" i="2"/>
  <c r="Q54" i="2"/>
  <c r="T54" i="2" s="1"/>
  <c r="U54" i="2" s="1"/>
  <c r="I54" i="4" s="1"/>
  <c r="Q55" i="2"/>
  <c r="Q56" i="2"/>
  <c r="Q57" i="2"/>
  <c r="Q58" i="2"/>
  <c r="T58" i="2" s="1"/>
  <c r="U58" i="2" s="1"/>
  <c r="I58" i="4" s="1"/>
  <c r="Q59" i="2"/>
  <c r="Q60" i="2"/>
  <c r="Q61" i="2"/>
  <c r="Q62" i="2"/>
  <c r="T62" i="2" s="1"/>
  <c r="U62" i="2" s="1"/>
  <c r="I62" i="4" s="1"/>
  <c r="Q63" i="2"/>
  <c r="Q64" i="2"/>
  <c r="Q65" i="2"/>
  <c r="Q66" i="2"/>
  <c r="T66" i="2" s="1"/>
  <c r="U66" i="2" s="1"/>
  <c r="I66" i="4" s="1"/>
  <c r="Q67" i="2"/>
  <c r="Q68" i="2"/>
  <c r="Q69" i="2"/>
  <c r="Q70" i="2"/>
  <c r="T70" i="2" s="1"/>
  <c r="U70" i="2" s="1"/>
  <c r="I70" i="4" s="1"/>
  <c r="Q71" i="2"/>
  <c r="Q72" i="2"/>
  <c r="Q73" i="2"/>
  <c r="Q74" i="2"/>
  <c r="T74" i="2" s="1"/>
  <c r="U74" i="2" s="1"/>
  <c r="I74" i="4" s="1"/>
  <c r="Q75" i="2"/>
  <c r="Q76" i="2"/>
  <c r="Q77" i="2"/>
  <c r="Q78" i="2"/>
  <c r="T78" i="2" s="1"/>
  <c r="U78" i="2" s="1"/>
  <c r="I78" i="4" s="1"/>
  <c r="Q79" i="2"/>
  <c r="Q80" i="2"/>
  <c r="Q81" i="2"/>
  <c r="Q82" i="2"/>
  <c r="T82" i="2" s="1"/>
  <c r="U82" i="2" s="1"/>
  <c r="I82" i="4" s="1"/>
  <c r="Q83" i="2"/>
  <c r="Q84" i="2"/>
  <c r="Q85" i="2"/>
  <c r="Q86" i="2"/>
  <c r="T86" i="2" s="1"/>
  <c r="U86" i="2" s="1"/>
  <c r="I86" i="4" s="1"/>
  <c r="Q87" i="2"/>
  <c r="Q88" i="2"/>
  <c r="Q89" i="2"/>
  <c r="Q90" i="2"/>
  <c r="T90" i="2" s="1"/>
  <c r="U90" i="2" s="1"/>
  <c r="I90" i="4" s="1"/>
  <c r="Q91" i="2"/>
  <c r="Q92" i="2"/>
  <c r="Q93" i="2"/>
  <c r="Q94" i="2"/>
  <c r="T94" i="2" s="1"/>
  <c r="U94" i="2" s="1"/>
  <c r="I94" i="4" s="1"/>
  <c r="Q95" i="2"/>
  <c r="Q96" i="2"/>
  <c r="Q97" i="2"/>
  <c r="Q98" i="2"/>
  <c r="T98" i="2" s="1"/>
  <c r="U98" i="2" s="1"/>
  <c r="I98" i="4" s="1"/>
  <c r="Q99" i="2"/>
  <c r="Q100" i="2"/>
  <c r="Q101" i="2"/>
  <c r="Q102" i="2"/>
  <c r="T102" i="2" s="1"/>
  <c r="U102" i="2" s="1"/>
  <c r="I102" i="4" s="1"/>
  <c r="Q103" i="2"/>
  <c r="Q104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K6" i="2"/>
  <c r="N6" i="2" s="1"/>
  <c r="O6" i="2" s="1"/>
  <c r="G6" i="4" s="1"/>
  <c r="K7" i="2"/>
  <c r="N7" i="2" s="1"/>
  <c r="O7" i="2" s="1"/>
  <c r="G7" i="4" s="1"/>
  <c r="K8" i="2"/>
  <c r="N8" i="2" s="1"/>
  <c r="O8" i="2" s="1"/>
  <c r="G8" i="4" s="1"/>
  <c r="K9" i="2"/>
  <c r="N9" i="2" s="1"/>
  <c r="O9" i="2" s="1"/>
  <c r="G9" i="4" s="1"/>
  <c r="K10" i="2"/>
  <c r="N10" i="2" s="1"/>
  <c r="O10" i="2" s="1"/>
  <c r="G10" i="4" s="1"/>
  <c r="K11" i="2"/>
  <c r="N11" i="2" s="1"/>
  <c r="O11" i="2" s="1"/>
  <c r="G11" i="4" s="1"/>
  <c r="K12" i="2"/>
  <c r="N12" i="2" s="1"/>
  <c r="O12" i="2" s="1"/>
  <c r="G12" i="4" s="1"/>
  <c r="K13" i="2"/>
  <c r="N13" i="2" s="1"/>
  <c r="O13" i="2" s="1"/>
  <c r="G13" i="4" s="1"/>
  <c r="K14" i="2"/>
  <c r="N14" i="2" s="1"/>
  <c r="O14" i="2" s="1"/>
  <c r="G14" i="4" s="1"/>
  <c r="K15" i="2"/>
  <c r="N15" i="2" s="1"/>
  <c r="O15" i="2" s="1"/>
  <c r="G15" i="4" s="1"/>
  <c r="K16" i="2"/>
  <c r="N16" i="2" s="1"/>
  <c r="O16" i="2" s="1"/>
  <c r="G16" i="4" s="1"/>
  <c r="K17" i="2"/>
  <c r="N17" i="2" s="1"/>
  <c r="O17" i="2" s="1"/>
  <c r="G17" i="4" s="1"/>
  <c r="K18" i="2"/>
  <c r="N18" i="2" s="1"/>
  <c r="O18" i="2" s="1"/>
  <c r="G18" i="4" s="1"/>
  <c r="K19" i="2"/>
  <c r="N19" i="2" s="1"/>
  <c r="O19" i="2" s="1"/>
  <c r="G19" i="4" s="1"/>
  <c r="K20" i="2"/>
  <c r="N20" i="2" s="1"/>
  <c r="O20" i="2" s="1"/>
  <c r="G20" i="4" s="1"/>
  <c r="K21" i="2"/>
  <c r="N21" i="2" s="1"/>
  <c r="O21" i="2" s="1"/>
  <c r="G21" i="4" s="1"/>
  <c r="K22" i="2"/>
  <c r="N22" i="2" s="1"/>
  <c r="O22" i="2" s="1"/>
  <c r="G22" i="4" s="1"/>
  <c r="K23" i="2"/>
  <c r="N23" i="2" s="1"/>
  <c r="O23" i="2" s="1"/>
  <c r="G23" i="4" s="1"/>
  <c r="K24" i="2"/>
  <c r="N24" i="2" s="1"/>
  <c r="O24" i="2" s="1"/>
  <c r="G24" i="4" s="1"/>
  <c r="K25" i="2"/>
  <c r="N25" i="2" s="1"/>
  <c r="O25" i="2" s="1"/>
  <c r="G25" i="4" s="1"/>
  <c r="K26" i="2"/>
  <c r="N26" i="2" s="1"/>
  <c r="O26" i="2" s="1"/>
  <c r="G26" i="4" s="1"/>
  <c r="K27" i="2"/>
  <c r="N27" i="2" s="1"/>
  <c r="O27" i="2" s="1"/>
  <c r="G27" i="4" s="1"/>
  <c r="K28" i="2"/>
  <c r="N28" i="2" s="1"/>
  <c r="O28" i="2" s="1"/>
  <c r="G28" i="4" s="1"/>
  <c r="K29" i="2"/>
  <c r="N29" i="2" s="1"/>
  <c r="O29" i="2" s="1"/>
  <c r="G29" i="4" s="1"/>
  <c r="K30" i="2"/>
  <c r="N30" i="2" s="1"/>
  <c r="O30" i="2" s="1"/>
  <c r="G30" i="4" s="1"/>
  <c r="K31" i="2"/>
  <c r="N31" i="2" s="1"/>
  <c r="O31" i="2" s="1"/>
  <c r="G31" i="4" s="1"/>
  <c r="K32" i="2"/>
  <c r="N32" i="2" s="1"/>
  <c r="O32" i="2" s="1"/>
  <c r="G32" i="4" s="1"/>
  <c r="K33" i="2"/>
  <c r="N33" i="2" s="1"/>
  <c r="O33" i="2" s="1"/>
  <c r="G33" i="4" s="1"/>
  <c r="K34" i="2"/>
  <c r="N34" i="2" s="1"/>
  <c r="O34" i="2" s="1"/>
  <c r="G34" i="4" s="1"/>
  <c r="K35" i="2"/>
  <c r="N35" i="2" s="1"/>
  <c r="O35" i="2" s="1"/>
  <c r="G35" i="4" s="1"/>
  <c r="K36" i="2"/>
  <c r="N36" i="2" s="1"/>
  <c r="O36" i="2" s="1"/>
  <c r="G36" i="4" s="1"/>
  <c r="K37" i="2"/>
  <c r="N37" i="2" s="1"/>
  <c r="O37" i="2" s="1"/>
  <c r="G37" i="4" s="1"/>
  <c r="K38" i="2"/>
  <c r="N38" i="2" s="1"/>
  <c r="O38" i="2" s="1"/>
  <c r="G38" i="4" s="1"/>
  <c r="K39" i="2"/>
  <c r="N39" i="2" s="1"/>
  <c r="O39" i="2" s="1"/>
  <c r="G39" i="4" s="1"/>
  <c r="K40" i="2"/>
  <c r="N40" i="2" s="1"/>
  <c r="O40" i="2" s="1"/>
  <c r="G40" i="4" s="1"/>
  <c r="K41" i="2"/>
  <c r="N41" i="2" s="1"/>
  <c r="O41" i="2" s="1"/>
  <c r="G41" i="4" s="1"/>
  <c r="K42" i="2"/>
  <c r="N42" i="2" s="1"/>
  <c r="O42" i="2" s="1"/>
  <c r="G42" i="4" s="1"/>
  <c r="K43" i="2"/>
  <c r="N43" i="2" s="1"/>
  <c r="O43" i="2" s="1"/>
  <c r="G43" i="4" s="1"/>
  <c r="K44" i="2"/>
  <c r="N44" i="2" s="1"/>
  <c r="O44" i="2" s="1"/>
  <c r="G44" i="4" s="1"/>
  <c r="K45" i="2"/>
  <c r="N45" i="2" s="1"/>
  <c r="O45" i="2" s="1"/>
  <c r="G45" i="4" s="1"/>
  <c r="K46" i="2"/>
  <c r="N46" i="2" s="1"/>
  <c r="O46" i="2" s="1"/>
  <c r="G46" i="4" s="1"/>
  <c r="K47" i="2"/>
  <c r="N47" i="2" s="1"/>
  <c r="O47" i="2" s="1"/>
  <c r="G47" i="4" s="1"/>
  <c r="K48" i="2"/>
  <c r="N48" i="2" s="1"/>
  <c r="O48" i="2" s="1"/>
  <c r="G48" i="4" s="1"/>
  <c r="K49" i="2"/>
  <c r="N49" i="2" s="1"/>
  <c r="O49" i="2" s="1"/>
  <c r="G49" i="4" s="1"/>
  <c r="K50" i="2"/>
  <c r="N50" i="2" s="1"/>
  <c r="O50" i="2" s="1"/>
  <c r="G50" i="4" s="1"/>
  <c r="K51" i="2"/>
  <c r="N51" i="2" s="1"/>
  <c r="O51" i="2" s="1"/>
  <c r="G51" i="4" s="1"/>
  <c r="K52" i="2"/>
  <c r="N52" i="2" s="1"/>
  <c r="O52" i="2" s="1"/>
  <c r="G52" i="4" s="1"/>
  <c r="K53" i="2"/>
  <c r="N53" i="2" s="1"/>
  <c r="O53" i="2" s="1"/>
  <c r="G53" i="4" s="1"/>
  <c r="K54" i="2"/>
  <c r="N54" i="2" s="1"/>
  <c r="O54" i="2" s="1"/>
  <c r="G54" i="4" s="1"/>
  <c r="K55" i="2"/>
  <c r="N55" i="2" s="1"/>
  <c r="O55" i="2" s="1"/>
  <c r="G55" i="4" s="1"/>
  <c r="K56" i="2"/>
  <c r="N56" i="2" s="1"/>
  <c r="O56" i="2" s="1"/>
  <c r="G56" i="4" s="1"/>
  <c r="K57" i="2"/>
  <c r="N57" i="2" s="1"/>
  <c r="O57" i="2" s="1"/>
  <c r="G57" i="4" s="1"/>
  <c r="K58" i="2"/>
  <c r="N58" i="2" s="1"/>
  <c r="O58" i="2" s="1"/>
  <c r="G58" i="4" s="1"/>
  <c r="K59" i="2"/>
  <c r="N59" i="2" s="1"/>
  <c r="O59" i="2" s="1"/>
  <c r="G59" i="4" s="1"/>
  <c r="K60" i="2"/>
  <c r="N60" i="2" s="1"/>
  <c r="O60" i="2" s="1"/>
  <c r="G60" i="4" s="1"/>
  <c r="K61" i="2"/>
  <c r="N61" i="2" s="1"/>
  <c r="O61" i="2" s="1"/>
  <c r="G61" i="4" s="1"/>
  <c r="K62" i="2"/>
  <c r="N62" i="2" s="1"/>
  <c r="O62" i="2" s="1"/>
  <c r="G62" i="4" s="1"/>
  <c r="K63" i="2"/>
  <c r="N63" i="2" s="1"/>
  <c r="O63" i="2" s="1"/>
  <c r="G63" i="4" s="1"/>
  <c r="K64" i="2"/>
  <c r="N64" i="2" s="1"/>
  <c r="O64" i="2" s="1"/>
  <c r="G64" i="4" s="1"/>
  <c r="K65" i="2"/>
  <c r="N65" i="2" s="1"/>
  <c r="O65" i="2" s="1"/>
  <c r="G65" i="4" s="1"/>
  <c r="K66" i="2"/>
  <c r="N66" i="2" s="1"/>
  <c r="O66" i="2" s="1"/>
  <c r="G66" i="4" s="1"/>
  <c r="K67" i="2"/>
  <c r="N67" i="2" s="1"/>
  <c r="O67" i="2" s="1"/>
  <c r="G67" i="4" s="1"/>
  <c r="K68" i="2"/>
  <c r="N68" i="2" s="1"/>
  <c r="O68" i="2" s="1"/>
  <c r="G68" i="4" s="1"/>
  <c r="K69" i="2"/>
  <c r="N69" i="2" s="1"/>
  <c r="O69" i="2" s="1"/>
  <c r="G69" i="4" s="1"/>
  <c r="K70" i="2"/>
  <c r="N70" i="2" s="1"/>
  <c r="O70" i="2" s="1"/>
  <c r="G70" i="4" s="1"/>
  <c r="K71" i="2"/>
  <c r="N71" i="2" s="1"/>
  <c r="O71" i="2" s="1"/>
  <c r="G71" i="4" s="1"/>
  <c r="K72" i="2"/>
  <c r="N72" i="2" s="1"/>
  <c r="O72" i="2" s="1"/>
  <c r="G72" i="4" s="1"/>
  <c r="K73" i="2"/>
  <c r="N73" i="2" s="1"/>
  <c r="O73" i="2" s="1"/>
  <c r="G73" i="4" s="1"/>
  <c r="K74" i="2"/>
  <c r="N74" i="2" s="1"/>
  <c r="O74" i="2" s="1"/>
  <c r="G74" i="4" s="1"/>
  <c r="K75" i="2"/>
  <c r="N75" i="2" s="1"/>
  <c r="O75" i="2" s="1"/>
  <c r="G75" i="4" s="1"/>
  <c r="K76" i="2"/>
  <c r="N76" i="2" s="1"/>
  <c r="O76" i="2" s="1"/>
  <c r="G76" i="4" s="1"/>
  <c r="K77" i="2"/>
  <c r="N77" i="2" s="1"/>
  <c r="O77" i="2" s="1"/>
  <c r="G77" i="4" s="1"/>
  <c r="K78" i="2"/>
  <c r="N78" i="2" s="1"/>
  <c r="O78" i="2" s="1"/>
  <c r="G78" i="4" s="1"/>
  <c r="K79" i="2"/>
  <c r="N79" i="2" s="1"/>
  <c r="O79" i="2" s="1"/>
  <c r="G79" i="4" s="1"/>
  <c r="K80" i="2"/>
  <c r="N80" i="2" s="1"/>
  <c r="O80" i="2" s="1"/>
  <c r="G80" i="4" s="1"/>
  <c r="K81" i="2"/>
  <c r="N81" i="2" s="1"/>
  <c r="O81" i="2" s="1"/>
  <c r="G81" i="4" s="1"/>
  <c r="K82" i="2"/>
  <c r="N82" i="2" s="1"/>
  <c r="O82" i="2" s="1"/>
  <c r="G82" i="4" s="1"/>
  <c r="K83" i="2"/>
  <c r="N83" i="2" s="1"/>
  <c r="O83" i="2" s="1"/>
  <c r="G83" i="4" s="1"/>
  <c r="K84" i="2"/>
  <c r="N84" i="2" s="1"/>
  <c r="O84" i="2" s="1"/>
  <c r="G84" i="4" s="1"/>
  <c r="K85" i="2"/>
  <c r="N85" i="2" s="1"/>
  <c r="O85" i="2" s="1"/>
  <c r="G85" i="4" s="1"/>
  <c r="K86" i="2"/>
  <c r="N86" i="2" s="1"/>
  <c r="O86" i="2" s="1"/>
  <c r="G86" i="4" s="1"/>
  <c r="K87" i="2"/>
  <c r="N87" i="2" s="1"/>
  <c r="O87" i="2" s="1"/>
  <c r="G87" i="4" s="1"/>
  <c r="K88" i="2"/>
  <c r="N88" i="2" s="1"/>
  <c r="O88" i="2" s="1"/>
  <c r="G88" i="4" s="1"/>
  <c r="K89" i="2"/>
  <c r="N89" i="2" s="1"/>
  <c r="O89" i="2" s="1"/>
  <c r="G89" i="4" s="1"/>
  <c r="K90" i="2"/>
  <c r="N90" i="2" s="1"/>
  <c r="O90" i="2" s="1"/>
  <c r="G90" i="4" s="1"/>
  <c r="K91" i="2"/>
  <c r="N91" i="2" s="1"/>
  <c r="O91" i="2" s="1"/>
  <c r="G91" i="4" s="1"/>
  <c r="K92" i="2"/>
  <c r="N92" i="2" s="1"/>
  <c r="O92" i="2" s="1"/>
  <c r="G92" i="4" s="1"/>
  <c r="K93" i="2"/>
  <c r="N93" i="2" s="1"/>
  <c r="O93" i="2" s="1"/>
  <c r="G93" i="4" s="1"/>
  <c r="K94" i="2"/>
  <c r="N94" i="2" s="1"/>
  <c r="O94" i="2" s="1"/>
  <c r="G94" i="4" s="1"/>
  <c r="K95" i="2"/>
  <c r="N95" i="2" s="1"/>
  <c r="O95" i="2" s="1"/>
  <c r="G95" i="4" s="1"/>
  <c r="K96" i="2"/>
  <c r="N96" i="2" s="1"/>
  <c r="O96" i="2" s="1"/>
  <c r="G96" i="4" s="1"/>
  <c r="K97" i="2"/>
  <c r="N97" i="2" s="1"/>
  <c r="O97" i="2" s="1"/>
  <c r="G97" i="4" s="1"/>
  <c r="K98" i="2"/>
  <c r="N98" i="2" s="1"/>
  <c r="O98" i="2" s="1"/>
  <c r="G98" i="4" s="1"/>
  <c r="K99" i="2"/>
  <c r="N99" i="2" s="1"/>
  <c r="O99" i="2" s="1"/>
  <c r="G99" i="4" s="1"/>
  <c r="K100" i="2"/>
  <c r="N100" i="2" s="1"/>
  <c r="O100" i="2" s="1"/>
  <c r="G100" i="4" s="1"/>
  <c r="K101" i="2"/>
  <c r="N101" i="2" s="1"/>
  <c r="O101" i="2" s="1"/>
  <c r="G101" i="4" s="1"/>
  <c r="K102" i="2"/>
  <c r="N102" i="2" s="1"/>
  <c r="O102" i="2" s="1"/>
  <c r="G102" i="4" s="1"/>
  <c r="K103" i="2"/>
  <c r="N103" i="2" s="1"/>
  <c r="O103" i="2" s="1"/>
  <c r="G103" i="4" s="1"/>
  <c r="K104" i="2"/>
  <c r="N104" i="2" s="1"/>
  <c r="O104" i="2" s="1"/>
  <c r="G104" i="4" s="1"/>
  <c r="K105" i="2"/>
  <c r="N105" i="2" s="1"/>
  <c r="O105" i="2" s="1"/>
  <c r="G105" i="4" s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E6" i="2"/>
  <c r="H6" i="2" s="1"/>
  <c r="I6" i="2" s="1"/>
  <c r="E7" i="2"/>
  <c r="H7" i="2" s="1"/>
  <c r="I7" i="2" s="1"/>
  <c r="E8" i="2"/>
  <c r="E9" i="2"/>
  <c r="H9" i="2" s="1"/>
  <c r="I9" i="2" s="1"/>
  <c r="E10" i="2"/>
  <c r="H10" i="2" s="1"/>
  <c r="I10" i="2" s="1"/>
  <c r="E11" i="2"/>
  <c r="H11" i="2" s="1"/>
  <c r="I11" i="2" s="1"/>
  <c r="E12" i="2"/>
  <c r="H12" i="2" s="1"/>
  <c r="I12" i="2" s="1"/>
  <c r="E13" i="2"/>
  <c r="H13" i="2" s="1"/>
  <c r="I13" i="2" s="1"/>
  <c r="E14" i="2"/>
  <c r="H14" i="2" s="1"/>
  <c r="I14" i="2" s="1"/>
  <c r="E15" i="2"/>
  <c r="H15" i="2" s="1"/>
  <c r="I15" i="2" s="1"/>
  <c r="E16" i="2"/>
  <c r="H16" i="2" s="1"/>
  <c r="I16" i="2" s="1"/>
  <c r="E17" i="2"/>
  <c r="H17" i="2" s="1"/>
  <c r="I17" i="2" s="1"/>
  <c r="E18" i="2"/>
  <c r="H18" i="2" s="1"/>
  <c r="I18" i="2" s="1"/>
  <c r="E19" i="2"/>
  <c r="H19" i="2" s="1"/>
  <c r="I19" i="2" s="1"/>
  <c r="E20" i="2"/>
  <c r="H20" i="2" s="1"/>
  <c r="I20" i="2" s="1"/>
  <c r="E21" i="2"/>
  <c r="H21" i="2" s="1"/>
  <c r="I21" i="2" s="1"/>
  <c r="E22" i="2"/>
  <c r="H22" i="2" s="1"/>
  <c r="I22" i="2" s="1"/>
  <c r="E23" i="2"/>
  <c r="H23" i="2" s="1"/>
  <c r="I23" i="2" s="1"/>
  <c r="E24" i="2"/>
  <c r="H24" i="2" s="1"/>
  <c r="I24" i="2" s="1"/>
  <c r="E25" i="2"/>
  <c r="H25" i="2" s="1"/>
  <c r="I25" i="2" s="1"/>
  <c r="E26" i="2"/>
  <c r="H26" i="2" s="1"/>
  <c r="I26" i="2" s="1"/>
  <c r="E27" i="2"/>
  <c r="H27" i="2" s="1"/>
  <c r="I27" i="2" s="1"/>
  <c r="E28" i="2"/>
  <c r="H28" i="2" s="1"/>
  <c r="I28" i="2" s="1"/>
  <c r="E29" i="2"/>
  <c r="H29" i="2" s="1"/>
  <c r="I29" i="2" s="1"/>
  <c r="E30" i="2"/>
  <c r="H30" i="2" s="1"/>
  <c r="I30" i="2" s="1"/>
  <c r="E31" i="2"/>
  <c r="H31" i="2" s="1"/>
  <c r="I31" i="2" s="1"/>
  <c r="E32" i="2"/>
  <c r="H32" i="2" s="1"/>
  <c r="I32" i="2" s="1"/>
  <c r="E33" i="2"/>
  <c r="H33" i="2" s="1"/>
  <c r="I33" i="2" s="1"/>
  <c r="E34" i="2"/>
  <c r="H34" i="2" s="1"/>
  <c r="I34" i="2" s="1"/>
  <c r="E35" i="2"/>
  <c r="H35" i="2" s="1"/>
  <c r="I35" i="2" s="1"/>
  <c r="E36" i="2"/>
  <c r="H36" i="2" s="1"/>
  <c r="I36" i="2" s="1"/>
  <c r="E37" i="2"/>
  <c r="H37" i="2" s="1"/>
  <c r="I37" i="2" s="1"/>
  <c r="E38" i="2"/>
  <c r="H38" i="2" s="1"/>
  <c r="I38" i="2" s="1"/>
  <c r="E39" i="2"/>
  <c r="H39" i="2" s="1"/>
  <c r="I39" i="2" s="1"/>
  <c r="E40" i="2"/>
  <c r="H40" i="2" s="1"/>
  <c r="I40" i="2" s="1"/>
  <c r="E41" i="2"/>
  <c r="H41" i="2" s="1"/>
  <c r="I41" i="2" s="1"/>
  <c r="E42" i="2"/>
  <c r="H42" i="2" s="1"/>
  <c r="I42" i="2" s="1"/>
  <c r="E43" i="2"/>
  <c r="H43" i="2" s="1"/>
  <c r="I43" i="2" s="1"/>
  <c r="E44" i="2"/>
  <c r="H44" i="2" s="1"/>
  <c r="I44" i="2" s="1"/>
  <c r="E45" i="2"/>
  <c r="H45" i="2" s="1"/>
  <c r="I45" i="2" s="1"/>
  <c r="E46" i="2"/>
  <c r="H46" i="2" s="1"/>
  <c r="I46" i="2" s="1"/>
  <c r="E47" i="2"/>
  <c r="H47" i="2" s="1"/>
  <c r="I47" i="2" s="1"/>
  <c r="E48" i="2"/>
  <c r="H48" i="2" s="1"/>
  <c r="I48" i="2" s="1"/>
  <c r="E49" i="2"/>
  <c r="H49" i="2" s="1"/>
  <c r="I49" i="2" s="1"/>
  <c r="E50" i="2"/>
  <c r="H50" i="2" s="1"/>
  <c r="I50" i="2" s="1"/>
  <c r="E51" i="2"/>
  <c r="H51" i="2" s="1"/>
  <c r="I51" i="2" s="1"/>
  <c r="E52" i="2"/>
  <c r="H52" i="2" s="1"/>
  <c r="I52" i="2" s="1"/>
  <c r="E53" i="2"/>
  <c r="H53" i="2" s="1"/>
  <c r="I53" i="2" s="1"/>
  <c r="E54" i="2"/>
  <c r="H54" i="2" s="1"/>
  <c r="I54" i="2" s="1"/>
  <c r="E55" i="2"/>
  <c r="H55" i="2" s="1"/>
  <c r="I55" i="2" s="1"/>
  <c r="E56" i="2"/>
  <c r="H56" i="2" s="1"/>
  <c r="I56" i="2" s="1"/>
  <c r="E57" i="2"/>
  <c r="H57" i="2" s="1"/>
  <c r="I57" i="2" s="1"/>
  <c r="E58" i="2"/>
  <c r="H58" i="2" s="1"/>
  <c r="I58" i="2" s="1"/>
  <c r="E59" i="2"/>
  <c r="H59" i="2" s="1"/>
  <c r="I59" i="2" s="1"/>
  <c r="E60" i="2"/>
  <c r="H60" i="2" s="1"/>
  <c r="I60" i="2" s="1"/>
  <c r="E61" i="2"/>
  <c r="H61" i="2" s="1"/>
  <c r="I61" i="2" s="1"/>
  <c r="E62" i="2"/>
  <c r="H62" i="2" s="1"/>
  <c r="I62" i="2" s="1"/>
  <c r="E63" i="2"/>
  <c r="H63" i="2" s="1"/>
  <c r="I63" i="2" s="1"/>
  <c r="E64" i="2"/>
  <c r="H64" i="2" s="1"/>
  <c r="I64" i="2" s="1"/>
  <c r="E65" i="2"/>
  <c r="H65" i="2" s="1"/>
  <c r="I65" i="2" s="1"/>
  <c r="E66" i="2"/>
  <c r="H66" i="2" s="1"/>
  <c r="I66" i="2" s="1"/>
  <c r="E67" i="2"/>
  <c r="H67" i="2" s="1"/>
  <c r="I67" i="2" s="1"/>
  <c r="E68" i="2"/>
  <c r="H68" i="2" s="1"/>
  <c r="I68" i="2" s="1"/>
  <c r="E69" i="2"/>
  <c r="H69" i="2" s="1"/>
  <c r="I69" i="2" s="1"/>
  <c r="E70" i="2"/>
  <c r="H70" i="2" s="1"/>
  <c r="I70" i="2" s="1"/>
  <c r="E71" i="2"/>
  <c r="H71" i="2" s="1"/>
  <c r="I71" i="2" s="1"/>
  <c r="E72" i="2"/>
  <c r="H72" i="2" s="1"/>
  <c r="I72" i="2" s="1"/>
  <c r="E73" i="2"/>
  <c r="H73" i="2" s="1"/>
  <c r="I73" i="2" s="1"/>
  <c r="E74" i="2"/>
  <c r="H74" i="2" s="1"/>
  <c r="I74" i="2" s="1"/>
  <c r="E75" i="2"/>
  <c r="H75" i="2" s="1"/>
  <c r="I75" i="2" s="1"/>
  <c r="E76" i="2"/>
  <c r="H76" i="2" s="1"/>
  <c r="I76" i="2" s="1"/>
  <c r="E77" i="2"/>
  <c r="H77" i="2" s="1"/>
  <c r="I77" i="2" s="1"/>
  <c r="E78" i="2"/>
  <c r="H78" i="2" s="1"/>
  <c r="I78" i="2" s="1"/>
  <c r="E79" i="2"/>
  <c r="H79" i="2" s="1"/>
  <c r="I79" i="2" s="1"/>
  <c r="E80" i="2"/>
  <c r="H80" i="2" s="1"/>
  <c r="I80" i="2" s="1"/>
  <c r="E81" i="2"/>
  <c r="H81" i="2" s="1"/>
  <c r="I81" i="2" s="1"/>
  <c r="E82" i="2"/>
  <c r="H82" i="2" s="1"/>
  <c r="I82" i="2" s="1"/>
  <c r="E83" i="2"/>
  <c r="H83" i="2" s="1"/>
  <c r="I83" i="2" s="1"/>
  <c r="E84" i="2"/>
  <c r="H84" i="2" s="1"/>
  <c r="I84" i="2" s="1"/>
  <c r="E85" i="2"/>
  <c r="H85" i="2" s="1"/>
  <c r="I85" i="2" s="1"/>
  <c r="E86" i="2"/>
  <c r="H86" i="2" s="1"/>
  <c r="I86" i="2" s="1"/>
  <c r="E87" i="2"/>
  <c r="H87" i="2" s="1"/>
  <c r="I87" i="2" s="1"/>
  <c r="E88" i="2"/>
  <c r="H88" i="2" s="1"/>
  <c r="I88" i="2" s="1"/>
  <c r="E89" i="2"/>
  <c r="H89" i="2" s="1"/>
  <c r="I89" i="2" s="1"/>
  <c r="E90" i="2"/>
  <c r="H90" i="2" s="1"/>
  <c r="I90" i="2" s="1"/>
  <c r="E91" i="2"/>
  <c r="H91" i="2" s="1"/>
  <c r="I91" i="2" s="1"/>
  <c r="E92" i="2"/>
  <c r="H92" i="2" s="1"/>
  <c r="I92" i="2" s="1"/>
  <c r="E93" i="2"/>
  <c r="H93" i="2" s="1"/>
  <c r="I93" i="2" s="1"/>
  <c r="E94" i="2"/>
  <c r="H94" i="2" s="1"/>
  <c r="I94" i="2" s="1"/>
  <c r="E95" i="2"/>
  <c r="H95" i="2" s="1"/>
  <c r="I95" i="2" s="1"/>
  <c r="E96" i="2"/>
  <c r="H96" i="2" s="1"/>
  <c r="I96" i="2" s="1"/>
  <c r="E97" i="2"/>
  <c r="H97" i="2" s="1"/>
  <c r="I97" i="2" s="1"/>
  <c r="E98" i="2"/>
  <c r="H98" i="2" s="1"/>
  <c r="I98" i="2" s="1"/>
  <c r="E99" i="2"/>
  <c r="H99" i="2" s="1"/>
  <c r="I99" i="2" s="1"/>
  <c r="E100" i="2"/>
  <c r="H100" i="2" s="1"/>
  <c r="I100" i="2" s="1"/>
  <c r="E101" i="2"/>
  <c r="H101" i="2" s="1"/>
  <c r="I101" i="2" s="1"/>
  <c r="E102" i="2"/>
  <c r="H102" i="2" s="1"/>
  <c r="I102" i="2" s="1"/>
  <c r="E103" i="2"/>
  <c r="H103" i="2" s="1"/>
  <c r="I103" i="2" s="1"/>
  <c r="E104" i="2"/>
  <c r="H104" i="2" s="1"/>
  <c r="I104" i="2" s="1"/>
  <c r="E105" i="2"/>
  <c r="H105" i="2" s="1"/>
  <c r="I105" i="2" s="1"/>
  <c r="AK5" i="2"/>
  <c r="AI5" i="2"/>
  <c r="AJ5" i="2"/>
  <c r="AE5" i="2"/>
  <c r="AF5" i="2" s="1"/>
  <c r="AG5" i="2" s="1"/>
  <c r="M5" i="4" s="1"/>
  <c r="AC5" i="2"/>
  <c r="AD5" i="2"/>
  <c r="Y5" i="2"/>
  <c r="W5" i="2"/>
  <c r="X5" i="2"/>
  <c r="S5" i="2"/>
  <c r="Q5" i="2"/>
  <c r="R5" i="2"/>
  <c r="M5" i="2"/>
  <c r="K5" i="2"/>
  <c r="L5" i="2"/>
  <c r="G5" i="2"/>
  <c r="E5" i="2"/>
  <c r="F5" i="2"/>
  <c r="H8" i="2" l="1"/>
  <c r="I8" i="2" s="1"/>
  <c r="T103" i="2"/>
  <c r="U103" i="2" s="1"/>
  <c r="I103" i="4" s="1"/>
  <c r="T99" i="2"/>
  <c r="U99" i="2" s="1"/>
  <c r="I99" i="4" s="1"/>
  <c r="T95" i="2"/>
  <c r="U95" i="2" s="1"/>
  <c r="I95" i="4" s="1"/>
  <c r="T91" i="2"/>
  <c r="U91" i="2" s="1"/>
  <c r="I91" i="4" s="1"/>
  <c r="T87" i="2"/>
  <c r="U87" i="2" s="1"/>
  <c r="I87" i="4" s="1"/>
  <c r="T83" i="2"/>
  <c r="U83" i="2" s="1"/>
  <c r="I83" i="4" s="1"/>
  <c r="T79" i="2"/>
  <c r="U79" i="2" s="1"/>
  <c r="I79" i="4" s="1"/>
  <c r="T75" i="2"/>
  <c r="U75" i="2" s="1"/>
  <c r="I75" i="4" s="1"/>
  <c r="T71" i="2"/>
  <c r="U71" i="2" s="1"/>
  <c r="I71" i="4" s="1"/>
  <c r="T67" i="2"/>
  <c r="U67" i="2" s="1"/>
  <c r="I67" i="4" s="1"/>
  <c r="T63" i="2"/>
  <c r="U63" i="2" s="1"/>
  <c r="I63" i="4" s="1"/>
  <c r="T59" i="2"/>
  <c r="U59" i="2" s="1"/>
  <c r="I59" i="4" s="1"/>
  <c r="T55" i="2"/>
  <c r="U55" i="2" s="1"/>
  <c r="I55" i="4" s="1"/>
  <c r="T51" i="2"/>
  <c r="U51" i="2" s="1"/>
  <c r="I51" i="4" s="1"/>
  <c r="T47" i="2"/>
  <c r="U47" i="2" s="1"/>
  <c r="I47" i="4" s="1"/>
  <c r="T43" i="2"/>
  <c r="U43" i="2" s="1"/>
  <c r="I43" i="4" s="1"/>
  <c r="T39" i="2"/>
  <c r="U39" i="2" s="1"/>
  <c r="I39" i="4" s="1"/>
  <c r="T35" i="2"/>
  <c r="U35" i="2" s="1"/>
  <c r="I35" i="4" s="1"/>
  <c r="T31" i="2"/>
  <c r="U31" i="2" s="1"/>
  <c r="I31" i="4" s="1"/>
  <c r="T27" i="2"/>
  <c r="U27" i="2" s="1"/>
  <c r="I27" i="4" s="1"/>
  <c r="T23" i="2"/>
  <c r="U23" i="2" s="1"/>
  <c r="I23" i="4" s="1"/>
  <c r="T19" i="2"/>
  <c r="U19" i="2" s="1"/>
  <c r="I19" i="4" s="1"/>
  <c r="T15" i="2"/>
  <c r="U15" i="2" s="1"/>
  <c r="I15" i="4" s="1"/>
  <c r="T11" i="2"/>
  <c r="U11" i="2" s="1"/>
  <c r="I11" i="4" s="1"/>
  <c r="T7" i="2"/>
  <c r="U7" i="2" s="1"/>
  <c r="I7" i="4" s="1"/>
  <c r="T104" i="2"/>
  <c r="U104" i="2" s="1"/>
  <c r="I104" i="4" s="1"/>
  <c r="T100" i="2"/>
  <c r="U100" i="2" s="1"/>
  <c r="I100" i="4" s="1"/>
  <c r="T96" i="2"/>
  <c r="U96" i="2" s="1"/>
  <c r="I96" i="4" s="1"/>
  <c r="T92" i="2"/>
  <c r="U92" i="2" s="1"/>
  <c r="I92" i="4" s="1"/>
  <c r="T88" i="2"/>
  <c r="U88" i="2" s="1"/>
  <c r="I88" i="4" s="1"/>
  <c r="T84" i="2"/>
  <c r="U84" i="2" s="1"/>
  <c r="I84" i="4" s="1"/>
  <c r="T80" i="2"/>
  <c r="U80" i="2" s="1"/>
  <c r="I80" i="4" s="1"/>
  <c r="T76" i="2"/>
  <c r="U76" i="2" s="1"/>
  <c r="I76" i="4" s="1"/>
  <c r="T72" i="2"/>
  <c r="U72" i="2" s="1"/>
  <c r="I72" i="4" s="1"/>
  <c r="T68" i="2"/>
  <c r="U68" i="2" s="1"/>
  <c r="I68" i="4" s="1"/>
  <c r="T64" i="2"/>
  <c r="U64" i="2" s="1"/>
  <c r="I64" i="4" s="1"/>
  <c r="T60" i="2"/>
  <c r="U60" i="2" s="1"/>
  <c r="I60" i="4" s="1"/>
  <c r="T56" i="2"/>
  <c r="U56" i="2" s="1"/>
  <c r="I56" i="4" s="1"/>
  <c r="T52" i="2"/>
  <c r="U52" i="2" s="1"/>
  <c r="I52" i="4" s="1"/>
  <c r="T48" i="2"/>
  <c r="U48" i="2" s="1"/>
  <c r="I48" i="4" s="1"/>
  <c r="T44" i="2"/>
  <c r="U44" i="2" s="1"/>
  <c r="I44" i="4" s="1"/>
  <c r="T40" i="2"/>
  <c r="U40" i="2" s="1"/>
  <c r="I40" i="4" s="1"/>
  <c r="T36" i="2"/>
  <c r="U36" i="2" s="1"/>
  <c r="I36" i="4" s="1"/>
  <c r="T32" i="2"/>
  <c r="U32" i="2" s="1"/>
  <c r="I32" i="4" s="1"/>
  <c r="T28" i="2"/>
  <c r="U28" i="2" s="1"/>
  <c r="I28" i="4" s="1"/>
  <c r="T24" i="2"/>
  <c r="U24" i="2" s="1"/>
  <c r="I24" i="4" s="1"/>
  <c r="T20" i="2"/>
  <c r="U20" i="2" s="1"/>
  <c r="I20" i="4" s="1"/>
  <c r="T16" i="2"/>
  <c r="U16" i="2" s="1"/>
  <c r="I16" i="4" s="1"/>
  <c r="T12" i="2"/>
  <c r="U12" i="2" s="1"/>
  <c r="I12" i="4" s="1"/>
  <c r="T8" i="2"/>
  <c r="U8" i="2" s="1"/>
  <c r="I8" i="4" s="1"/>
  <c r="T105" i="2"/>
  <c r="U105" i="2" s="1"/>
  <c r="I105" i="4" s="1"/>
  <c r="T101" i="2"/>
  <c r="U101" i="2" s="1"/>
  <c r="I101" i="4" s="1"/>
  <c r="T97" i="2"/>
  <c r="U97" i="2" s="1"/>
  <c r="I97" i="4" s="1"/>
  <c r="T93" i="2"/>
  <c r="U93" i="2" s="1"/>
  <c r="I93" i="4" s="1"/>
  <c r="T89" i="2"/>
  <c r="U89" i="2" s="1"/>
  <c r="I89" i="4" s="1"/>
  <c r="T85" i="2"/>
  <c r="U85" i="2" s="1"/>
  <c r="I85" i="4" s="1"/>
  <c r="T81" i="2"/>
  <c r="U81" i="2" s="1"/>
  <c r="I81" i="4" s="1"/>
  <c r="T77" i="2"/>
  <c r="U77" i="2" s="1"/>
  <c r="I77" i="4" s="1"/>
  <c r="T73" i="2"/>
  <c r="U73" i="2" s="1"/>
  <c r="I73" i="4" s="1"/>
  <c r="T69" i="2"/>
  <c r="U69" i="2" s="1"/>
  <c r="I69" i="4" s="1"/>
  <c r="T65" i="2"/>
  <c r="U65" i="2" s="1"/>
  <c r="I65" i="4" s="1"/>
  <c r="T61" i="2"/>
  <c r="U61" i="2" s="1"/>
  <c r="I61" i="4" s="1"/>
  <c r="T57" i="2"/>
  <c r="U57" i="2" s="1"/>
  <c r="I57" i="4" s="1"/>
  <c r="T53" i="2"/>
  <c r="U53" i="2" s="1"/>
  <c r="I53" i="4" s="1"/>
  <c r="T49" i="2"/>
  <c r="U49" i="2" s="1"/>
  <c r="I49" i="4" s="1"/>
  <c r="T45" i="2"/>
  <c r="U45" i="2" s="1"/>
  <c r="I45" i="4" s="1"/>
  <c r="T41" i="2"/>
  <c r="U41" i="2" s="1"/>
  <c r="I41" i="4" s="1"/>
  <c r="T37" i="2"/>
  <c r="U37" i="2" s="1"/>
  <c r="I37" i="4" s="1"/>
  <c r="T33" i="2"/>
  <c r="U33" i="2" s="1"/>
  <c r="I33" i="4" s="1"/>
  <c r="T29" i="2"/>
  <c r="U29" i="2" s="1"/>
  <c r="I29" i="4" s="1"/>
  <c r="T25" i="2"/>
  <c r="U25" i="2" s="1"/>
  <c r="I25" i="4" s="1"/>
  <c r="T21" i="2"/>
  <c r="U21" i="2" s="1"/>
  <c r="I21" i="4" s="1"/>
  <c r="T17" i="2"/>
  <c r="U17" i="2" s="1"/>
  <c r="I17" i="4" s="1"/>
  <c r="T13" i="2"/>
  <c r="U13" i="2" s="1"/>
  <c r="I13" i="4" s="1"/>
  <c r="T9" i="2"/>
  <c r="U9" i="2" s="1"/>
  <c r="I9" i="4" s="1"/>
  <c r="E105" i="4"/>
  <c r="E103" i="4"/>
  <c r="AN103" i="2"/>
  <c r="AO103" i="2" s="1"/>
  <c r="E101" i="4"/>
  <c r="AN101" i="2"/>
  <c r="AO101" i="2" s="1"/>
  <c r="E99" i="4"/>
  <c r="E97" i="4"/>
  <c r="E95" i="4"/>
  <c r="E93" i="4"/>
  <c r="E91" i="4"/>
  <c r="AN91" i="2"/>
  <c r="AO91" i="2" s="1"/>
  <c r="E89" i="4"/>
  <c r="AN89" i="2"/>
  <c r="AO89" i="2" s="1"/>
  <c r="E87" i="4"/>
  <c r="AN87" i="2"/>
  <c r="AO87" i="2" s="1"/>
  <c r="E85" i="4"/>
  <c r="AN85" i="2"/>
  <c r="AO85" i="2" s="1"/>
  <c r="E83" i="4"/>
  <c r="E81" i="4"/>
  <c r="AN81" i="2"/>
  <c r="AO81" i="2" s="1"/>
  <c r="E79" i="4"/>
  <c r="E77" i="4"/>
  <c r="E75" i="4"/>
  <c r="AN75" i="2"/>
  <c r="AO75" i="2" s="1"/>
  <c r="E73" i="4"/>
  <c r="E71" i="4"/>
  <c r="AN71" i="2"/>
  <c r="AO71" i="2" s="1"/>
  <c r="E69" i="4"/>
  <c r="AN69" i="2"/>
  <c r="AO69" i="2" s="1"/>
  <c r="E67" i="4"/>
  <c r="E65" i="4"/>
  <c r="E63" i="4"/>
  <c r="E61" i="4"/>
  <c r="E59" i="4"/>
  <c r="AN59" i="2"/>
  <c r="AO59" i="2" s="1"/>
  <c r="E57" i="4"/>
  <c r="AN57" i="2"/>
  <c r="AO57" i="2" s="1"/>
  <c r="E55" i="4"/>
  <c r="AN55" i="2"/>
  <c r="AO55" i="2" s="1"/>
  <c r="E53" i="4"/>
  <c r="AN53" i="2"/>
  <c r="AO53" i="2" s="1"/>
  <c r="E51" i="4"/>
  <c r="E49" i="4"/>
  <c r="AN49" i="2"/>
  <c r="AO49" i="2" s="1"/>
  <c r="E47" i="4"/>
  <c r="E45" i="4"/>
  <c r="E43" i="4"/>
  <c r="AN43" i="2"/>
  <c r="AO43" i="2" s="1"/>
  <c r="E41" i="4"/>
  <c r="E39" i="4"/>
  <c r="AN39" i="2"/>
  <c r="AO39" i="2" s="1"/>
  <c r="E37" i="4"/>
  <c r="AN37" i="2"/>
  <c r="AO37" i="2" s="1"/>
  <c r="E35" i="4"/>
  <c r="E33" i="4"/>
  <c r="E31" i="4"/>
  <c r="E29" i="4"/>
  <c r="E27" i="4"/>
  <c r="AN27" i="2"/>
  <c r="AO27" i="2" s="1"/>
  <c r="E25" i="4"/>
  <c r="AN25" i="2"/>
  <c r="AO25" i="2" s="1"/>
  <c r="E23" i="4"/>
  <c r="AN23" i="2"/>
  <c r="AO23" i="2" s="1"/>
  <c r="E21" i="4"/>
  <c r="AN21" i="2"/>
  <c r="AO21" i="2" s="1"/>
  <c r="E19" i="4"/>
  <c r="E17" i="4"/>
  <c r="AN17" i="2"/>
  <c r="AO17" i="2" s="1"/>
  <c r="E15" i="4"/>
  <c r="E13" i="4"/>
  <c r="E11" i="4"/>
  <c r="AN11" i="2"/>
  <c r="AO11" i="2" s="1"/>
  <c r="E9" i="4"/>
  <c r="E7" i="4"/>
  <c r="AN7" i="2"/>
  <c r="AO7" i="2" s="1"/>
  <c r="E104" i="4"/>
  <c r="E102" i="4"/>
  <c r="AN102" i="2"/>
  <c r="AO102" i="2" s="1"/>
  <c r="AN100" i="2"/>
  <c r="AO100" i="2" s="1"/>
  <c r="E100" i="4"/>
  <c r="E98" i="4"/>
  <c r="AN98" i="2"/>
  <c r="AO98" i="2" s="1"/>
  <c r="AN96" i="2"/>
  <c r="AO96" i="2" s="1"/>
  <c r="E96" i="4"/>
  <c r="E94" i="4"/>
  <c r="AN94" i="2"/>
  <c r="AO94" i="2" s="1"/>
  <c r="AN92" i="2"/>
  <c r="AO92" i="2" s="1"/>
  <c r="E92" i="4"/>
  <c r="E90" i="4"/>
  <c r="AN90" i="2"/>
  <c r="AO90" i="2" s="1"/>
  <c r="E88" i="4"/>
  <c r="E86" i="4"/>
  <c r="AN86" i="2"/>
  <c r="AO86" i="2" s="1"/>
  <c r="E84" i="4"/>
  <c r="E82" i="4"/>
  <c r="AN82" i="2"/>
  <c r="AO82" i="2" s="1"/>
  <c r="AN80" i="2"/>
  <c r="AO80" i="2" s="1"/>
  <c r="E80" i="4"/>
  <c r="E78" i="4"/>
  <c r="AN78" i="2"/>
  <c r="AO78" i="2" s="1"/>
  <c r="AN76" i="2"/>
  <c r="AO76" i="2" s="1"/>
  <c r="E76" i="4"/>
  <c r="E74" i="4"/>
  <c r="AN74" i="2"/>
  <c r="AO74" i="2" s="1"/>
  <c r="E72" i="4"/>
  <c r="E70" i="4"/>
  <c r="AN70" i="2"/>
  <c r="AO70" i="2" s="1"/>
  <c r="E68" i="4"/>
  <c r="E66" i="4"/>
  <c r="AN66" i="2"/>
  <c r="AO66" i="2" s="1"/>
  <c r="AN64" i="2"/>
  <c r="AO64" i="2" s="1"/>
  <c r="E64" i="4"/>
  <c r="E62" i="4"/>
  <c r="AN62" i="2"/>
  <c r="AO62" i="2" s="1"/>
  <c r="AN60" i="2"/>
  <c r="AO60" i="2" s="1"/>
  <c r="E60" i="4"/>
  <c r="E58" i="4"/>
  <c r="AN58" i="2"/>
  <c r="AO58" i="2" s="1"/>
  <c r="E56" i="4"/>
  <c r="E54" i="4"/>
  <c r="AN54" i="2"/>
  <c r="AO54" i="2" s="1"/>
  <c r="E52" i="4"/>
  <c r="E50" i="4"/>
  <c r="AN50" i="2"/>
  <c r="AO50" i="2" s="1"/>
  <c r="AN48" i="2"/>
  <c r="AO48" i="2" s="1"/>
  <c r="E48" i="4"/>
  <c r="E46" i="4"/>
  <c r="AN46" i="2"/>
  <c r="AO46" i="2" s="1"/>
  <c r="E44" i="4"/>
  <c r="E42" i="4"/>
  <c r="AN42" i="2"/>
  <c r="AO42" i="2" s="1"/>
  <c r="E40" i="4"/>
  <c r="E38" i="4"/>
  <c r="AN38" i="2"/>
  <c r="AO38" i="2" s="1"/>
  <c r="AN36" i="2"/>
  <c r="AO36" i="2" s="1"/>
  <c r="E36" i="4"/>
  <c r="E34" i="4"/>
  <c r="AN34" i="2"/>
  <c r="AO34" i="2" s="1"/>
  <c r="AN32" i="2"/>
  <c r="AO32" i="2" s="1"/>
  <c r="E32" i="4"/>
  <c r="E30" i="4"/>
  <c r="AN30" i="2"/>
  <c r="AO30" i="2" s="1"/>
  <c r="AN28" i="2"/>
  <c r="AO28" i="2" s="1"/>
  <c r="E28" i="4"/>
  <c r="E26" i="4"/>
  <c r="AN26" i="2"/>
  <c r="AO26" i="2" s="1"/>
  <c r="E24" i="4"/>
  <c r="E22" i="4"/>
  <c r="AN22" i="2"/>
  <c r="AO22" i="2" s="1"/>
  <c r="E20" i="4"/>
  <c r="E18" i="4"/>
  <c r="AN18" i="2"/>
  <c r="AO18" i="2" s="1"/>
  <c r="AN16" i="2"/>
  <c r="AO16" i="2" s="1"/>
  <c r="E16" i="4"/>
  <c r="E14" i="4"/>
  <c r="AN14" i="2"/>
  <c r="AO14" i="2" s="1"/>
  <c r="AN12" i="2"/>
  <c r="AO12" i="2" s="1"/>
  <c r="E12" i="4"/>
  <c r="E10" i="4"/>
  <c r="AN10" i="2"/>
  <c r="AO10" i="2" s="1"/>
  <c r="E8" i="4"/>
  <c r="E6" i="4"/>
  <c r="AN6" i="2"/>
  <c r="AO6" i="2" s="1"/>
  <c r="Z5" i="2"/>
  <c r="AA5" i="2" s="1"/>
  <c r="K5" i="4" s="1"/>
  <c r="AL5" i="2"/>
  <c r="AM5" i="2" s="1"/>
  <c r="O5" i="4" s="1"/>
  <c r="T5" i="2"/>
  <c r="U5" i="2" s="1"/>
  <c r="I5" i="4" s="1"/>
  <c r="N5" i="2"/>
  <c r="O5" i="2" s="1"/>
  <c r="G5" i="4" s="1"/>
  <c r="H5" i="2"/>
  <c r="I5" i="2" s="1"/>
  <c r="E5" i="4" s="1"/>
  <c r="K16" i="3"/>
  <c r="K20" i="3"/>
  <c r="K22" i="3"/>
  <c r="K24" i="3"/>
  <c r="K26" i="3"/>
  <c r="K28" i="3"/>
  <c r="K30" i="3"/>
  <c r="K32" i="3"/>
  <c r="K34" i="3"/>
  <c r="K36" i="3"/>
  <c r="K40" i="3"/>
  <c r="K42" i="3"/>
  <c r="K44" i="3"/>
  <c r="K46" i="3"/>
  <c r="K48" i="3"/>
  <c r="K50" i="3"/>
  <c r="K52" i="3"/>
  <c r="K54" i="3"/>
  <c r="K56" i="3"/>
  <c r="K58" i="3"/>
  <c r="K60" i="3"/>
  <c r="K62" i="3"/>
  <c r="K64" i="3"/>
  <c r="K66" i="3"/>
  <c r="K68" i="3"/>
  <c r="K72" i="3"/>
  <c r="K74" i="3"/>
  <c r="K76" i="3"/>
  <c r="K78" i="3"/>
  <c r="K80" i="3"/>
  <c r="K82" i="3"/>
  <c r="K84" i="3"/>
  <c r="K86" i="3"/>
  <c r="K88" i="3"/>
  <c r="K90" i="3"/>
  <c r="K92" i="3"/>
  <c r="K94" i="3"/>
  <c r="K96" i="3"/>
  <c r="K98" i="3"/>
  <c r="K100" i="3"/>
  <c r="K102" i="3"/>
  <c r="K13" i="3"/>
  <c r="K17" i="3"/>
  <c r="K19" i="3"/>
  <c r="K21" i="3"/>
  <c r="K23" i="3"/>
  <c r="K25" i="3"/>
  <c r="K27" i="3"/>
  <c r="K29" i="3"/>
  <c r="K31" i="3"/>
  <c r="K33" i="3"/>
  <c r="K35" i="3"/>
  <c r="K37" i="3"/>
  <c r="K39" i="3"/>
  <c r="K41" i="3"/>
  <c r="K43" i="3"/>
  <c r="K45" i="3"/>
  <c r="K47" i="3"/>
  <c r="K49" i="3"/>
  <c r="K51" i="3"/>
  <c r="K53" i="3"/>
  <c r="K55" i="3"/>
  <c r="K57" i="3"/>
  <c r="K59" i="3"/>
  <c r="K61" i="3"/>
  <c r="K63" i="3"/>
  <c r="K65" i="3"/>
  <c r="K67" i="3"/>
  <c r="K69" i="3"/>
  <c r="K71" i="3"/>
  <c r="K73" i="3"/>
  <c r="K75" i="3"/>
  <c r="K77" i="3"/>
  <c r="K79" i="3"/>
  <c r="K81" i="3"/>
  <c r="K83" i="3"/>
  <c r="K85" i="3"/>
  <c r="K87" i="3"/>
  <c r="K91" i="3"/>
  <c r="K93" i="3"/>
  <c r="K97" i="3"/>
  <c r="K99" i="3"/>
  <c r="K101" i="3"/>
  <c r="K103" i="3"/>
  <c r="K104" i="3"/>
  <c r="K105" i="3"/>
  <c r="Y72" i="1"/>
  <c r="Y73" i="1"/>
  <c r="Y75" i="1"/>
  <c r="Y74" i="1"/>
  <c r="Y95" i="1"/>
  <c r="Y11" i="1"/>
  <c r="Y15" i="1"/>
  <c r="Y12" i="1"/>
  <c r="Y176" i="1"/>
  <c r="Y177" i="1"/>
  <c r="Y126" i="1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5" i="3"/>
  <c r="G36" i="3"/>
  <c r="G37" i="3"/>
  <c r="G39" i="3"/>
  <c r="G40" i="3"/>
  <c r="G41" i="3"/>
  <c r="G42" i="3"/>
  <c r="G43" i="3"/>
  <c r="G44" i="3"/>
  <c r="G45" i="3"/>
  <c r="G46" i="3"/>
  <c r="G47" i="3"/>
  <c r="G48" i="3"/>
  <c r="G49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91" i="3"/>
  <c r="G92" i="3"/>
  <c r="G93" i="3"/>
  <c r="G94" i="3"/>
  <c r="G96" i="3"/>
  <c r="G97" i="3"/>
  <c r="G98" i="3"/>
  <c r="G99" i="3"/>
  <c r="G100" i="3"/>
  <c r="G101" i="3"/>
  <c r="G102" i="3"/>
  <c r="G103" i="3"/>
  <c r="G104" i="3"/>
  <c r="E31" i="3"/>
  <c r="E33" i="3"/>
  <c r="E35" i="3"/>
  <c r="E37" i="3"/>
  <c r="E39" i="3"/>
  <c r="E41" i="3"/>
  <c r="E43" i="3"/>
  <c r="E45" i="3"/>
  <c r="E47" i="3"/>
  <c r="E49" i="3"/>
  <c r="E51" i="3"/>
  <c r="E53" i="3"/>
  <c r="E55" i="3"/>
  <c r="E57" i="3"/>
  <c r="E59" i="3"/>
  <c r="E61" i="3"/>
  <c r="E63" i="3"/>
  <c r="E65" i="3"/>
  <c r="E67" i="3"/>
  <c r="E69" i="3"/>
  <c r="E16" i="3"/>
  <c r="E20" i="3"/>
  <c r="E22" i="3"/>
  <c r="E24" i="3"/>
  <c r="E26" i="3"/>
  <c r="E28" i="3"/>
  <c r="E30" i="3"/>
  <c r="E32" i="3"/>
  <c r="E36" i="3"/>
  <c r="E40" i="3"/>
  <c r="E42" i="3"/>
  <c r="E44" i="3"/>
  <c r="E46" i="3"/>
  <c r="E48" i="3"/>
  <c r="E52" i="3"/>
  <c r="E54" i="3"/>
  <c r="E56" i="3"/>
  <c r="E58" i="3"/>
  <c r="E60" i="3"/>
  <c r="E62" i="3"/>
  <c r="E64" i="3"/>
  <c r="E66" i="3"/>
  <c r="E68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91" i="3"/>
  <c r="E92" i="3"/>
  <c r="E93" i="3"/>
  <c r="E94" i="3"/>
  <c r="E96" i="3"/>
  <c r="E97" i="3"/>
  <c r="E98" i="3"/>
  <c r="E99" i="3"/>
  <c r="E100" i="3"/>
  <c r="E101" i="3"/>
  <c r="E102" i="3"/>
  <c r="E103" i="3"/>
  <c r="E104" i="3"/>
  <c r="R71" i="1"/>
  <c r="K38" i="3" s="1"/>
  <c r="W71" i="1"/>
  <c r="AN20" i="2" l="1"/>
  <c r="AO20" i="2" s="1"/>
  <c r="AN84" i="2"/>
  <c r="AO84" i="2" s="1"/>
  <c r="AN31" i="2"/>
  <c r="AO31" i="2" s="1"/>
  <c r="AN63" i="2"/>
  <c r="AO63" i="2" s="1"/>
  <c r="AN95" i="2"/>
  <c r="AO95" i="2" s="1"/>
  <c r="AN68" i="2"/>
  <c r="AO68" i="2" s="1"/>
  <c r="AP68" i="2" s="1"/>
  <c r="Q68" i="4" s="1"/>
  <c r="AN9" i="2"/>
  <c r="AO9" i="2" s="1"/>
  <c r="AP9" i="2" s="1"/>
  <c r="Q9" i="4" s="1"/>
  <c r="AN41" i="2"/>
  <c r="AO41" i="2" s="1"/>
  <c r="P41" i="4" s="1"/>
  <c r="AN73" i="2"/>
  <c r="AO73" i="2" s="1"/>
  <c r="AN105" i="2"/>
  <c r="AO105" i="2" s="1"/>
  <c r="P105" i="4" s="1"/>
  <c r="AN44" i="2"/>
  <c r="AO44" i="2" s="1"/>
  <c r="AN52" i="2"/>
  <c r="AO52" i="2" s="1"/>
  <c r="P52" i="4" s="1"/>
  <c r="AN15" i="2"/>
  <c r="AO15" i="2" s="1"/>
  <c r="AN33" i="2"/>
  <c r="AO33" i="2" s="1"/>
  <c r="P33" i="4" s="1"/>
  <c r="AN47" i="2"/>
  <c r="AO47" i="2" s="1"/>
  <c r="AN65" i="2"/>
  <c r="AO65" i="2" s="1"/>
  <c r="P65" i="4" s="1"/>
  <c r="AN79" i="2"/>
  <c r="AO79" i="2" s="1"/>
  <c r="AN97" i="2"/>
  <c r="AO97" i="2" s="1"/>
  <c r="AN19" i="2"/>
  <c r="AO19" i="2" s="1"/>
  <c r="AN35" i="2"/>
  <c r="AO35" i="2" s="1"/>
  <c r="P35" i="4" s="1"/>
  <c r="AN51" i="2"/>
  <c r="AO51" i="2" s="1"/>
  <c r="AN67" i="2"/>
  <c r="AO67" i="2" s="1"/>
  <c r="P67" i="4" s="1"/>
  <c r="AN83" i="2"/>
  <c r="AO83" i="2" s="1"/>
  <c r="P83" i="4" s="1"/>
  <c r="AN99" i="2"/>
  <c r="AO99" i="2" s="1"/>
  <c r="AP99" i="2" s="1"/>
  <c r="Q99" i="4" s="1"/>
  <c r="AN13" i="2"/>
  <c r="AO13" i="2" s="1"/>
  <c r="AN29" i="2"/>
  <c r="AO29" i="2" s="1"/>
  <c r="AN45" i="2"/>
  <c r="AO45" i="2" s="1"/>
  <c r="P45" i="4" s="1"/>
  <c r="AN61" i="2"/>
  <c r="AO61" i="2" s="1"/>
  <c r="P61" i="4" s="1"/>
  <c r="AN77" i="2"/>
  <c r="AO77" i="2" s="1"/>
  <c r="AN93" i="2"/>
  <c r="AO93" i="2" s="1"/>
  <c r="P93" i="4" s="1"/>
  <c r="AN8" i="2"/>
  <c r="AO8" i="2" s="1"/>
  <c r="AN24" i="2"/>
  <c r="AO24" i="2" s="1"/>
  <c r="AN40" i="2"/>
  <c r="AO40" i="2" s="1"/>
  <c r="AN56" i="2"/>
  <c r="AO56" i="2" s="1"/>
  <c r="P56" i="4" s="1"/>
  <c r="AN72" i="2"/>
  <c r="AO72" i="2" s="1"/>
  <c r="P72" i="4" s="1"/>
  <c r="AN88" i="2"/>
  <c r="AO88" i="2" s="1"/>
  <c r="AN104" i="2"/>
  <c r="AO104" i="2" s="1"/>
  <c r="K70" i="3"/>
  <c r="K9" i="3"/>
  <c r="K89" i="3"/>
  <c r="M5" i="3"/>
  <c r="K5" i="3"/>
  <c r="Y310" i="1"/>
  <c r="K95" i="3"/>
  <c r="I105" i="3"/>
  <c r="Y165" i="1"/>
  <c r="I104" i="3"/>
  <c r="Y10" i="1"/>
  <c r="I103" i="3"/>
  <c r="Y7" i="1"/>
  <c r="I102" i="3"/>
  <c r="Y8" i="1"/>
  <c r="I101" i="3"/>
  <c r="Y9" i="1"/>
  <c r="I100" i="3"/>
  <c r="Y6" i="1"/>
  <c r="I99" i="3"/>
  <c r="Y136" i="1"/>
  <c r="I98" i="3"/>
  <c r="Y138" i="1"/>
  <c r="I97" i="3"/>
  <c r="Y135" i="1"/>
  <c r="I96" i="3"/>
  <c r="Y13" i="1"/>
  <c r="I95" i="3"/>
  <c r="Y14" i="1"/>
  <c r="I94" i="3"/>
  <c r="I93" i="3"/>
  <c r="Y119" i="1"/>
  <c r="I92" i="3"/>
  <c r="I91" i="3"/>
  <c r="Y84" i="1"/>
  <c r="I90" i="3"/>
  <c r="I89" i="3"/>
  <c r="Y69" i="1"/>
  <c r="I88" i="3"/>
  <c r="I87" i="3"/>
  <c r="Y68" i="1"/>
  <c r="I86" i="3"/>
  <c r="I85" i="3"/>
  <c r="Y20" i="1"/>
  <c r="I84" i="3"/>
  <c r="I83" i="3"/>
  <c r="Y19" i="1"/>
  <c r="I82" i="3"/>
  <c r="I81" i="3"/>
  <c r="Y25" i="1"/>
  <c r="I80" i="3"/>
  <c r="I79" i="3"/>
  <c r="Y21" i="1"/>
  <c r="I78" i="3"/>
  <c r="I77" i="3"/>
  <c r="Y158" i="1"/>
  <c r="I76" i="3"/>
  <c r="I75" i="3"/>
  <c r="Y35" i="1"/>
  <c r="I74" i="3"/>
  <c r="I73" i="3"/>
  <c r="Y31" i="1"/>
  <c r="I72" i="3"/>
  <c r="I71" i="3"/>
  <c r="Y127" i="1"/>
  <c r="I70" i="3"/>
  <c r="I69" i="3"/>
  <c r="Y129" i="1"/>
  <c r="I68" i="3"/>
  <c r="I67" i="3"/>
  <c r="Y159" i="1"/>
  <c r="I66" i="3"/>
  <c r="I65" i="3"/>
  <c r="Y105" i="1"/>
  <c r="I64" i="3"/>
  <c r="I63" i="3"/>
  <c r="Y102" i="1"/>
  <c r="I62" i="3"/>
  <c r="I61" i="3"/>
  <c r="Y170" i="1"/>
  <c r="I60" i="3"/>
  <c r="I59" i="3"/>
  <c r="Y171" i="1"/>
  <c r="I58" i="3"/>
  <c r="I57" i="3"/>
  <c r="Y112" i="1"/>
  <c r="I56" i="3"/>
  <c r="I55" i="3"/>
  <c r="Y116" i="1"/>
  <c r="I54" i="3"/>
  <c r="I53" i="3"/>
  <c r="Y118" i="1"/>
  <c r="I52" i="3"/>
  <c r="I51" i="3"/>
  <c r="Y111" i="1"/>
  <c r="I50" i="3"/>
  <c r="I49" i="3"/>
  <c r="Y164" i="1"/>
  <c r="I48" i="3"/>
  <c r="I47" i="3"/>
  <c r="Y197" i="1"/>
  <c r="I46" i="3"/>
  <c r="I45" i="3"/>
  <c r="Y194" i="1"/>
  <c r="I44" i="3"/>
  <c r="I43" i="3"/>
  <c r="Y59" i="1"/>
  <c r="I42" i="3"/>
  <c r="I41" i="3"/>
  <c r="Y98" i="1"/>
  <c r="I40" i="3"/>
  <c r="I39" i="3"/>
  <c r="Y99" i="1"/>
  <c r="I38" i="3"/>
  <c r="I37" i="3"/>
  <c r="Y178" i="1"/>
  <c r="I36" i="3"/>
  <c r="I35" i="3"/>
  <c r="Y174" i="1"/>
  <c r="I34" i="3"/>
  <c r="I33" i="3"/>
  <c r="Y193" i="1"/>
  <c r="I32" i="3"/>
  <c r="I31" i="3"/>
  <c r="Y180" i="1"/>
  <c r="I30" i="3"/>
  <c r="I29" i="3"/>
  <c r="Y182" i="1"/>
  <c r="I28" i="3"/>
  <c r="I27" i="3"/>
  <c r="Y46" i="1"/>
  <c r="I26" i="3"/>
  <c r="I25" i="3"/>
  <c r="Y28" i="1"/>
  <c r="I24" i="3"/>
  <c r="I23" i="3"/>
  <c r="Y187" i="1"/>
  <c r="I22" i="3"/>
  <c r="I21" i="3"/>
  <c r="Y185" i="1"/>
  <c r="I20" i="3"/>
  <c r="I19" i="3"/>
  <c r="Y152" i="1"/>
  <c r="I17" i="3"/>
  <c r="Y83" i="1"/>
  <c r="I16" i="3"/>
  <c r="Y81" i="1"/>
  <c r="I18" i="3"/>
  <c r="K14" i="3"/>
  <c r="G7" i="3"/>
  <c r="I7" i="3"/>
  <c r="K7" i="3"/>
  <c r="G13" i="3"/>
  <c r="I13" i="3"/>
  <c r="I9" i="3"/>
  <c r="K15" i="3"/>
  <c r="G12" i="3"/>
  <c r="G10" i="3"/>
  <c r="G8" i="3"/>
  <c r="I12" i="3"/>
  <c r="I10" i="3"/>
  <c r="I8" i="3"/>
  <c r="I6" i="3"/>
  <c r="K18" i="3"/>
  <c r="K10" i="3"/>
  <c r="K6" i="3"/>
  <c r="G15" i="3"/>
  <c r="I15" i="3"/>
  <c r="I11" i="3"/>
  <c r="K11" i="3"/>
  <c r="K12" i="3"/>
  <c r="K8" i="3"/>
  <c r="E29" i="3"/>
  <c r="E27" i="3"/>
  <c r="E25" i="3"/>
  <c r="E23" i="3"/>
  <c r="E21" i="3"/>
  <c r="E19" i="3"/>
  <c r="E17" i="3"/>
  <c r="E13" i="3"/>
  <c r="E7" i="3"/>
  <c r="M104" i="3"/>
  <c r="M102" i="3"/>
  <c r="M100" i="3"/>
  <c r="M98" i="3"/>
  <c r="M96" i="3"/>
  <c r="M94" i="3"/>
  <c r="M92" i="3"/>
  <c r="M90" i="3"/>
  <c r="M88" i="3"/>
  <c r="M86" i="3"/>
  <c r="M84" i="3"/>
  <c r="M82" i="3"/>
  <c r="M80" i="3"/>
  <c r="M78" i="3"/>
  <c r="M76" i="3"/>
  <c r="M74" i="3"/>
  <c r="M72" i="3"/>
  <c r="M70" i="3"/>
  <c r="M68" i="3"/>
  <c r="M66" i="3"/>
  <c r="M64" i="3"/>
  <c r="M62" i="3"/>
  <c r="M60" i="3"/>
  <c r="M58" i="3"/>
  <c r="M56" i="3"/>
  <c r="M54" i="3"/>
  <c r="M52" i="3"/>
  <c r="M50" i="3"/>
  <c r="M48" i="3"/>
  <c r="M46" i="3"/>
  <c r="M44" i="3"/>
  <c r="M42" i="3"/>
  <c r="M40" i="3"/>
  <c r="M38" i="3"/>
  <c r="M36" i="3"/>
  <c r="M34" i="3"/>
  <c r="M32" i="3"/>
  <c r="M30" i="3"/>
  <c r="M28" i="3"/>
  <c r="M26" i="3"/>
  <c r="M24" i="3"/>
  <c r="M22" i="3"/>
  <c r="M20" i="3"/>
  <c r="M18" i="3"/>
  <c r="M16" i="3"/>
  <c r="M14" i="3"/>
  <c r="M12" i="3"/>
  <c r="M10" i="3"/>
  <c r="M8" i="3"/>
  <c r="M6" i="3"/>
  <c r="P6" i="4"/>
  <c r="P10" i="4"/>
  <c r="P14" i="4"/>
  <c r="P18" i="4"/>
  <c r="P22" i="4"/>
  <c r="AP22" i="2"/>
  <c r="Q22" i="4" s="1"/>
  <c r="P26" i="4"/>
  <c r="P30" i="4"/>
  <c r="P34" i="4"/>
  <c r="P38" i="4"/>
  <c r="P42" i="4"/>
  <c r="P46" i="4"/>
  <c r="P50" i="4"/>
  <c r="P54" i="4"/>
  <c r="AP54" i="2"/>
  <c r="Q54" i="4" s="1"/>
  <c r="P58" i="4"/>
  <c r="P62" i="4"/>
  <c r="P66" i="4"/>
  <c r="P70" i="4"/>
  <c r="P74" i="4"/>
  <c r="P78" i="4"/>
  <c r="P82" i="4"/>
  <c r="P86" i="4"/>
  <c r="AP86" i="2"/>
  <c r="Q86" i="4" s="1"/>
  <c r="P90" i="4"/>
  <c r="P94" i="4"/>
  <c r="P98" i="4"/>
  <c r="P102" i="4"/>
  <c r="P7" i="4"/>
  <c r="P9" i="4"/>
  <c r="P11" i="4"/>
  <c r="P13" i="4"/>
  <c r="AP13" i="2"/>
  <c r="Q13" i="4" s="1"/>
  <c r="P15" i="4"/>
  <c r="P17" i="4"/>
  <c r="P19" i="4"/>
  <c r="P21" i="4"/>
  <c r="P23" i="4"/>
  <c r="P25" i="4"/>
  <c r="P27" i="4"/>
  <c r="P31" i="4"/>
  <c r="P37" i="4"/>
  <c r="P39" i="4"/>
  <c r="AP41" i="2"/>
  <c r="Q41" i="4" s="1"/>
  <c r="P43" i="4"/>
  <c r="P47" i="4"/>
  <c r="P49" i="4"/>
  <c r="P51" i="4"/>
  <c r="P53" i="4"/>
  <c r="P55" i="4"/>
  <c r="P57" i="4"/>
  <c r="AP57" i="2"/>
  <c r="Q57" i="4" s="1"/>
  <c r="P59" i="4"/>
  <c r="P63" i="4"/>
  <c r="P69" i="4"/>
  <c r="AP69" i="2"/>
  <c r="Q69" i="4" s="1"/>
  <c r="P71" i="4"/>
  <c r="P73" i="4"/>
  <c r="P75" i="4"/>
  <c r="P77" i="4"/>
  <c r="P79" i="4"/>
  <c r="P81" i="4"/>
  <c r="P85" i="4"/>
  <c r="P87" i="4"/>
  <c r="P89" i="4"/>
  <c r="P91" i="4"/>
  <c r="P95" i="4"/>
  <c r="P97" i="4"/>
  <c r="P99" i="4"/>
  <c r="P101" i="4"/>
  <c r="P103" i="4"/>
  <c r="AP103" i="2"/>
  <c r="Q103" i="4" s="1"/>
  <c r="M105" i="3"/>
  <c r="M103" i="3"/>
  <c r="M101" i="3"/>
  <c r="M99" i="3"/>
  <c r="M97" i="3"/>
  <c r="M95" i="3"/>
  <c r="M93" i="3"/>
  <c r="M91" i="3"/>
  <c r="M89" i="3"/>
  <c r="M87" i="3"/>
  <c r="M85" i="3"/>
  <c r="M83" i="3"/>
  <c r="M81" i="3"/>
  <c r="M79" i="3"/>
  <c r="M77" i="3"/>
  <c r="M75" i="3"/>
  <c r="M73" i="3"/>
  <c r="M71" i="3"/>
  <c r="M69" i="3"/>
  <c r="M67" i="3"/>
  <c r="M65" i="3"/>
  <c r="M63" i="3"/>
  <c r="M61" i="3"/>
  <c r="M59" i="3"/>
  <c r="M57" i="3"/>
  <c r="M55" i="3"/>
  <c r="M53" i="3"/>
  <c r="M51" i="3"/>
  <c r="M49" i="3"/>
  <c r="M47" i="3"/>
  <c r="M45" i="3"/>
  <c r="M43" i="3"/>
  <c r="M41" i="3"/>
  <c r="M39" i="3"/>
  <c r="M37" i="3"/>
  <c r="M35" i="3"/>
  <c r="M33" i="3"/>
  <c r="M31" i="3"/>
  <c r="M29" i="3"/>
  <c r="M27" i="3"/>
  <c r="M25" i="3"/>
  <c r="M23" i="3"/>
  <c r="M21" i="3"/>
  <c r="M19" i="3"/>
  <c r="M17" i="3"/>
  <c r="M15" i="3"/>
  <c r="M13" i="3"/>
  <c r="M11" i="3"/>
  <c r="M9" i="3"/>
  <c r="M7" i="3"/>
  <c r="P8" i="4"/>
  <c r="P12" i="4"/>
  <c r="P16" i="4"/>
  <c r="P20" i="4"/>
  <c r="P24" i="4"/>
  <c r="P28" i="4"/>
  <c r="P32" i="4"/>
  <c r="P36" i="4"/>
  <c r="P40" i="4"/>
  <c r="P44" i="4"/>
  <c r="P48" i="4"/>
  <c r="P60" i="4"/>
  <c r="P64" i="4"/>
  <c r="P68" i="4"/>
  <c r="P76" i="4"/>
  <c r="AP76" i="2"/>
  <c r="Q76" i="4" s="1"/>
  <c r="P80" i="4"/>
  <c r="P84" i="4"/>
  <c r="P88" i="4"/>
  <c r="P92" i="4"/>
  <c r="P96" i="4"/>
  <c r="P100" i="4"/>
  <c r="P104" i="4"/>
  <c r="AN5" i="2"/>
  <c r="AO5" i="2" s="1"/>
  <c r="P5" i="4" s="1"/>
  <c r="AP5" i="2"/>
  <c r="Q5" i="4" s="1"/>
  <c r="H71" i="1"/>
  <c r="M71" i="1"/>
  <c r="G11" i="3" s="1"/>
  <c r="I5" i="3"/>
  <c r="AP84" i="2" l="1"/>
  <c r="Q84" i="4" s="1"/>
  <c r="AP32" i="2"/>
  <c r="Q32" i="4" s="1"/>
  <c r="AP73" i="2"/>
  <c r="Q73" i="4" s="1"/>
  <c r="AP61" i="2"/>
  <c r="Q61" i="4" s="1"/>
  <c r="AP45" i="2"/>
  <c r="Q45" i="4" s="1"/>
  <c r="AP29" i="2"/>
  <c r="Q29" i="4" s="1"/>
  <c r="AP17" i="2"/>
  <c r="Q17" i="4" s="1"/>
  <c r="AP94" i="2"/>
  <c r="Q94" i="4" s="1"/>
  <c r="AP62" i="2"/>
  <c r="Q62" i="4" s="1"/>
  <c r="AP30" i="2"/>
  <c r="Q30" i="4" s="1"/>
  <c r="AP92" i="2"/>
  <c r="Q92" i="4" s="1"/>
  <c r="AP40" i="2"/>
  <c r="Q40" i="4" s="1"/>
  <c r="AP77" i="2"/>
  <c r="Q77" i="4" s="1"/>
  <c r="AP65" i="2"/>
  <c r="Q65" i="4" s="1"/>
  <c r="AP49" i="2"/>
  <c r="Q49" i="4" s="1"/>
  <c r="AP33" i="2"/>
  <c r="Q33" i="4" s="1"/>
  <c r="AP21" i="2"/>
  <c r="Q21" i="4" s="1"/>
  <c r="AP102" i="2"/>
  <c r="Q102" i="4" s="1"/>
  <c r="AP70" i="2"/>
  <c r="Q70" i="4" s="1"/>
  <c r="AP38" i="2"/>
  <c r="Q38" i="4" s="1"/>
  <c r="AP6" i="2"/>
  <c r="Q6" i="4" s="1"/>
  <c r="AP96" i="2"/>
  <c r="Q96" i="4" s="1"/>
  <c r="AP100" i="2"/>
  <c r="Q100" i="4" s="1"/>
  <c r="AP53" i="2"/>
  <c r="Q53" i="4" s="1"/>
  <c r="AP37" i="2"/>
  <c r="Q37" i="4" s="1"/>
  <c r="AP25" i="2"/>
  <c r="Q25" i="4" s="1"/>
  <c r="AP78" i="2"/>
  <c r="Q78" i="4" s="1"/>
  <c r="AP46" i="2"/>
  <c r="Q46" i="4" s="1"/>
  <c r="AP14" i="2"/>
  <c r="Q14" i="4" s="1"/>
  <c r="AP56" i="2"/>
  <c r="Q56" i="4" s="1"/>
  <c r="AP48" i="2"/>
  <c r="Q48" i="4" s="1"/>
  <c r="AP20" i="2"/>
  <c r="Q20" i="4" s="1"/>
  <c r="AP93" i="2"/>
  <c r="Q93" i="4" s="1"/>
  <c r="AP89" i="2"/>
  <c r="Q89" i="4" s="1"/>
  <c r="AP85" i="2"/>
  <c r="Q85" i="4" s="1"/>
  <c r="P29" i="4"/>
  <c r="AP104" i="2"/>
  <c r="Q104" i="4" s="1"/>
  <c r="AP88" i="2"/>
  <c r="Q88" i="4" s="1"/>
  <c r="AP72" i="2"/>
  <c r="Q72" i="4" s="1"/>
  <c r="AP36" i="2"/>
  <c r="Q36" i="4" s="1"/>
  <c r="AP8" i="2"/>
  <c r="Q8" i="4" s="1"/>
  <c r="AP105" i="2"/>
  <c r="Q105" i="4" s="1"/>
  <c r="AP75" i="2"/>
  <c r="Q75" i="4" s="1"/>
  <c r="AP71" i="2"/>
  <c r="Q71" i="4" s="1"/>
  <c r="AP67" i="2"/>
  <c r="Q67" i="4" s="1"/>
  <c r="AP59" i="2"/>
  <c r="Q59" i="4" s="1"/>
  <c r="AP55" i="2"/>
  <c r="Q55" i="4" s="1"/>
  <c r="AP51" i="2"/>
  <c r="Q51" i="4" s="1"/>
  <c r="AP47" i="2"/>
  <c r="Q47" i="4" s="1"/>
  <c r="AP43" i="2"/>
  <c r="Q43" i="4" s="1"/>
  <c r="AP39" i="2"/>
  <c r="Q39" i="4" s="1"/>
  <c r="AP35" i="2"/>
  <c r="Q35" i="4" s="1"/>
  <c r="AP31" i="2"/>
  <c r="Q31" i="4" s="1"/>
  <c r="AP27" i="2"/>
  <c r="Q27" i="4" s="1"/>
  <c r="AP23" i="2"/>
  <c r="Q23" i="4" s="1"/>
  <c r="AP19" i="2"/>
  <c r="Q19" i="4" s="1"/>
  <c r="AP15" i="2"/>
  <c r="Q15" i="4" s="1"/>
  <c r="AP11" i="2"/>
  <c r="Q11" i="4" s="1"/>
  <c r="AP7" i="2"/>
  <c r="Q7" i="4" s="1"/>
  <c r="AP98" i="2"/>
  <c r="Q98" i="4" s="1"/>
  <c r="AP90" i="2"/>
  <c r="Q90" i="4" s="1"/>
  <c r="AP82" i="2"/>
  <c r="Q82" i="4" s="1"/>
  <c r="AP74" i="2"/>
  <c r="Q74" i="4" s="1"/>
  <c r="AP66" i="2"/>
  <c r="Q66" i="4" s="1"/>
  <c r="AP58" i="2"/>
  <c r="Q58" i="4" s="1"/>
  <c r="AP50" i="2"/>
  <c r="Q50" i="4" s="1"/>
  <c r="AP42" i="2"/>
  <c r="Q42" i="4" s="1"/>
  <c r="AP34" i="2"/>
  <c r="Q34" i="4" s="1"/>
  <c r="AP26" i="2"/>
  <c r="Q26" i="4" s="1"/>
  <c r="AP18" i="2"/>
  <c r="Q18" i="4" s="1"/>
  <c r="AP10" i="2"/>
  <c r="Q10" i="4" s="1"/>
  <c r="AP80" i="2"/>
  <c r="Q80" i="4" s="1"/>
  <c r="AP64" i="2"/>
  <c r="Q64" i="4" s="1"/>
  <c r="AP101" i="2"/>
  <c r="Q101" i="4" s="1"/>
  <c r="AP79" i="2"/>
  <c r="Q79" i="4" s="1"/>
  <c r="AP63" i="2"/>
  <c r="Q63" i="4" s="1"/>
  <c r="AP52" i="2"/>
  <c r="Q52" i="4" s="1"/>
  <c r="AP24" i="2"/>
  <c r="Q24" i="4" s="1"/>
  <c r="AP16" i="2"/>
  <c r="Q16" i="4" s="1"/>
  <c r="AP95" i="2"/>
  <c r="Q95" i="4" s="1"/>
  <c r="AP91" i="2"/>
  <c r="Q91" i="4" s="1"/>
  <c r="AP87" i="2"/>
  <c r="Q87" i="4" s="1"/>
  <c r="AP83" i="2"/>
  <c r="Q83" i="4" s="1"/>
  <c r="E34" i="3"/>
  <c r="X71" i="1"/>
  <c r="Y71" i="1" s="1"/>
  <c r="G70" i="3"/>
  <c r="G34" i="3"/>
  <c r="E11" i="3"/>
  <c r="E70" i="3"/>
  <c r="G18" i="3"/>
  <c r="G9" i="3"/>
  <c r="E9" i="3"/>
  <c r="E90" i="3"/>
  <c r="E38" i="3"/>
  <c r="G90" i="3"/>
  <c r="G38" i="3"/>
  <c r="E105" i="3"/>
  <c r="E50" i="3"/>
  <c r="G105" i="3"/>
  <c r="G50" i="3"/>
  <c r="N29" i="3"/>
  <c r="N83" i="3"/>
  <c r="G6" i="3"/>
  <c r="G89" i="3"/>
  <c r="E95" i="3"/>
  <c r="E89" i="3"/>
  <c r="G14" i="3"/>
  <c r="G95" i="3"/>
  <c r="Y188" i="1"/>
  <c r="Y184" i="1"/>
  <c r="Y29" i="1"/>
  <c r="Y50" i="1"/>
  <c r="Y49" i="1"/>
  <c r="Y183" i="1"/>
  <c r="N63" i="3" s="1"/>
  <c r="Y181" i="1"/>
  <c r="Y191" i="1"/>
  <c r="Y175" i="1"/>
  <c r="N16" i="3" s="1"/>
  <c r="Y186" i="1"/>
  <c r="Y97" i="1"/>
  <c r="N40" i="3" s="1"/>
  <c r="Y100" i="1"/>
  <c r="Y58" i="1"/>
  <c r="Y196" i="1"/>
  <c r="Y168" i="1"/>
  <c r="Y167" i="1"/>
  <c r="Y166" i="1"/>
  <c r="Y117" i="1"/>
  <c r="Y110" i="1"/>
  <c r="Y123" i="1"/>
  <c r="N98" i="3" s="1"/>
  <c r="Y169" i="1"/>
  <c r="Y173" i="1"/>
  <c r="N91" i="3" s="1"/>
  <c r="Y104" i="1"/>
  <c r="N12" i="3" s="1"/>
  <c r="Y103" i="1"/>
  <c r="Y125" i="1"/>
  <c r="Y128" i="1"/>
  <c r="Y34" i="1"/>
  <c r="Y32" i="1"/>
  <c r="Y33" i="1"/>
  <c r="N19" i="3" s="1"/>
  <c r="Y22" i="1"/>
  <c r="N21" i="3" s="1"/>
  <c r="Y24" i="1"/>
  <c r="Y179" i="1"/>
  <c r="Y16" i="1"/>
  <c r="N18" i="3" s="1"/>
  <c r="Y195" i="1"/>
  <c r="N7" i="3" s="1"/>
  <c r="Y67" i="1"/>
  <c r="Y82" i="1"/>
  <c r="Y85" i="1"/>
  <c r="Y115" i="1"/>
  <c r="E5" i="3"/>
  <c r="E15" i="3"/>
  <c r="E8" i="3"/>
  <c r="I14" i="3"/>
  <c r="E14" i="3"/>
  <c r="N10" i="3"/>
  <c r="E10" i="3"/>
  <c r="E12" i="3"/>
  <c r="E6" i="3"/>
  <c r="E18" i="3"/>
  <c r="G5" i="3"/>
  <c r="AP60" i="2"/>
  <c r="Q60" i="4" s="1"/>
  <c r="AP44" i="2"/>
  <c r="Q44" i="4" s="1"/>
  <c r="AP28" i="2"/>
  <c r="Q28" i="4" s="1"/>
  <c r="AP12" i="2"/>
  <c r="Q12" i="4" s="1"/>
  <c r="S5" i="4"/>
  <c r="S8" i="4"/>
  <c r="AP97" i="2"/>
  <c r="Q97" i="4" s="1"/>
  <c r="AP81" i="2"/>
  <c r="Q81" i="4" s="1"/>
  <c r="S9" i="4"/>
  <c r="S7" i="4"/>
  <c r="S10" i="4"/>
  <c r="S6" i="4"/>
  <c r="N96" i="3" l="1"/>
  <c r="N61" i="3"/>
  <c r="N70" i="3"/>
  <c r="N67" i="3"/>
  <c r="N33" i="3"/>
  <c r="N85" i="3"/>
  <c r="N73" i="3"/>
  <c r="N93" i="3"/>
  <c r="N60" i="3"/>
  <c r="N72" i="3"/>
  <c r="N37" i="3"/>
  <c r="N84" i="3"/>
  <c r="N77" i="3"/>
  <c r="N92" i="3"/>
  <c r="N78" i="3"/>
  <c r="N103" i="3"/>
  <c r="N30" i="3"/>
  <c r="N23" i="3"/>
  <c r="N43" i="3"/>
  <c r="N80" i="3"/>
  <c r="N74" i="3"/>
  <c r="N11" i="3"/>
  <c r="N94" i="3"/>
  <c r="N39" i="3"/>
  <c r="N45" i="3"/>
  <c r="N79" i="3"/>
  <c r="N82" i="3"/>
  <c r="N57" i="3"/>
  <c r="N69" i="3"/>
  <c r="N6" i="3"/>
  <c r="N97" i="3"/>
  <c r="N53" i="3"/>
  <c r="N15" i="3"/>
  <c r="N13" i="3"/>
  <c r="N88" i="3"/>
  <c r="N104" i="3"/>
  <c r="N105" i="3"/>
  <c r="N87" i="3"/>
  <c r="N8" i="3"/>
  <c r="N35" i="3"/>
  <c r="N26" i="3"/>
  <c r="N68" i="3"/>
  <c r="N17" i="3"/>
  <c r="N66" i="3"/>
  <c r="N49" i="3"/>
  <c r="N62" i="3"/>
  <c r="N71" i="3"/>
  <c r="N56" i="3"/>
  <c r="N54" i="3"/>
  <c r="N101" i="3"/>
  <c r="N50" i="3"/>
  <c r="N48" i="3"/>
  <c r="N24" i="3"/>
  <c r="N59" i="3"/>
  <c r="Z84" i="1"/>
  <c r="N95" i="3"/>
  <c r="N90" i="3"/>
  <c r="N89" i="3"/>
  <c r="N86" i="3"/>
  <c r="N81" i="3"/>
  <c r="N76" i="3"/>
  <c r="N75" i="3"/>
  <c r="N64" i="3"/>
  <c r="N9" i="3"/>
  <c r="N58" i="3"/>
  <c r="N102" i="3"/>
  <c r="N52" i="3"/>
  <c r="N65" i="3"/>
  <c r="N46" i="3"/>
  <c r="N55" i="3"/>
  <c r="N44" i="3"/>
  <c r="N100" i="3"/>
  <c r="N42" i="3"/>
  <c r="N41" i="3"/>
  <c r="N38" i="3"/>
  <c r="N47" i="3"/>
  <c r="N36" i="3"/>
  <c r="N34" i="3"/>
  <c r="N25" i="3"/>
  <c r="N32" i="3"/>
  <c r="N99" i="3"/>
  <c r="N28" i="3"/>
  <c r="N51" i="3"/>
  <c r="N22" i="3"/>
  <c r="N27" i="3"/>
  <c r="N20" i="3"/>
  <c r="N31" i="3"/>
  <c r="Z126" i="1"/>
  <c r="Z177" i="1"/>
  <c r="Z176" i="1"/>
  <c r="Z12" i="1"/>
  <c r="Z15" i="1"/>
  <c r="Z11" i="1"/>
  <c r="Z95" i="1"/>
  <c r="Z74" i="1"/>
  <c r="Z75" i="1"/>
  <c r="Z73" i="1"/>
  <c r="Z72" i="1"/>
  <c r="Z165" i="1"/>
  <c r="Z10" i="1"/>
  <c r="Z7" i="1"/>
  <c r="Z8" i="1"/>
  <c r="Z9" i="1"/>
  <c r="Z6" i="1"/>
  <c r="Z136" i="1"/>
  <c r="Z138" i="1"/>
  <c r="Z135" i="1"/>
  <c r="Z13" i="1"/>
  <c r="Z14" i="1"/>
  <c r="Z115" i="1"/>
  <c r="Z119" i="1"/>
  <c r="Z85" i="1"/>
  <c r="Z82" i="1"/>
  <c r="Z69" i="1"/>
  <c r="Z67" i="1"/>
  <c r="Z68" i="1"/>
  <c r="Z195" i="1"/>
  <c r="Z20" i="1"/>
  <c r="Z16" i="1"/>
  <c r="Z19" i="1"/>
  <c r="Z179" i="1"/>
  <c r="Z25" i="1"/>
  <c r="Z24" i="1"/>
  <c r="Z21" i="1"/>
  <c r="Z22" i="1"/>
  <c r="Z158" i="1"/>
  <c r="Z33" i="1"/>
  <c r="Z35" i="1"/>
  <c r="Z32" i="1"/>
  <c r="Z31" i="1"/>
  <c r="Z34" i="1"/>
  <c r="Z127" i="1"/>
  <c r="Z128" i="1"/>
  <c r="Z129" i="1"/>
  <c r="Z125" i="1"/>
  <c r="Z159" i="1"/>
  <c r="Z103" i="1"/>
  <c r="Z105" i="1"/>
  <c r="Z104" i="1"/>
  <c r="Z102" i="1"/>
  <c r="Z173" i="1"/>
  <c r="Z170" i="1"/>
  <c r="Z169" i="1"/>
  <c r="Z171" i="1"/>
  <c r="Z123" i="1"/>
  <c r="Z112" i="1"/>
  <c r="Z110" i="1"/>
  <c r="Z116" i="1"/>
  <c r="Z117" i="1"/>
  <c r="Z118" i="1"/>
  <c r="Z166" i="1"/>
  <c r="Z111" i="1"/>
  <c r="Z167" i="1"/>
  <c r="Z164" i="1"/>
  <c r="Z168" i="1"/>
  <c r="Z197" i="1"/>
  <c r="Z196" i="1"/>
  <c r="Z194" i="1"/>
  <c r="Z58" i="1"/>
  <c r="Z59" i="1"/>
  <c r="Z100" i="1"/>
  <c r="Z98" i="1"/>
  <c r="Z97" i="1"/>
  <c r="Z99" i="1"/>
  <c r="Z186" i="1"/>
  <c r="Z178" i="1"/>
  <c r="Z175" i="1"/>
  <c r="Z174" i="1"/>
  <c r="Z191" i="1"/>
  <c r="Z193" i="1"/>
  <c r="Z181" i="1"/>
  <c r="Z180" i="1"/>
  <c r="Z183" i="1"/>
  <c r="Z182" i="1"/>
  <c r="Z49" i="1"/>
  <c r="Z46" i="1"/>
  <c r="Z255" i="1"/>
  <c r="Z251" i="1"/>
  <c r="Z247" i="1"/>
  <c r="Z243" i="1"/>
  <c r="Z239" i="1"/>
  <c r="Z235" i="1"/>
  <c r="Z231" i="1"/>
  <c r="Z227" i="1"/>
  <c r="Z223" i="1"/>
  <c r="Z219" i="1"/>
  <c r="Z215" i="1"/>
  <c r="Z211" i="1"/>
  <c r="Z207" i="1"/>
  <c r="Z203" i="1"/>
  <c r="Z199" i="1"/>
  <c r="Z132" i="1"/>
  <c r="Z145" i="1"/>
  <c r="Z94" i="1"/>
  <c r="Z161" i="1"/>
  <c r="Z62" i="1"/>
  <c r="Z61" i="1"/>
  <c r="Z52" i="1"/>
  <c r="Z43" i="1"/>
  <c r="Z40" i="1"/>
  <c r="Z79" i="1"/>
  <c r="Z121" i="1"/>
  <c r="Z137" i="1"/>
  <c r="Z155" i="1"/>
  <c r="Z26" i="1"/>
  <c r="Z90" i="1"/>
  <c r="Z101" i="1"/>
  <c r="Z107" i="1"/>
  <c r="Z153" i="1"/>
  <c r="Z190" i="1"/>
  <c r="Z56" i="1"/>
  <c r="Z76" i="1"/>
  <c r="Z140" i="1"/>
  <c r="Z48" i="1"/>
  <c r="Z256" i="1"/>
  <c r="Z252" i="1"/>
  <c r="Z248" i="1"/>
  <c r="Z244" i="1"/>
  <c r="Z240" i="1"/>
  <c r="Z236" i="1"/>
  <c r="Z232" i="1"/>
  <c r="Z228" i="1"/>
  <c r="Z224" i="1"/>
  <c r="Z220" i="1"/>
  <c r="Z216" i="1"/>
  <c r="Z212" i="1"/>
  <c r="Z208" i="1"/>
  <c r="Z204" i="1"/>
  <c r="Z200" i="1"/>
  <c r="Z133" i="1"/>
  <c r="Z148" i="1"/>
  <c r="Z146" i="1"/>
  <c r="Z93" i="1"/>
  <c r="Z162" i="1"/>
  <c r="Z63" i="1"/>
  <c r="Z51" i="1"/>
  <c r="Z44" i="1"/>
  <c r="Z37" i="1"/>
  <c r="Z38" i="1"/>
  <c r="Z143" i="1"/>
  <c r="Z122" i="1"/>
  <c r="Z154" i="1"/>
  <c r="Z27" i="1"/>
  <c r="Z89" i="1"/>
  <c r="Z88" i="1"/>
  <c r="Z106" i="1"/>
  <c r="Z149" i="1"/>
  <c r="Z189" i="1"/>
  <c r="Z60" i="1"/>
  <c r="Z141" i="1"/>
  <c r="Z23" i="1"/>
  <c r="Z253" i="1"/>
  <c r="Z249" i="1"/>
  <c r="Z245" i="1"/>
  <c r="Z241" i="1"/>
  <c r="Z237" i="1"/>
  <c r="Z233" i="1"/>
  <c r="Z229" i="1"/>
  <c r="Z225" i="1"/>
  <c r="Z221" i="1"/>
  <c r="Z217" i="1"/>
  <c r="Z213" i="1"/>
  <c r="Z209" i="1"/>
  <c r="Z205" i="1"/>
  <c r="Z201" i="1"/>
  <c r="Z134" i="1"/>
  <c r="Z131" i="1"/>
  <c r="Z144" i="1"/>
  <c r="Z91" i="1"/>
  <c r="Z163" i="1"/>
  <c r="Z65" i="1"/>
  <c r="Z55" i="1"/>
  <c r="Z45" i="1"/>
  <c r="Z41" i="1"/>
  <c r="Z36" i="1"/>
  <c r="Z77" i="1"/>
  <c r="Z120" i="1"/>
  <c r="Z157" i="1"/>
  <c r="Z30" i="1"/>
  <c r="Z114" i="1"/>
  <c r="Z86" i="1"/>
  <c r="Z108" i="1"/>
  <c r="Z150" i="1"/>
  <c r="Z172" i="1"/>
  <c r="Z70" i="1"/>
  <c r="Z57" i="1"/>
  <c r="Z142" i="1"/>
  <c r="Z18" i="1"/>
  <c r="Z47" i="1"/>
  <c r="Z254" i="1"/>
  <c r="Z250" i="1"/>
  <c r="Z246" i="1"/>
  <c r="Z242" i="1"/>
  <c r="Z238" i="1"/>
  <c r="Z234" i="1"/>
  <c r="Z230" i="1"/>
  <c r="Z226" i="1"/>
  <c r="Z222" i="1"/>
  <c r="Z218" i="1"/>
  <c r="Z214" i="1"/>
  <c r="Z210" i="1"/>
  <c r="Z206" i="1"/>
  <c r="Z202" i="1"/>
  <c r="Z198" i="1"/>
  <c r="Z130" i="1"/>
  <c r="Z147" i="1"/>
  <c r="Z92" i="1"/>
  <c r="Z160" i="1"/>
  <c r="Z64" i="1"/>
  <c r="Z53" i="1"/>
  <c r="Z54" i="1"/>
  <c r="Z42" i="1"/>
  <c r="Z39" i="1"/>
  <c r="Z78" i="1"/>
  <c r="Z124" i="1"/>
  <c r="Z156" i="1"/>
  <c r="Z96" i="1"/>
  <c r="Z113" i="1"/>
  <c r="Z87" i="1"/>
  <c r="Z109" i="1"/>
  <c r="Z151" i="1"/>
  <c r="Z192" i="1"/>
  <c r="Z66" i="1"/>
  <c r="Z80" i="1"/>
  <c r="Z139" i="1"/>
  <c r="Z17" i="1"/>
  <c r="Z50" i="1"/>
  <c r="Z28" i="1"/>
  <c r="Z29" i="1"/>
  <c r="Z187" i="1"/>
  <c r="Z184" i="1"/>
  <c r="Z185" i="1"/>
  <c r="Z188" i="1"/>
  <c r="Z152" i="1"/>
  <c r="Z83" i="1"/>
  <c r="Z81" i="1"/>
  <c r="N5" i="3"/>
  <c r="Z71" i="1"/>
  <c r="N14" i="3"/>
  <c r="O44" i="3" l="1"/>
  <c r="O93" i="3"/>
  <c r="O35" i="3"/>
  <c r="O19" i="3"/>
  <c r="O22" i="3"/>
  <c r="O28" i="3"/>
  <c r="O40" i="3"/>
  <c r="O60" i="3"/>
  <c r="O68" i="3"/>
  <c r="O84" i="3"/>
  <c r="O88" i="3"/>
  <c r="O48" i="3"/>
  <c r="O56" i="3"/>
  <c r="O64" i="3"/>
  <c r="O72" i="3"/>
  <c r="O80" i="3"/>
  <c r="O39" i="3"/>
  <c r="O43" i="3"/>
  <c r="O51" i="3"/>
  <c r="O55" i="3"/>
  <c r="O63" i="3"/>
  <c r="O79" i="3"/>
  <c r="O96" i="3"/>
  <c r="O8" i="3"/>
  <c r="O12" i="3"/>
  <c r="O36" i="3"/>
  <c r="O52" i="3"/>
  <c r="O76" i="3"/>
  <c r="O101" i="3"/>
  <c r="O31" i="3"/>
  <c r="O47" i="3"/>
  <c r="O59" i="3"/>
  <c r="O67" i="3"/>
  <c r="O71" i="3"/>
  <c r="O75" i="3"/>
  <c r="O87" i="3"/>
  <c r="O92" i="3"/>
  <c r="O100" i="3"/>
  <c r="O104" i="3"/>
  <c r="O18" i="3"/>
  <c r="O20" i="3"/>
  <c r="O24" i="3"/>
  <c r="O11" i="3"/>
  <c r="O32" i="3"/>
  <c r="O105" i="3"/>
  <c r="O13" i="3"/>
  <c r="O27" i="3"/>
  <c r="O5" i="3"/>
  <c r="O23" i="3"/>
  <c r="O81" i="3"/>
  <c r="O89" i="3"/>
  <c r="O99" i="3"/>
  <c r="O10" i="3"/>
  <c r="O17" i="3"/>
  <c r="O21" i="3"/>
  <c r="O25" i="3"/>
  <c r="O26" i="3"/>
  <c r="O29" i="3"/>
  <c r="O30" i="3"/>
  <c r="O33" i="3"/>
  <c r="O34" i="3"/>
  <c r="O37" i="3"/>
  <c r="O38" i="3"/>
  <c r="O41" i="3"/>
  <c r="O42" i="3"/>
  <c r="O45" i="3"/>
  <c r="O46" i="3"/>
  <c r="O49" i="3"/>
  <c r="O50" i="3"/>
  <c r="O53" i="3"/>
  <c r="O54" i="3"/>
  <c r="O57" i="3"/>
  <c r="O58" i="3"/>
  <c r="O61" i="3"/>
  <c r="O62" i="3"/>
  <c r="O65" i="3"/>
  <c r="O66" i="3"/>
  <c r="O69" i="3"/>
  <c r="O70" i="3"/>
  <c r="O73" i="3"/>
  <c r="O74" i="3"/>
  <c r="O77" i="3"/>
  <c r="O78" i="3"/>
  <c r="O82" i="3"/>
  <c r="O83" i="3"/>
  <c r="O85" i="3"/>
  <c r="O86" i="3"/>
  <c r="O90" i="3"/>
  <c r="O91" i="3"/>
  <c r="O94" i="3"/>
  <c r="O95" i="3"/>
  <c r="O97" i="3"/>
  <c r="O98" i="3"/>
  <c r="O102" i="3"/>
  <c r="O103" i="3"/>
  <c r="O16" i="3"/>
  <c r="O15" i="3"/>
  <c r="O14" i="3"/>
  <c r="O7" i="3"/>
  <c r="O9" i="3"/>
  <c r="O6" i="3"/>
  <c r="AC6" i="23"/>
  <c r="AF6" i="23" s="1"/>
  <c r="AG6" i="23" s="1"/>
  <c r="AH6" i="23" l="1"/>
  <c r="AH284" i="23"/>
  <c r="AH54" i="23"/>
  <c r="AH33" i="23"/>
  <c r="AH237" i="23"/>
  <c r="AH187" i="23"/>
  <c r="AH110" i="23"/>
  <c r="AH190" i="23"/>
  <c r="AH138" i="23"/>
  <c r="AH13" i="23"/>
  <c r="AH256" i="23"/>
  <c r="AH79" i="23"/>
  <c r="AH230" i="23"/>
  <c r="AH9" i="23"/>
  <c r="AH259" i="23"/>
  <c r="AH48" i="23"/>
  <c r="AH73" i="23"/>
  <c r="AH282" i="23"/>
  <c r="AH91" i="23"/>
  <c r="AH55" i="23"/>
  <c r="AH228" i="23"/>
  <c r="AH246" i="23"/>
  <c r="AH240" i="23"/>
  <c r="AH90" i="23"/>
  <c r="AH57" i="23"/>
  <c r="AH141" i="23"/>
  <c r="AH292" i="23"/>
  <c r="AH192" i="23"/>
  <c r="AH247" i="23"/>
  <c r="AH171" i="23"/>
  <c r="AH66" i="23"/>
  <c r="AH162" i="23"/>
  <c r="AH274" i="23"/>
  <c r="AH67" i="23"/>
  <c r="AH248" i="23"/>
  <c r="AH258" i="23"/>
  <c r="AH37" i="23"/>
  <c r="AH146" i="23"/>
  <c r="AH268" i="23"/>
  <c r="AH40" i="23"/>
  <c r="AH123" i="23"/>
  <c r="AH46" i="23"/>
  <c r="AH262" i="23"/>
  <c r="AH182" i="23"/>
  <c r="AH226" i="23"/>
  <c r="AH145" i="23"/>
  <c r="AH136" i="23"/>
  <c r="AH206" i="23"/>
  <c r="AH14" i="23"/>
  <c r="AH140" i="23"/>
  <c r="AH61" i="23"/>
  <c r="AH106" i="23"/>
  <c r="AH153" i="23"/>
  <c r="AH220" i="23"/>
  <c r="AH156" i="23"/>
  <c r="AH232" i="23"/>
  <c r="AH195" i="23"/>
  <c r="AH87" i="23"/>
  <c r="AH216" i="23"/>
  <c r="AH218" i="23"/>
  <c r="AH134" i="23"/>
  <c r="AH234" i="23"/>
  <c r="AH223" i="23"/>
  <c r="AH52" i="23"/>
  <c r="AH265" i="23"/>
  <c r="AH169" i="23"/>
  <c r="AH7" i="23"/>
  <c r="AH235" i="23"/>
  <c r="AH261" i="23"/>
  <c r="AH21" i="23"/>
  <c r="AH163" i="23"/>
  <c r="AH175" i="23"/>
  <c r="AH280" i="23"/>
  <c r="AH74" i="23"/>
  <c r="AH30" i="23"/>
  <c r="AH12" i="23"/>
  <c r="AH253" i="23"/>
  <c r="AH242" i="23"/>
  <c r="AH122" i="23"/>
  <c r="AH184" i="23"/>
  <c r="AH70" i="23"/>
  <c r="AH129" i="23"/>
  <c r="AH201" i="23"/>
  <c r="AH180" i="23"/>
  <c r="AH214" i="23"/>
  <c r="AH93" i="23"/>
  <c r="AH288" i="23"/>
  <c r="AH115" i="23"/>
  <c r="AH50" i="23"/>
  <c r="AH78" i="23"/>
  <c r="AH255" i="23"/>
  <c r="AH152" i="23"/>
  <c r="AH16" i="23"/>
  <c r="AH289" i="23"/>
  <c r="AH208" i="23"/>
  <c r="AH135" i="23"/>
  <c r="AH186" i="23"/>
  <c r="AH254" i="23"/>
  <c r="AH277" i="23"/>
  <c r="AH194" i="23"/>
  <c r="AH20" i="23"/>
  <c r="AH157" i="23"/>
  <c r="AH217" i="23"/>
  <c r="AH222" i="23"/>
  <c r="AH204" i="23"/>
  <c r="AH273" i="23"/>
  <c r="AH264" i="23"/>
  <c r="AH283" i="23"/>
  <c r="AH120" i="23"/>
  <c r="AH111" i="23"/>
  <c r="AH279" i="23"/>
  <c r="AH285" i="23"/>
  <c r="AH39" i="23"/>
  <c r="AH244" i="23"/>
  <c r="AH165" i="23"/>
  <c r="AH92" i="23"/>
  <c r="AH172" i="23"/>
  <c r="AH97" i="23"/>
  <c r="AH200" i="23"/>
  <c r="AH181" i="23"/>
  <c r="AH75" i="23"/>
  <c r="AH160" i="23"/>
  <c r="AH19" i="23"/>
  <c r="AH291" i="23"/>
  <c r="AH276" i="23"/>
  <c r="AH211" i="23"/>
  <c r="AH224" i="23"/>
  <c r="AH81" i="23"/>
  <c r="AH28" i="23"/>
  <c r="AH238" i="23"/>
  <c r="AH278" i="23"/>
  <c r="AH154" i="23"/>
  <c r="AH45" i="23"/>
  <c r="AH51" i="23"/>
  <c r="AH25" i="23"/>
  <c r="AH158" i="23"/>
  <c r="AH8" i="23"/>
  <c r="AH249" i="23"/>
  <c r="AH243" i="23"/>
  <c r="AH105" i="23"/>
  <c r="AH196" i="23"/>
  <c r="AH130" i="23"/>
  <c r="AH241" i="23"/>
  <c r="AH231" i="23"/>
  <c r="AH174" i="23"/>
  <c r="AH250" i="23"/>
  <c r="AH88" i="23"/>
  <c r="AH183" i="23"/>
  <c r="AH62" i="23"/>
  <c r="AH177" i="23"/>
  <c r="AH109" i="23"/>
  <c r="AH147" i="23"/>
  <c r="AH60" i="23"/>
  <c r="AH270" i="23"/>
  <c r="AH213" i="23"/>
  <c r="AH26" i="23"/>
  <c r="AH104" i="23"/>
  <c r="AH198" i="23"/>
  <c r="AH219" i="23"/>
  <c r="AH43" i="23"/>
  <c r="AH36" i="23"/>
  <c r="AH124" i="23"/>
  <c r="AH148" i="23"/>
  <c r="AH99" i="23"/>
  <c r="AH84" i="23"/>
  <c r="AH94" i="23"/>
  <c r="AH212" i="23"/>
  <c r="AH38" i="23"/>
  <c r="AH128" i="23"/>
  <c r="AH22" i="23"/>
  <c r="AH176" i="23"/>
  <c r="AH199" i="23"/>
  <c r="AH42" i="23"/>
  <c r="AH164" i="23"/>
  <c r="AH64" i="23"/>
  <c r="AH56" i="23"/>
  <c r="AH150" i="23"/>
  <c r="AH236" i="23"/>
  <c r="AH178" i="23"/>
  <c r="AH170" i="23"/>
  <c r="AH15" i="23"/>
  <c r="AH24" i="23"/>
  <c r="AH193" i="23"/>
  <c r="AH272" i="23"/>
  <c r="AH114" i="23"/>
  <c r="AH267" i="23"/>
  <c r="AH202" i="23"/>
  <c r="AH86" i="23"/>
  <c r="AH151" i="23"/>
  <c r="AH121" i="23"/>
  <c r="AH159" i="23"/>
  <c r="AH207" i="23"/>
  <c r="AH252" i="23"/>
  <c r="AH112" i="23"/>
  <c r="AH85" i="23"/>
  <c r="AH271" i="23"/>
  <c r="AH27" i="23"/>
  <c r="AH229" i="23"/>
  <c r="AH225" i="23"/>
  <c r="AH82" i="23"/>
  <c r="AH168" i="23"/>
  <c r="AH18" i="23"/>
  <c r="AH68" i="23"/>
  <c r="AH49" i="23"/>
  <c r="AH142" i="23"/>
  <c r="AH166" i="23"/>
  <c r="AH108" i="23"/>
  <c r="AH72" i="23"/>
  <c r="AH63" i="23"/>
  <c r="AH76" i="23"/>
  <c r="AH139" i="23"/>
  <c r="AH102" i="23"/>
  <c r="AH133" i="23"/>
  <c r="AH290" i="23"/>
  <c r="AH210" i="23"/>
  <c r="AH266" i="23"/>
  <c r="AH260" i="23"/>
  <c r="AH144" i="23"/>
  <c r="AH100" i="23"/>
  <c r="AH118" i="23"/>
  <c r="AH44" i="23"/>
  <c r="AH58" i="23"/>
  <c r="AH132" i="23"/>
  <c r="AH188" i="23"/>
  <c r="AH80" i="23"/>
  <c r="AH189" i="23"/>
  <c r="AH31" i="23"/>
  <c r="AH116" i="23"/>
  <c r="AH127" i="23"/>
  <c r="AH117" i="23"/>
  <c r="AH69" i="23"/>
  <c r="AH34" i="23"/>
  <c r="AH32" i="23"/>
  <c r="AH10" i="23"/>
  <c r="AH286" i="23"/>
  <c r="AH96" i="23"/>
  <c r="AH126" i="23"/>
  <c r="AD10" i="23"/>
  <c r="AE10" i="23" s="1"/>
  <c r="AD8" i="23"/>
  <c r="AE8" i="23" s="1"/>
  <c r="AD7" i="23"/>
  <c r="AE7" i="23" s="1"/>
  <c r="AD9" i="23"/>
  <c r="AE9" i="23" s="1"/>
  <c r="AD6" i="23"/>
  <c r="AE6" i="23" s="1"/>
  <c r="AI6" i="23" l="1"/>
  <c r="AK6" i="23" s="1"/>
  <c r="AE11" i="23"/>
  <c r="AK144" i="23" l="1"/>
  <c r="AK198" i="23"/>
  <c r="AK42" i="23"/>
  <c r="AK126" i="23"/>
  <c r="AK204" i="23"/>
  <c r="AK180" i="23"/>
  <c r="AK36" i="23"/>
  <c r="AK120" i="23"/>
  <c r="AK270" i="23"/>
  <c r="AK168" i="23"/>
  <c r="AK252" i="23"/>
  <c r="AK84" i="23"/>
  <c r="AK258" i="23"/>
  <c r="AK78" i="23"/>
  <c r="AK90" i="23"/>
  <c r="AK102" i="23"/>
  <c r="AK96" i="23"/>
  <c r="AK12" i="23"/>
  <c r="AK234" i="23"/>
  <c r="AK162" i="23"/>
  <c r="AK114" i="23"/>
  <c r="AK192" i="23"/>
  <c r="AK48" i="23"/>
  <c r="AK66" i="23"/>
  <c r="AK282" i="23"/>
  <c r="AK108" i="23"/>
  <c r="AK240" i="23"/>
  <c r="AK24" i="23"/>
  <c r="AK132" i="23"/>
  <c r="AK60" i="23"/>
  <c r="AK222" i="23"/>
  <c r="AK156" i="23"/>
  <c r="AK264" i="23"/>
  <c r="AK288" i="23"/>
  <c r="AJ6" i="23"/>
  <c r="AK138" i="23"/>
  <c r="AK150" i="23"/>
  <c r="AK174" i="23"/>
  <c r="AK54" i="23"/>
  <c r="AK186" i="23"/>
  <c r="AK210" i="23"/>
  <c r="AK72" i="23"/>
  <c r="AK18" i="23"/>
  <c r="AK246" i="23"/>
  <c r="AK216" i="23"/>
  <c r="AK228" i="23"/>
  <c r="AK30" i="23"/>
  <c r="AK276" i="23"/>
  <c r="D6" i="26" l="1"/>
  <c r="E19" i="26" s="1"/>
  <c r="D19" i="33"/>
  <c r="C5" i="21"/>
  <c r="E35" i="26" l="1"/>
  <c r="E51" i="26"/>
  <c r="E9" i="26"/>
  <c r="E30" i="26"/>
  <c r="E25" i="26"/>
  <c r="E13" i="26"/>
  <c r="E24" i="26"/>
  <c r="E42" i="26"/>
  <c r="E49" i="26"/>
  <c r="E8" i="26"/>
  <c r="E34" i="26"/>
  <c r="E53" i="26"/>
  <c r="E26" i="26"/>
  <c r="E14" i="26"/>
  <c r="E47" i="26"/>
  <c r="E12" i="26"/>
  <c r="E20" i="26"/>
  <c r="E29" i="26"/>
  <c r="E37" i="26"/>
  <c r="E45" i="26"/>
  <c r="E31" i="26"/>
  <c r="E36" i="26"/>
  <c r="E28" i="26"/>
  <c r="E22" i="26"/>
  <c r="E52" i="26"/>
  <c r="E40" i="26"/>
  <c r="E32" i="26"/>
  <c r="E15" i="26"/>
  <c r="E23" i="26"/>
  <c r="E21" i="26"/>
  <c r="E7" i="26"/>
  <c r="E27" i="26"/>
  <c r="E38" i="26"/>
  <c r="E10" i="26"/>
  <c r="E17" i="26"/>
  <c r="E41" i="26"/>
  <c r="E44" i="26"/>
  <c r="E6" i="26"/>
  <c r="E46" i="26"/>
  <c r="E16" i="26"/>
  <c r="E33" i="26"/>
  <c r="E48" i="26"/>
  <c r="E39" i="26"/>
  <c r="E18" i="26"/>
  <c r="E11" i="26"/>
  <c r="E50" i="26"/>
  <c r="E43" i="26"/>
  <c r="E10" i="33"/>
  <c r="E37" i="33"/>
  <c r="E32" i="33"/>
  <c r="E46" i="33"/>
  <c r="E14" i="33"/>
  <c r="E30" i="33"/>
  <c r="E16" i="33"/>
  <c r="E43" i="33"/>
  <c r="E29" i="33"/>
  <c r="E38" i="33"/>
  <c r="E19" i="33"/>
  <c r="E8" i="33"/>
  <c r="E11" i="33"/>
  <c r="E22" i="33"/>
  <c r="E27" i="33"/>
  <c r="E41" i="33"/>
  <c r="E20" i="33"/>
  <c r="E50" i="33"/>
  <c r="E9" i="33"/>
  <c r="E17" i="33"/>
  <c r="E23" i="33"/>
  <c r="E33" i="33"/>
  <c r="E18" i="33"/>
  <c r="E39" i="33"/>
  <c r="E42" i="33"/>
  <c r="E35" i="33"/>
  <c r="E53" i="33"/>
  <c r="E47" i="33"/>
  <c r="E40" i="33"/>
  <c r="E44" i="33"/>
  <c r="E6" i="33"/>
  <c r="E21" i="33"/>
  <c r="E31" i="33"/>
  <c r="E13" i="33"/>
  <c r="E49" i="33"/>
  <c r="E26" i="33"/>
  <c r="E24" i="33"/>
  <c r="E15" i="33"/>
  <c r="E51" i="33"/>
  <c r="E34" i="33"/>
  <c r="E36" i="33"/>
  <c r="E25" i="33"/>
  <c r="E45" i="33"/>
  <c r="E12" i="33"/>
  <c r="E28" i="33"/>
  <c r="E48" i="33"/>
  <c r="E52" i="33"/>
  <c r="E7" i="33"/>
  <c r="D46" i="21"/>
  <c r="D45" i="21"/>
  <c r="D16" i="21"/>
  <c r="D42" i="21"/>
  <c r="D21" i="21"/>
  <c r="D20" i="21"/>
  <c r="D32" i="21"/>
  <c r="D44" i="21"/>
  <c r="D22" i="21"/>
  <c r="D30" i="21"/>
  <c r="D43" i="21"/>
  <c r="D14" i="21"/>
  <c r="D37" i="21"/>
  <c r="D13" i="21"/>
  <c r="D29" i="21"/>
  <c r="D51" i="21"/>
  <c r="D38" i="21"/>
  <c r="D31" i="21"/>
  <c r="D52" i="21"/>
  <c r="D41" i="21"/>
  <c r="D23" i="21"/>
  <c r="D12" i="21"/>
  <c r="D48" i="21"/>
  <c r="D6" i="21"/>
  <c r="D5" i="21"/>
  <c r="D50" i="21"/>
  <c r="D39" i="21"/>
  <c r="D7" i="21"/>
  <c r="D49" i="21"/>
  <c r="D9" i="21"/>
  <c r="D33" i="21"/>
  <c r="D36" i="21"/>
  <c r="D27" i="21"/>
  <c r="D47" i="21"/>
  <c r="D40" i="21"/>
  <c r="D26" i="21"/>
  <c r="D24" i="21"/>
  <c r="D28" i="21"/>
  <c r="D35" i="21"/>
  <c r="D10" i="21"/>
  <c r="D8" i="21"/>
  <c r="D15" i="21"/>
  <c r="D19" i="21"/>
  <c r="D18" i="21"/>
  <c r="D17" i="21"/>
  <c r="D34" i="21"/>
  <c r="D11" i="21"/>
  <c r="D25" i="21"/>
</calcChain>
</file>

<file path=xl/sharedStrings.xml><?xml version="1.0" encoding="utf-8"?>
<sst xmlns="http://schemas.openxmlformats.org/spreadsheetml/2006/main" count="1831" uniqueCount="505">
  <si>
    <t>№</t>
  </si>
  <si>
    <t xml:space="preserve">Фамилия имя  </t>
  </si>
  <si>
    <t>длина</t>
  </si>
  <si>
    <t>очки</t>
  </si>
  <si>
    <t>60м</t>
  </si>
  <si>
    <t>60м-ф</t>
  </si>
  <si>
    <t>E+F+G</t>
  </si>
  <si>
    <t>oчки</t>
  </si>
  <si>
    <t>60м.</t>
  </si>
  <si>
    <t>J+K+L</t>
  </si>
  <si>
    <t>длина-ф</t>
  </si>
  <si>
    <t>Q+R+S</t>
  </si>
  <si>
    <t>мяч</t>
  </si>
  <si>
    <t>мяч-ф</t>
  </si>
  <si>
    <t>W+X+Y</t>
  </si>
  <si>
    <t>600м-ф</t>
  </si>
  <si>
    <t>600м.</t>
  </si>
  <si>
    <t>ф121-150</t>
  </si>
  <si>
    <t>ф60-120</t>
  </si>
  <si>
    <t>ф1-59</t>
  </si>
  <si>
    <t xml:space="preserve">ПРОТОКОЛ ПОДСЧЁТА СОРЕВНОВАНИЙ " ШИПОВКА "  ЮНОШИ </t>
  </si>
  <si>
    <t>500м</t>
  </si>
  <si>
    <t>600м</t>
  </si>
  <si>
    <t>рез.</t>
  </si>
  <si>
    <t>сумма-Ф</t>
  </si>
  <si>
    <t>СУММА</t>
  </si>
  <si>
    <t>ОЧКОВ</t>
  </si>
  <si>
    <t>МЕСТО</t>
  </si>
  <si>
    <t>РАНГ</t>
  </si>
  <si>
    <t>cумма</t>
  </si>
  <si>
    <t>очков-ф</t>
  </si>
  <si>
    <t>800м-ф</t>
  </si>
  <si>
    <t>1000м.</t>
  </si>
  <si>
    <t>1000м-ф</t>
  </si>
  <si>
    <t>1000м</t>
  </si>
  <si>
    <t>800м</t>
  </si>
  <si>
    <t>AC+AD+AE</t>
  </si>
  <si>
    <t>AI+AJ+AK</t>
  </si>
  <si>
    <t>800м.</t>
  </si>
  <si>
    <t xml:space="preserve">Kоманда </t>
  </si>
  <si>
    <t>п/п</t>
  </si>
  <si>
    <t>Школа</t>
  </si>
  <si>
    <t>Команда</t>
  </si>
  <si>
    <t>о</t>
  </si>
  <si>
    <t>школа</t>
  </si>
  <si>
    <t>гибкость</t>
  </si>
  <si>
    <t>гибкость-ф</t>
  </si>
  <si>
    <t>бег-ф</t>
  </si>
  <si>
    <t>E+F</t>
  </si>
  <si>
    <t>J+K</t>
  </si>
  <si>
    <t>отжимание-ф</t>
  </si>
  <si>
    <t>Q+R</t>
  </si>
  <si>
    <t>W+X</t>
  </si>
  <si>
    <t>ч/б 3х10м.</t>
  </si>
  <si>
    <t>прыжок в длину</t>
  </si>
  <si>
    <t>СУММА ОЧКОВ</t>
  </si>
  <si>
    <t>№ п/п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</si>
  <si>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(ДЕВУШКИ)</t>
    </r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</si>
  <si>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</t>
    </r>
    <r>
      <rPr>
        <b/>
        <u/>
        <sz val="10"/>
        <color theme="1"/>
        <rFont val="Calibri"/>
        <family val="2"/>
        <charset val="204"/>
        <scheme val="minor"/>
      </rPr>
      <t xml:space="preserve">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(ЮНОШИ)</t>
    </r>
  </si>
  <si>
    <t>юноши</t>
  </si>
  <si>
    <t>девушки</t>
  </si>
  <si>
    <t>результат</t>
  </si>
  <si>
    <t>место</t>
  </si>
  <si>
    <t>метание</t>
  </si>
  <si>
    <t>17 инт</t>
  </si>
  <si>
    <t>Евдокимов Игорь</t>
  </si>
  <si>
    <t>Борисов Егор</t>
  </si>
  <si>
    <t>Кобзарь Михаил</t>
  </si>
  <si>
    <t>Шушпанов Кирилл</t>
  </si>
  <si>
    <t>Степанова Полина</t>
  </si>
  <si>
    <t>Степанова Екатерина</t>
  </si>
  <si>
    <t>Матвеева Елизавета</t>
  </si>
  <si>
    <t>Дергант Анастасия</t>
  </si>
  <si>
    <t>Буркот Нина</t>
  </si>
  <si>
    <t>Проскурякова Римма</t>
  </si>
  <si>
    <t>Бузмакова Алина</t>
  </si>
  <si>
    <t>Таркова Настя</t>
  </si>
  <si>
    <t>Банникова Поля</t>
  </si>
  <si>
    <t>Елынин Артем</t>
  </si>
  <si>
    <t>Климов Дима</t>
  </si>
  <si>
    <t>Гаан Иван</t>
  </si>
  <si>
    <t>Ерохин Никита</t>
  </si>
  <si>
    <t>Пахомов Иван</t>
  </si>
  <si>
    <t>Байшева Евгения</t>
  </si>
  <si>
    <t>Воробей Ирина</t>
  </si>
  <si>
    <t>Антонова Валерия</t>
  </si>
  <si>
    <t>Матвеева Виктория</t>
  </si>
  <si>
    <t>Миронова Алена</t>
  </si>
  <si>
    <t>Иванов Данил</t>
  </si>
  <si>
    <t>Юдин Андрей</t>
  </si>
  <si>
    <t>Таскаев Никита</t>
  </si>
  <si>
    <t>Косолапов Максим</t>
  </si>
  <si>
    <t>Ветлугин Кирилл</t>
  </si>
  <si>
    <t>Иконников Даниил</t>
  </si>
  <si>
    <t>Чебанов Евгений</t>
  </si>
  <si>
    <t>Быков Александр</t>
  </si>
  <si>
    <t>Александров Максим</t>
  </si>
  <si>
    <t>Докучаева Кристина</t>
  </si>
  <si>
    <t>Кнаус Каралина</t>
  </si>
  <si>
    <t>Радионова Анна</t>
  </si>
  <si>
    <t>Цариковская Валерия</t>
  </si>
  <si>
    <t>Макеева Ксения</t>
  </si>
  <si>
    <t>Захарцева Кристина</t>
  </si>
  <si>
    <t>Федянина Дарья</t>
  </si>
  <si>
    <t>Новикова Софья</t>
  </si>
  <si>
    <t>Соколова Елизавета</t>
  </si>
  <si>
    <t>Масленников Андрей</t>
  </si>
  <si>
    <t>Шалангин Иван</t>
  </si>
  <si>
    <t>Кичигин Артур</t>
  </si>
  <si>
    <t>Зинин Илья</t>
  </si>
  <si>
    <t>Гаранин Артем</t>
  </si>
  <si>
    <t>Степанов Михаил</t>
  </si>
  <si>
    <t>Найданов Максим</t>
  </si>
  <si>
    <t>Гнебедюк Алексей</t>
  </si>
  <si>
    <t>Ганиев Тимур</t>
  </si>
  <si>
    <t>Акинина Елена</t>
  </si>
  <si>
    <t>Слюсарева Елизавета</t>
  </si>
  <si>
    <t>Федорова Валерия</t>
  </si>
  <si>
    <t>Мельникова Елизавета</t>
  </si>
  <si>
    <t>Макарова Анастасия</t>
  </si>
  <si>
    <t>Горбунова Евгения</t>
  </si>
  <si>
    <t>Забродина Катя</t>
  </si>
  <si>
    <t>Семенова Яна</t>
  </si>
  <si>
    <t>Водолазова Соня</t>
  </si>
  <si>
    <t>Тихонова Алена</t>
  </si>
  <si>
    <t>Трофимов Илья</t>
  </si>
  <si>
    <t>Косолапов Ярослав</t>
  </si>
  <si>
    <t>Мишкин Влад</t>
  </si>
  <si>
    <t>Зязин Саша</t>
  </si>
  <si>
    <t>Варина Т</t>
  </si>
  <si>
    <t>Стенникова К</t>
  </si>
  <si>
    <t>Дмитриева  В</t>
  </si>
  <si>
    <t>ЕлесинаЮ</t>
  </si>
  <si>
    <t>Соцких А</t>
  </si>
  <si>
    <t>Лавкарт К</t>
  </si>
  <si>
    <t>Носков Д</t>
  </si>
  <si>
    <t>Камина Денис</t>
  </si>
  <si>
    <t xml:space="preserve">Евстегнеев Дмитрий </t>
  </si>
  <si>
    <t xml:space="preserve">Киселев Александр </t>
  </si>
  <si>
    <t xml:space="preserve">Коробицин Иван </t>
  </si>
  <si>
    <t xml:space="preserve">Белугина Карина </t>
  </si>
  <si>
    <t xml:space="preserve">Цигулева Дария </t>
  </si>
  <si>
    <t xml:space="preserve">Никитина Евгения </t>
  </si>
  <si>
    <t>Мухторов Масаридин</t>
  </si>
  <si>
    <t>Логинов Кирилл</t>
  </si>
  <si>
    <t>Туманов Иван</t>
  </si>
  <si>
    <t>Вдовиных Игорь</t>
  </si>
  <si>
    <t xml:space="preserve">Владимиров Пётр </t>
  </si>
  <si>
    <t>Гарбарчук Иван</t>
  </si>
  <si>
    <t xml:space="preserve">Коротков Константин </t>
  </si>
  <si>
    <t xml:space="preserve">Симахин Иван </t>
  </si>
  <si>
    <t>Тюленев Владислав</t>
  </si>
  <si>
    <t>Малкова Алена</t>
  </si>
  <si>
    <t xml:space="preserve">Николаева Екатерина </t>
  </si>
  <si>
    <t xml:space="preserve">Тихонова Екатерина </t>
  </si>
  <si>
    <t>Ковалёва Ирина</t>
  </si>
  <si>
    <t xml:space="preserve">Прокопьева Елена </t>
  </si>
  <si>
    <t>Гулькевич Данил</t>
  </si>
  <si>
    <t>Петухов Максим</t>
  </si>
  <si>
    <t>Ермолаев Артём</t>
  </si>
  <si>
    <t>Достовалов Иван</t>
  </si>
  <si>
    <t>Сединкина Любовь</t>
  </si>
  <si>
    <t>Лескова Екатерина</t>
  </si>
  <si>
    <t>Спирёва Дарья</t>
  </si>
  <si>
    <t>Рычагова Екатерина</t>
  </si>
  <si>
    <t>Тарасов Влад</t>
  </si>
  <si>
    <t>Мальцев Данил</t>
  </si>
  <si>
    <t>Махнев Андрей</t>
  </si>
  <si>
    <t>Васильев Никита</t>
  </si>
  <si>
    <t>Григорьев Юрий</t>
  </si>
  <si>
    <t>Лесникова Алина</t>
  </si>
  <si>
    <t>Корикова Настя</t>
  </si>
  <si>
    <t xml:space="preserve">Боровинский Денис </t>
  </si>
  <si>
    <t>Девяшин Стас</t>
  </si>
  <si>
    <t>Постовалов Илья</t>
  </si>
  <si>
    <t>Андреев</t>
  </si>
  <si>
    <t>Осипов</t>
  </si>
  <si>
    <t>Кочнев</t>
  </si>
  <si>
    <t>Недобоев</t>
  </si>
  <si>
    <t>Орлов</t>
  </si>
  <si>
    <t>Мармик</t>
  </si>
  <si>
    <t>Ергазин</t>
  </si>
  <si>
    <t>Пономаренко</t>
  </si>
  <si>
    <t>Марчунов</t>
  </si>
  <si>
    <t>Дмитреев</t>
  </si>
  <si>
    <t>Тимофеева</t>
  </si>
  <si>
    <t>Старцева</t>
  </si>
  <si>
    <t>Лайнина</t>
  </si>
  <si>
    <t>Соколова О</t>
  </si>
  <si>
    <t>Пухова</t>
  </si>
  <si>
    <t>Коптева</t>
  </si>
  <si>
    <t>Лебедева</t>
  </si>
  <si>
    <t>Ханина</t>
  </si>
  <si>
    <t>Показаньева</t>
  </si>
  <si>
    <t>Бондарева</t>
  </si>
  <si>
    <t>Шкут</t>
  </si>
  <si>
    <t>Евдокимова</t>
  </si>
  <si>
    <t>Арефьева</t>
  </si>
  <si>
    <t>Сосновских</t>
  </si>
  <si>
    <t>Петров</t>
  </si>
  <si>
    <t>Суриков</t>
  </si>
  <si>
    <t>Ватенин</t>
  </si>
  <si>
    <t>Андреев А</t>
  </si>
  <si>
    <t>Вайхель</t>
  </si>
  <si>
    <t>Якушев</t>
  </si>
  <si>
    <t>Фролов</t>
  </si>
  <si>
    <t>Муравьев</t>
  </si>
  <si>
    <t>Лушников</t>
  </si>
  <si>
    <t>Середкин</t>
  </si>
  <si>
    <t>Гришкова</t>
  </si>
  <si>
    <t>Сухарева</t>
  </si>
  <si>
    <t>Симонова</t>
  </si>
  <si>
    <t>Коновалова</t>
  </si>
  <si>
    <t>Нестерова</t>
  </si>
  <si>
    <t>Стародубова</t>
  </si>
  <si>
    <t>Иванова</t>
  </si>
  <si>
    <t>Андреева</t>
  </si>
  <si>
    <t>Телина</t>
  </si>
  <si>
    <t>Шкодских</t>
  </si>
  <si>
    <t>Гудков</t>
  </si>
  <si>
    <t>Пыхтунов</t>
  </si>
  <si>
    <t>Никитин С</t>
  </si>
  <si>
    <t>Ловков</t>
  </si>
  <si>
    <t>Зиновьев</t>
  </si>
  <si>
    <t>Климовец</t>
  </si>
  <si>
    <t>Гоманюк</t>
  </si>
  <si>
    <t>Глухих</t>
  </si>
  <si>
    <t>Булышев</t>
  </si>
  <si>
    <t>Кутенин</t>
  </si>
  <si>
    <t>Меньщикова</t>
  </si>
  <si>
    <t>Петрова</t>
  </si>
  <si>
    <t>Галактионова</t>
  </si>
  <si>
    <t>Кубрак</t>
  </si>
  <si>
    <t>Юсифова</t>
  </si>
  <si>
    <t>Климантович</t>
  </si>
  <si>
    <t>Шереметьева</t>
  </si>
  <si>
    <t>Постовалова</t>
  </si>
  <si>
    <t>Васильева</t>
  </si>
  <si>
    <t>Буркова</t>
  </si>
  <si>
    <t>Терновцева</t>
  </si>
  <si>
    <t>Абраева</t>
  </si>
  <si>
    <t>Лобанова</t>
  </si>
  <si>
    <t>Климова</t>
  </si>
  <si>
    <t>Толмачева</t>
  </si>
  <si>
    <t>Гузов</t>
  </si>
  <si>
    <t>Афанасьев</t>
  </si>
  <si>
    <t>Бажаев</t>
  </si>
  <si>
    <t>Кравченко</t>
  </si>
  <si>
    <t>Суханов</t>
  </si>
  <si>
    <t>Русанов</t>
  </si>
  <si>
    <t>Дробышев</t>
  </si>
  <si>
    <t>Ибрагимов</t>
  </si>
  <si>
    <t>Козлов</t>
  </si>
  <si>
    <t xml:space="preserve">Васильева </t>
  </si>
  <si>
    <t>Соколова</t>
  </si>
  <si>
    <t>Жирова</t>
  </si>
  <si>
    <t>Клупаева</t>
  </si>
  <si>
    <t>Тройникова</t>
  </si>
  <si>
    <t>Романова</t>
  </si>
  <si>
    <t>Тебенькова</t>
  </si>
  <si>
    <t>Кокарева</t>
  </si>
  <si>
    <t>Жукова</t>
  </si>
  <si>
    <t>Филиппова</t>
  </si>
  <si>
    <t>Шапова</t>
  </si>
  <si>
    <t>Симоненко</t>
  </si>
  <si>
    <t>Тарико</t>
  </si>
  <si>
    <t>Скрипниченко</t>
  </si>
  <si>
    <t>Тарасов А</t>
  </si>
  <si>
    <t>Колычев</t>
  </si>
  <si>
    <t>Стенников</t>
  </si>
  <si>
    <t>Богданов</t>
  </si>
  <si>
    <t>Савченко</t>
  </si>
  <si>
    <t>Кутявин Илья</t>
  </si>
  <si>
    <t>Кабиев</t>
  </si>
  <si>
    <t>Попов</t>
  </si>
  <si>
    <t>Нестеров</t>
  </si>
  <si>
    <t>Ярков</t>
  </si>
  <si>
    <t>Панченко</t>
  </si>
  <si>
    <t>Морозов</t>
  </si>
  <si>
    <t>Осалихин</t>
  </si>
  <si>
    <t>Корнеев</t>
  </si>
  <si>
    <t>Зубрилин</t>
  </si>
  <si>
    <t>Ушаков</t>
  </si>
  <si>
    <t>Доможиров</t>
  </si>
  <si>
    <t>Григорьев Л</t>
  </si>
  <si>
    <t>Меринов</t>
  </si>
  <si>
    <t>Пудовиков</t>
  </si>
  <si>
    <t xml:space="preserve">Фролов </t>
  </si>
  <si>
    <t>Журавлев</t>
  </si>
  <si>
    <t>Горбаль</t>
  </si>
  <si>
    <t>Кочуров</t>
  </si>
  <si>
    <t>Савинов</t>
  </si>
  <si>
    <t>Ведерникова</t>
  </si>
  <si>
    <t>Мамаева</t>
  </si>
  <si>
    <t>Михайлова</t>
  </si>
  <si>
    <t>Горбунова В</t>
  </si>
  <si>
    <t>Кривоногова</t>
  </si>
  <si>
    <t>Курбатова</t>
  </si>
  <si>
    <t>Богданова</t>
  </si>
  <si>
    <t>Замараева</t>
  </si>
  <si>
    <t>Боброва Елизавета</t>
  </si>
  <si>
    <t>Игошкина</t>
  </si>
  <si>
    <t>Ефремова</t>
  </si>
  <si>
    <t>Капитанова</t>
  </si>
  <si>
    <t>Орлова</t>
  </si>
  <si>
    <t>Муштаева</t>
  </si>
  <si>
    <t>Чураков</t>
  </si>
  <si>
    <t>Лесников</t>
  </si>
  <si>
    <t>Ваньков</t>
  </si>
  <si>
    <t>Осинцев</t>
  </si>
  <si>
    <t>Пустуев</t>
  </si>
  <si>
    <t>Цыльцын</t>
  </si>
  <si>
    <t>Маринин</t>
  </si>
  <si>
    <t>Конников</t>
  </si>
  <si>
    <t>Киселев И</t>
  </si>
  <si>
    <t>Иванов Е</t>
  </si>
  <si>
    <t>Шмаков</t>
  </si>
  <si>
    <t>Мазанов</t>
  </si>
  <si>
    <t>Бурашников</t>
  </si>
  <si>
    <t>Тимофеев</t>
  </si>
  <si>
    <t>Бахматов</t>
  </si>
  <si>
    <t>Моторина</t>
  </si>
  <si>
    <t>Мертенева</t>
  </si>
  <si>
    <t>Никитина Д</t>
  </si>
  <si>
    <t>Аббасова</t>
  </si>
  <si>
    <t>Евтушенко</t>
  </si>
  <si>
    <t>Лысенкова</t>
  </si>
  <si>
    <t>Махмудова</t>
  </si>
  <si>
    <t>Тучкова</t>
  </si>
  <si>
    <t>Вохмина</t>
  </si>
  <si>
    <t>Гонцова Мария</t>
  </si>
  <si>
    <t>Белешев</t>
  </si>
  <si>
    <t>Власов</t>
  </si>
  <si>
    <t>Рыжков</t>
  </si>
  <si>
    <t>Малевич</t>
  </si>
  <si>
    <t>Мухин</t>
  </si>
  <si>
    <t>Кутенин Семен</t>
  </si>
  <si>
    <t>Дудинкова</t>
  </si>
  <si>
    <t>Стенникова Е</t>
  </si>
  <si>
    <t>Исакова</t>
  </si>
  <si>
    <t>Арсеньева</t>
  </si>
  <si>
    <t>Черникова</t>
  </si>
  <si>
    <t>Светлов</t>
  </si>
  <si>
    <t>Киселев</t>
  </si>
  <si>
    <t>Курпишев</t>
  </si>
  <si>
    <t>Юшков</t>
  </si>
  <si>
    <t>Высоких</t>
  </si>
  <si>
    <t>Жарикова</t>
  </si>
  <si>
    <t>Сливицына</t>
  </si>
  <si>
    <t>Сысолятина</t>
  </si>
  <si>
    <t>Бекблот</t>
  </si>
  <si>
    <t>Секисова</t>
  </si>
  <si>
    <t>Пупышев Семен</t>
  </si>
  <si>
    <t>Закаян</t>
  </si>
  <si>
    <t>Левинский</t>
  </si>
  <si>
    <t>Косарцов</t>
  </si>
  <si>
    <t>Зеленко</t>
  </si>
  <si>
    <t>Шиллер</t>
  </si>
  <si>
    <t>Фомин</t>
  </si>
  <si>
    <t>Аксентьев</t>
  </si>
  <si>
    <t>Клещев</t>
  </si>
  <si>
    <t>Шаламов</t>
  </si>
  <si>
    <t>Менщиков</t>
  </si>
  <si>
    <t>Коротовских</t>
  </si>
  <si>
    <t>Аросланова</t>
  </si>
  <si>
    <t>Снегирева</t>
  </si>
  <si>
    <t>Рахманова</t>
  </si>
  <si>
    <t>Зайцева</t>
  </si>
  <si>
    <t>Муррашова</t>
  </si>
  <si>
    <t>Таран</t>
  </si>
  <si>
    <t>Токписева</t>
  </si>
  <si>
    <t>Полянских</t>
  </si>
  <si>
    <t>Семенова Вера</t>
  </si>
  <si>
    <t>Степкина</t>
  </si>
  <si>
    <t>Мухтарова</t>
  </si>
  <si>
    <t>Салмина</t>
  </si>
  <si>
    <t>Устюгова</t>
  </si>
  <si>
    <t>Володченко</t>
  </si>
  <si>
    <t>Абилова</t>
  </si>
  <si>
    <t>Князев</t>
  </si>
  <si>
    <t>Родин</t>
  </si>
  <si>
    <t xml:space="preserve">Быков   </t>
  </si>
  <si>
    <t>Третьян</t>
  </si>
  <si>
    <t>Конышев</t>
  </si>
  <si>
    <t>Уткин Эдуард</t>
  </si>
  <si>
    <t xml:space="preserve"> Лаборешных Т</t>
  </si>
  <si>
    <t xml:space="preserve"> Баитов Евгений</t>
  </si>
  <si>
    <t>Хлыстов Даниил</t>
  </si>
  <si>
    <t xml:space="preserve"> Клементьев Андрей</t>
  </si>
  <si>
    <t>Шохирев</t>
  </si>
  <si>
    <t>Базаров</t>
  </si>
  <si>
    <t>Маханов</t>
  </si>
  <si>
    <t>Калмыков</t>
  </si>
  <si>
    <t>Дмитреева</t>
  </si>
  <si>
    <t>Коробинцева</t>
  </si>
  <si>
    <t xml:space="preserve">Мельникова  </t>
  </si>
  <si>
    <t>Кулешова</t>
  </si>
  <si>
    <t>Достовалова</t>
  </si>
  <si>
    <t>Филатова</t>
  </si>
  <si>
    <t>Зырянова</t>
  </si>
  <si>
    <t>Кокина</t>
  </si>
  <si>
    <t xml:space="preserve">Федорова  </t>
  </si>
  <si>
    <t xml:space="preserve">Лебедева </t>
  </si>
  <si>
    <t>Самарина</t>
  </si>
  <si>
    <t>Мельникова</t>
  </si>
  <si>
    <t>Агафонова</t>
  </si>
  <si>
    <t>Дмитриев</t>
  </si>
  <si>
    <t>Антипов</t>
  </si>
  <si>
    <t>Гомзяков</t>
  </si>
  <si>
    <t>Редькин</t>
  </si>
  <si>
    <t>Меньщиков Степан</t>
  </si>
  <si>
    <t>Лаврентьев Данил</t>
  </si>
  <si>
    <t>Багашев Арби</t>
  </si>
  <si>
    <t>Докин Максим</t>
  </si>
  <si>
    <t>Смелышев Иван</t>
  </si>
  <si>
    <t>Огаркова Яна</t>
  </si>
  <si>
    <t>Нестерова Анастасия</t>
  </si>
  <si>
    <t>Истомина Анастасия</t>
  </si>
  <si>
    <t>Круппина Мария</t>
  </si>
  <si>
    <t>Дудина Евгения</t>
  </si>
  <si>
    <t>Марченко</t>
  </si>
  <si>
    <t>Штинов</t>
  </si>
  <si>
    <t>Ширяев</t>
  </si>
  <si>
    <t>Горобец</t>
  </si>
  <si>
    <t>Забиров</t>
  </si>
  <si>
    <t>Киренкина</t>
  </si>
  <si>
    <t>Галченко</t>
  </si>
  <si>
    <t>Мартынова</t>
  </si>
  <si>
    <t>Пилигримова</t>
  </si>
  <si>
    <t>Кудрявцев</t>
  </si>
  <si>
    <t>Шульга</t>
  </si>
  <si>
    <t>Тустановских</t>
  </si>
  <si>
    <t>Гусейнова</t>
  </si>
  <si>
    <t xml:space="preserve">Тимофеева </t>
  </si>
  <si>
    <t>Агигизалова</t>
  </si>
  <si>
    <t>Осеева</t>
  </si>
  <si>
    <t>Ахмедов</t>
  </si>
  <si>
    <t>Бородин</t>
  </si>
  <si>
    <t>Дорогов</t>
  </si>
  <si>
    <t>Борзов</t>
  </si>
  <si>
    <t>Бузмаков</t>
  </si>
  <si>
    <t>Алентьев</t>
  </si>
  <si>
    <t>Чернявский</t>
  </si>
  <si>
    <t>Пухов</t>
  </si>
  <si>
    <t>Ситникова</t>
  </si>
  <si>
    <t xml:space="preserve">Бузмакова  </t>
  </si>
  <si>
    <t>Москвина</t>
  </si>
  <si>
    <t>Степанова</t>
  </si>
  <si>
    <t>Волкова</t>
  </si>
  <si>
    <t>Соловьев</t>
  </si>
  <si>
    <t>Кривешеев</t>
  </si>
  <si>
    <t>б   е   з       з   а   я   в   к   и</t>
  </si>
  <si>
    <t>4-ре лучших</t>
  </si>
  <si>
    <t>места в команде</t>
  </si>
  <si>
    <t>СУММА ОЧКОВ КОМАНДЫ</t>
  </si>
  <si>
    <t>СУММА ПО 4-М</t>
  </si>
  <si>
    <t>ОБЩЕЕ МЕСТО</t>
  </si>
  <si>
    <t>ЦО</t>
  </si>
  <si>
    <t xml:space="preserve">Информация о кол-ве </t>
  </si>
  <si>
    <t>ОУ</t>
  </si>
  <si>
    <r>
      <t xml:space="preserve">Кол-во 
учащихся
</t>
    </r>
    <r>
      <rPr>
        <b/>
        <sz val="11"/>
        <color indexed="8"/>
        <rFont val="Calibri"/>
        <family val="2"/>
        <charset val="204"/>
      </rPr>
      <t>сентябрь 2014</t>
    </r>
  </si>
  <si>
    <t>Сверка кадров</t>
  </si>
  <si>
    <r>
      <t xml:space="preserve">Кол-во 
учащихся
</t>
    </r>
    <r>
      <rPr>
        <b/>
        <sz val="11"/>
        <color indexed="8"/>
        <rFont val="Calibri"/>
        <family val="2"/>
        <charset val="204"/>
      </rPr>
      <t>январь 2015</t>
    </r>
  </si>
  <si>
    <t xml:space="preserve">Конец года </t>
  </si>
  <si>
    <r>
      <t xml:space="preserve">Кол-во 
учащихся
</t>
    </r>
    <r>
      <rPr>
        <b/>
        <sz val="11"/>
        <color indexed="8"/>
        <rFont val="Calibri"/>
        <family val="2"/>
        <charset val="204"/>
      </rPr>
      <t>сентябрь 2015</t>
    </r>
  </si>
  <si>
    <t>Итого:</t>
  </si>
  <si>
    <t>цо</t>
  </si>
  <si>
    <t>ДЕВОЧКИ</t>
  </si>
  <si>
    <t>МАЛЬЧИКИ</t>
  </si>
  <si>
    <t>17 ИНТ</t>
  </si>
  <si>
    <t>L+M</t>
  </si>
  <si>
    <t>прыжки</t>
  </si>
  <si>
    <t>вид</t>
  </si>
  <si>
    <t>инвентарь</t>
  </si>
  <si>
    <t>люди</t>
  </si>
  <si>
    <t>2 на приход, 1 писать</t>
  </si>
  <si>
    <t>2 чел</t>
  </si>
  <si>
    <t>бег 60м</t>
  </si>
  <si>
    <r>
      <t xml:space="preserve">конусы маленькие, </t>
    </r>
    <r>
      <rPr>
        <sz val="11"/>
        <color rgb="FFFF0000"/>
        <rFont val="Calibri"/>
        <family val="2"/>
        <charset val="204"/>
        <scheme val="minor"/>
      </rPr>
      <t>мел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рулетки 2</t>
    </r>
    <r>
      <rPr>
        <sz val="11"/>
        <color theme="1"/>
        <rFont val="Calibri"/>
        <family val="2"/>
        <charset val="204"/>
        <scheme val="minor"/>
      </rPr>
      <t>, 2 лопаты, 2 граблей</t>
    </r>
  </si>
  <si>
    <r>
      <rPr>
        <sz val="11"/>
        <color rgb="FFFF0000"/>
        <rFont val="Calibri"/>
        <family val="2"/>
        <charset val="204"/>
        <scheme val="minor"/>
      </rPr>
      <t>секундомер</t>
    </r>
    <r>
      <rPr>
        <sz val="11"/>
        <color theme="1"/>
        <rFont val="Calibri"/>
        <family val="2"/>
        <charset val="204"/>
        <scheme val="minor"/>
      </rPr>
      <t xml:space="preserve">, 2 флажка, </t>
    </r>
    <r>
      <rPr>
        <sz val="11"/>
        <color rgb="FFFF0000"/>
        <rFont val="Calibri"/>
        <family val="2"/>
        <charset val="204"/>
        <scheme val="minor"/>
      </rPr>
      <t>мел</t>
    </r>
    <r>
      <rPr>
        <sz val="11"/>
        <color theme="1"/>
        <rFont val="Calibri"/>
        <family val="2"/>
        <charset val="204"/>
        <scheme val="minor"/>
      </rPr>
      <t xml:space="preserve">, конусы , </t>
    </r>
    <r>
      <rPr>
        <sz val="11"/>
        <color rgb="FFFF0000"/>
        <rFont val="Calibri"/>
        <family val="2"/>
        <charset val="204"/>
        <scheme val="minor"/>
      </rPr>
      <t>ручки</t>
    </r>
    <r>
      <rPr>
        <sz val="11"/>
        <color theme="1"/>
        <rFont val="Calibri"/>
        <family val="2"/>
        <charset val="204"/>
        <scheme val="minor"/>
      </rPr>
      <t>, бегунки,</t>
    </r>
    <r>
      <rPr>
        <sz val="11"/>
        <color rgb="FFFF0000"/>
        <rFont val="Calibri"/>
        <family val="2"/>
        <charset val="204"/>
        <scheme val="minor"/>
      </rPr>
      <t>скотч, ножницы</t>
    </r>
  </si>
  <si>
    <r>
      <t xml:space="preserve">конусы с разметкой, </t>
    </r>
    <r>
      <rPr>
        <sz val="11"/>
        <color rgb="FFFF0000"/>
        <rFont val="Calibri"/>
        <family val="2"/>
        <charset val="204"/>
        <scheme val="minor"/>
      </rPr>
      <t>веревка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мячи 8</t>
    </r>
    <r>
      <rPr>
        <sz val="11"/>
        <color theme="1"/>
        <rFont val="Calibri"/>
        <family val="2"/>
        <charset val="204"/>
        <scheme val="minor"/>
      </rPr>
      <t xml:space="preserve"> , </t>
    </r>
    <r>
      <rPr>
        <sz val="11"/>
        <color rgb="FF00B050"/>
        <rFont val="Calibri"/>
        <family val="2"/>
        <charset val="204"/>
        <scheme val="minor"/>
      </rPr>
      <t>5 планшет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молоток</t>
    </r>
  </si>
  <si>
    <t>ЛИЧНИКИ</t>
  </si>
  <si>
    <t>фамилия , имя</t>
  </si>
  <si>
    <t>Девушки</t>
  </si>
  <si>
    <t>Юноши</t>
  </si>
  <si>
    <t>челночный бег 3х10м.</t>
  </si>
  <si>
    <t>отжимание</t>
  </si>
  <si>
    <t>прыжок-ф</t>
  </si>
  <si>
    <t>СУММА ОЧКОВ УЧАСТНИКА</t>
  </si>
  <si>
    <t>пожтягивание</t>
  </si>
  <si>
    <t>подтягивание</t>
  </si>
  <si>
    <t>S+T</t>
  </si>
  <si>
    <t>МЕСТО ПРОВЕДЕНИЯ:  ШКОЛА № 5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</si>
  <si>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по тестам среди 9 классов"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(ЮНОШИ)</t>
    </r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</si>
  <si>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по тестам среди 9 классов"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(ДЕВУШКИ)</t>
    </r>
  </si>
  <si>
    <t xml:space="preserve"> МЕСТО ПРОВЕДЕНИЯ:  шк. №5 (01.12.17г.)</t>
  </si>
  <si>
    <t>ДАТА: 01.12.2017г.</t>
  </si>
  <si>
    <r>
      <t xml:space="preserve">МЕСТО ПРОВЕДЕНИЯ:  </t>
    </r>
    <r>
      <rPr>
        <b/>
        <u/>
        <sz val="11"/>
        <color theme="1"/>
        <rFont val="Calibri"/>
        <family val="2"/>
        <charset val="204"/>
        <scheme val="minor"/>
      </rPr>
      <t>шк. №5 (01.12.17г.)</t>
    </r>
  </si>
  <si>
    <t>МОЛ АНАСТИСИЯ</t>
  </si>
  <si>
    <t>НЕС ЕЛИЗАВЕТА</t>
  </si>
  <si>
    <t>ЗЫК ВАЛЕРИЯ</t>
  </si>
  <si>
    <t>ЛИС ЕЛЕНА</t>
  </si>
  <si>
    <t>КОНС АЛЕКСАНДР</t>
  </si>
  <si>
    <t>МУХ ВЯЧЕСЛАВ</t>
  </si>
  <si>
    <t>МЕЗ ВАЛЕНТИН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</si>
</sst>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0" fillId="0" borderId="2" xfId="0" applyFont="1" applyBorder="1" applyAlignment="1">
      <alignment vertical="top" wrapText="1"/>
    </xf>
    <xf numFmtId="0" fontId="3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0" fillId="4" borderId="0" xfId="0" applyFill="1"/>
    <xf numFmtId="0" fontId="9" fillId="0" borderId="2" xfId="0" applyFont="1" applyBorder="1" applyAlignment="1">
      <alignment horizontal="center" vertical="center"/>
    </xf>
    <xf numFmtId="0" fontId="0" fillId="0" borderId="0" xfId="0" applyAlignment="1"/>
    <xf numFmtId="0" fontId="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3" xfId="0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>
      <alignment vertical="top" wrapText="1"/>
    </xf>
    <xf numFmtId="0" fontId="0" fillId="6" borderId="2" xfId="0" applyFill="1" applyBorder="1" applyAlignment="1" applyProtection="1">
      <alignment horizontal="center" vertical="center"/>
      <protection locked="0"/>
    </xf>
    <xf numFmtId="164" fontId="0" fillId="6" borderId="8" xfId="0" applyNumberFormat="1" applyFill="1" applyBorder="1" applyAlignment="1" applyProtection="1">
      <alignment horizontal="center"/>
      <protection locked="0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4" xfId="0" applyFill="1" applyBorder="1" applyAlignment="1">
      <alignment horizontal="center"/>
    </xf>
    <xf numFmtId="0" fontId="0" fillId="6" borderId="0" xfId="0" applyFill="1"/>
    <xf numFmtId="0" fontId="0" fillId="7" borderId="2" xfId="0" applyFill="1" applyBorder="1" applyAlignment="1">
      <alignment horizontal="center"/>
    </xf>
    <xf numFmtId="0" fontId="17" fillId="0" borderId="0" xfId="0" applyFont="1" applyProtection="1">
      <protection locked="0"/>
    </xf>
    <xf numFmtId="0" fontId="0" fillId="5" borderId="4" xfId="0" applyFill="1" applyBorder="1" applyAlignment="1">
      <alignment horizontal="center"/>
    </xf>
    <xf numFmtId="0" fontId="18" fillId="5" borderId="3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12" borderId="2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24" fillId="13" borderId="2" xfId="0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14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15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left" vertical="center"/>
    </xf>
    <xf numFmtId="0" fontId="27" fillId="16" borderId="2" xfId="0" applyNumberFormat="1" applyFont="1" applyFill="1" applyBorder="1" applyAlignment="1">
      <alignment horizontal="center" vertical="center"/>
    </xf>
    <xf numFmtId="0" fontId="4" fillId="16" borderId="2" xfId="0" applyNumberFormat="1" applyFont="1" applyFill="1" applyBorder="1" applyAlignment="1">
      <alignment horizontal="left" vertical="center"/>
    </xf>
    <xf numFmtId="0" fontId="4" fillId="16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9" fillId="8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2" fillId="0" borderId="30" xfId="0" applyFont="1" applyBorder="1" applyAlignment="1" applyProtection="1">
      <alignment vertical="top" wrapText="1"/>
      <protection locked="0"/>
    </xf>
    <xf numFmtId="0" fontId="12" fillId="0" borderId="18" xfId="0" applyFont="1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0" fillId="6" borderId="6" xfId="0" applyFill="1" applyBorder="1" applyAlignment="1">
      <alignment horizontal="center"/>
    </xf>
    <xf numFmtId="0" fontId="20" fillId="8" borderId="6" xfId="0" applyFont="1" applyFill="1" applyBorder="1" applyAlignment="1">
      <alignment horizontal="center" wrapText="1"/>
    </xf>
    <xf numFmtId="0" fontId="21" fillId="9" borderId="6" xfId="0" applyFont="1" applyFill="1" applyBorder="1" applyAlignment="1">
      <alignment horizontal="center" vertical="center"/>
    </xf>
    <xf numFmtId="0" fontId="21" fillId="9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19" fillId="6" borderId="6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16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9" fillId="0" borderId="4" xfId="0" applyFont="1" applyFill="1" applyBorder="1" applyAlignment="1" applyProtection="1">
      <alignment horizontal="center"/>
      <protection locked="0"/>
    </xf>
    <xf numFmtId="0" fontId="29" fillId="13" borderId="2" xfId="0" applyFont="1" applyFill="1" applyBorder="1" applyAlignment="1">
      <alignment horizontal="center" vertical="center"/>
    </xf>
    <xf numFmtId="0" fontId="30" fillId="13" borderId="2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textRotation="90"/>
      <protection locked="0"/>
    </xf>
    <xf numFmtId="0" fontId="4" fillId="0" borderId="12" xfId="0" applyFont="1" applyBorder="1" applyAlignment="1" applyProtection="1">
      <alignment horizontal="center" vertical="center" textRotation="90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textRotation="90"/>
      <protection locked="0"/>
    </xf>
    <xf numFmtId="0" fontId="4" fillId="0" borderId="27" xfId="0" applyFont="1" applyBorder="1" applyAlignment="1" applyProtection="1">
      <alignment horizontal="center" vertical="center" textRotation="90"/>
      <protection locked="0"/>
    </xf>
    <xf numFmtId="0" fontId="19" fillId="8" borderId="24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19" fillId="8" borderId="25" xfId="0" applyFont="1" applyFill="1" applyBorder="1" applyAlignment="1">
      <alignment horizontal="center" vertical="center"/>
    </xf>
    <xf numFmtId="0" fontId="22" fillId="9" borderId="35" xfId="0" applyFont="1" applyFill="1" applyBorder="1" applyAlignment="1">
      <alignment horizontal="center" vertical="center"/>
    </xf>
    <xf numFmtId="0" fontId="22" fillId="9" borderId="32" xfId="0" applyFont="1" applyFill="1" applyBorder="1" applyAlignment="1">
      <alignment horizontal="center" vertical="center"/>
    </xf>
    <xf numFmtId="0" fontId="22" fillId="9" borderId="34" xfId="0" applyFont="1" applyFill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32" xfId="0" applyBorder="1"/>
    <xf numFmtId="0" fontId="0" fillId="0" borderId="34" xfId="0" applyBorder="1"/>
    <xf numFmtId="0" fontId="22" fillId="9" borderId="38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10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textRotation="90"/>
      <protection locked="0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22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K293"/>
  <sheetViews>
    <sheetView tabSelected="1" zoomScale="75" zoomScaleNormal="75" workbookViewId="0">
      <selection activeCell="B6" sqref="B6:B293"/>
    </sheetView>
  </sheetViews>
  <sheetFormatPr defaultRowHeight="15" x14ac:dyDescent="0.25"/>
  <cols>
    <col min="1" max="1" width="4.7109375" style="52" customWidth="1"/>
    <col min="2" max="2" width="25.710937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10" width="7.7109375" style="10" customWidth="1"/>
    <col min="11" max="11" width="12.7109375" style="52" customWidth="1"/>
    <col min="12" max="14" width="7.7109375" hidden="1" customWidth="1"/>
    <col min="15" max="15" width="12.7109375" style="10" customWidth="1"/>
    <col min="16" max="17" width="7.7109375" style="10" customWidth="1"/>
    <col min="18" max="18" width="12.7109375" style="62" customWidth="1"/>
    <col min="19" max="21" width="7.7109375" style="10" hidden="1" customWidth="1"/>
    <col min="22" max="22" width="12.7109375" style="10" customWidth="1"/>
    <col min="23" max="24" width="7.7109375" style="10" customWidth="1"/>
    <col min="25" max="25" width="12.7109375" style="62" customWidth="1"/>
    <col min="26" max="28" width="7.7109375" style="10" hidden="1" customWidth="1"/>
    <col min="29" max="29" width="12.7109375" style="10" customWidth="1"/>
    <col min="30" max="31" width="7.7109375" style="10" customWidth="1"/>
    <col min="32" max="32" width="12.7109375" hidden="1" customWidth="1"/>
    <col min="33" max="33" width="10.28515625" customWidth="1"/>
    <col min="34" max="34" width="9" customWidth="1"/>
    <col min="35" max="35" width="17.5703125" customWidth="1"/>
    <col min="36" max="36" width="17.5703125" hidden="1" customWidth="1"/>
  </cols>
  <sheetData>
    <row r="1" spans="1:37" ht="24" customHeight="1" x14ac:dyDescent="0.25">
      <c r="A1" s="163" t="s">
        <v>493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4" t="s">
        <v>495</v>
      </c>
      <c r="AI1" s="164"/>
      <c r="AJ1" s="164"/>
      <c r="AK1" s="164"/>
    </row>
    <row r="2" spans="1:37" ht="24" customHeight="1" x14ac:dyDescent="0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0"/>
      <c r="AI2" s="130"/>
      <c r="AJ2" s="130"/>
      <c r="AK2" s="130"/>
    </row>
    <row r="3" spans="1:37" ht="15.75" thickBot="1" x14ac:dyDescent="0.3">
      <c r="K3" s="95"/>
      <c r="AG3" s="3"/>
    </row>
    <row r="4" spans="1:37" ht="29.25" customHeight="1" thickBot="1" x14ac:dyDescent="0.3">
      <c r="A4" s="165" t="s">
        <v>56</v>
      </c>
      <c r="B4" s="167" t="s">
        <v>1</v>
      </c>
      <c r="C4" s="169" t="s">
        <v>41</v>
      </c>
      <c r="D4" s="54" t="s">
        <v>485</v>
      </c>
      <c r="E4" s="24" t="s">
        <v>47</v>
      </c>
      <c r="F4" s="20" t="s">
        <v>47</v>
      </c>
      <c r="G4" s="28" t="s">
        <v>48</v>
      </c>
      <c r="H4" s="40" t="s">
        <v>485</v>
      </c>
      <c r="I4" s="159" t="s">
        <v>453</v>
      </c>
      <c r="J4" s="159" t="s">
        <v>452</v>
      </c>
      <c r="K4" s="60" t="s">
        <v>54</v>
      </c>
      <c r="L4" s="24" t="s">
        <v>487</v>
      </c>
      <c r="M4" s="20" t="s">
        <v>487</v>
      </c>
      <c r="N4" s="28" t="s">
        <v>470</v>
      </c>
      <c r="O4" s="40" t="s">
        <v>54</v>
      </c>
      <c r="P4" s="159" t="s">
        <v>453</v>
      </c>
      <c r="Q4" s="159" t="s">
        <v>452</v>
      </c>
      <c r="R4" s="152" t="s">
        <v>489</v>
      </c>
      <c r="S4" s="34" t="s">
        <v>50</v>
      </c>
      <c r="T4" s="21" t="s">
        <v>50</v>
      </c>
      <c r="U4" s="33" t="s">
        <v>491</v>
      </c>
      <c r="V4" s="40" t="s">
        <v>490</v>
      </c>
      <c r="W4" s="159" t="s">
        <v>453</v>
      </c>
      <c r="X4" s="159" t="s">
        <v>452</v>
      </c>
      <c r="Y4" s="63" t="s">
        <v>45</v>
      </c>
      <c r="Z4" s="34" t="s">
        <v>46</v>
      </c>
      <c r="AA4" s="21" t="s">
        <v>46</v>
      </c>
      <c r="AB4" s="33" t="s">
        <v>51</v>
      </c>
      <c r="AC4" s="40" t="s">
        <v>45</v>
      </c>
      <c r="AD4" s="159" t="s">
        <v>453</v>
      </c>
      <c r="AE4" s="159" t="s">
        <v>452</v>
      </c>
      <c r="AF4" s="37" t="s">
        <v>24</v>
      </c>
      <c r="AG4" s="161" t="s">
        <v>488</v>
      </c>
      <c r="AH4" s="161" t="s">
        <v>27</v>
      </c>
      <c r="AI4" s="161" t="s">
        <v>454</v>
      </c>
      <c r="AJ4" s="150"/>
      <c r="AK4" s="161" t="s">
        <v>456</v>
      </c>
    </row>
    <row r="5" spans="1:37" ht="17.25" customHeight="1" thickBot="1" x14ac:dyDescent="0.3">
      <c r="A5" s="166"/>
      <c r="B5" s="168"/>
      <c r="C5" s="170"/>
      <c r="D5" s="55" t="s">
        <v>23</v>
      </c>
      <c r="E5" s="26" t="s">
        <v>3</v>
      </c>
      <c r="F5" s="22" t="s">
        <v>7</v>
      </c>
      <c r="G5" s="30" t="s">
        <v>3</v>
      </c>
      <c r="H5" s="41" t="s">
        <v>3</v>
      </c>
      <c r="I5" s="160"/>
      <c r="J5" s="160"/>
      <c r="K5" s="56" t="s">
        <v>23</v>
      </c>
      <c r="L5" s="26" t="s">
        <v>3</v>
      </c>
      <c r="M5" s="22" t="s">
        <v>7</v>
      </c>
      <c r="N5" s="30" t="s">
        <v>3</v>
      </c>
      <c r="O5" s="41" t="s">
        <v>3</v>
      </c>
      <c r="P5" s="160"/>
      <c r="Q5" s="160"/>
      <c r="R5" s="64" t="s">
        <v>23</v>
      </c>
      <c r="S5" s="36" t="s">
        <v>3</v>
      </c>
      <c r="T5" s="23" t="s">
        <v>7</v>
      </c>
      <c r="U5" s="31" t="s">
        <v>3</v>
      </c>
      <c r="V5" s="41" t="s">
        <v>3</v>
      </c>
      <c r="W5" s="160"/>
      <c r="X5" s="160"/>
      <c r="Y5" s="64" t="s">
        <v>23</v>
      </c>
      <c r="Z5" s="36" t="s">
        <v>3</v>
      </c>
      <c r="AA5" s="23" t="s">
        <v>7</v>
      </c>
      <c r="AB5" s="31" t="s">
        <v>3</v>
      </c>
      <c r="AC5" s="41" t="s">
        <v>3</v>
      </c>
      <c r="AD5" s="160"/>
      <c r="AE5" s="160"/>
      <c r="AF5" s="39"/>
      <c r="AG5" s="162"/>
      <c r="AH5" s="162"/>
      <c r="AI5" s="162"/>
      <c r="AJ5" s="151"/>
      <c r="AK5" s="162"/>
    </row>
    <row r="6" spans="1:37" ht="15" customHeight="1" x14ac:dyDescent="0.25">
      <c r="A6" s="132">
        <v>1</v>
      </c>
      <c r="B6" s="136"/>
      <c r="C6" s="138">
        <v>5</v>
      </c>
      <c r="D6" s="133">
        <v>7.6</v>
      </c>
      <c r="E6" s="18">
        <f>IF(D6&gt;7.83,0,IF(D6&gt;7.8,28,IF(D6&gt;7.76,29,IF(D6&gt;7.73,30,IF(D6&gt;7.7,31,IF(D6&gt;7.65,32,IF(D6&gt;7.63,33,IF(D6&gt;7.6,34,IF(D6&gt;7.55,35,IF(D6&gt;7.53,36,IF(D6&gt;7.5,37,IF(D6&gt;7.45,38,IF(D6&gt;7.44,39,IF(D6&gt;7.42,40,IF(D6&gt;7.4,41,IF(D6&gt;7.35,42,IF(D6&gt;7.34,43,IF(D6&gt;7.32,44,IF(D6&gt;7.3,45,IF(D6&gt;7.25,46,IF(D6&gt;7.24,47,IF(D6&gt;7.23,48,IF(D6&gt;7.2,49,IF(D6&gt;7.15,50,IF(D6&gt;7.13,51,IF(D6&gt;7.1,52,IF(D6&gt;7.05,53,IF(D6&gt;7.04,54,IF(D6&gt;7,55,IF(D6&gt;6.95,56,IF(D6&gt;6.94,57,IF(D6&gt;6.9,58,IF(D6&gt;6.85,59,IF(D6&gt;6.81,60,IF(D6&gt;6.8,61,IF(D6&gt;6.75,62,IF(D6&gt;6.73,63,IF(D6&gt;6.7,64,IF(D6&gt;6.65,65,IF(D6&gt;6.6,66,IF(D6&gt;6.56,67,IF(D6&gt;6.5,68,IF(D6&gt;6.4,69,IF(D6&gt;6.1,70,))))))))))))))))))))))))))))))))))))))))))))</f>
        <v>35</v>
      </c>
      <c r="F6" s="18">
        <f>IF(D6&gt;9.2,0,IF(D6&gt;9.1,1,IF(D6&gt;9,2,IF(D6&gt;8.9,3,IF(D6&gt;8.8,4,IF(D6&gt;8.75,5,IF(D6&gt;8.7,6,IF(D6&gt;8.65,7,IF(D6&gt;8.6,8,IF(D6&gt;8.55,9,IF(D6&gt;8.5,10,IF(D6&gt;8.45,11,IF(D6&gt;8.4,12,IF(D6&gt;8.35,13,IF(D6&gt;8.3,14,IF(D6&gt;8.25,15,IF(D6&gt;8.2,16,IF(D6&gt;8.15,17,IF(D6&gt;8.13,18,IF(D6&gt;8.1,19,IF(D6&gt;8.05,20,IF(D6&gt;8.02,21,IF(D6&gt;8,22,IF(D6&gt;7.95,23,IF(D6&gt;7.93,24,IF(D6&gt;7.9,25,IF(D6&gt;7.85,26,IF(D6&gt;7.83,27,))))))))))))))))))))))))))))</f>
        <v>0</v>
      </c>
      <c r="G6" s="18">
        <f>E6+F6</f>
        <v>35</v>
      </c>
      <c r="H6" s="134">
        <f t="shared" ref="H6:H10" si="0">G6</f>
        <v>35</v>
      </c>
      <c r="I6" s="96">
        <f>IF(H6="","",RANK(H6,H6:H10,0))</f>
        <v>1</v>
      </c>
      <c r="J6" s="96">
        <f>IF(I6&lt;5,H6,"")</f>
        <v>35</v>
      </c>
      <c r="K6" s="65">
        <v>242</v>
      </c>
      <c r="L6" s="18">
        <f>IF(K6&lt;250,0,IF(K6&lt;252,60,IF(K6&lt;254,61,IF(K6&lt;256,62,IF(K6&lt;258,63,IF(K6&lt;260,64,IF(K6&lt;262,65,IF(K6&lt;264,66,IF(K6&lt;266,67,IF(K6&lt;268,68,IF(K6&lt;270,69,IF(K6&lt;272,70,IF(K6&lt;274,71,IF(K6&lt;276,72,IF(K6&lt;278,73,IF(K6&lt;280,74,IF(K6&lt;282,75,IF(K6&lt;284,76,IF(K6&lt;285,77,IF(K6&lt;286,78,))))))))))))))))))))</f>
        <v>0</v>
      </c>
      <c r="M6" s="18">
        <f>IF(K6&lt;145,0,IF(K6&lt;149,1,IF(K6&lt;153,2,IF(K6&lt;157,3,IF(K6&lt;161,4,IF(K6&lt;164,5,IF(K6&lt;167,6,IF(K6&lt;170,7,IF(K6&lt;173,8,IF(K6&lt;176,9,IF(K6&lt;179,10,IF(K6&lt;182,11,IF(K6&lt;185,12,IF(K6&lt;187,13,IF(K6&lt;189,14,IF(K6&lt;191,15,IF(K6&lt;193,16,IF(K6&lt;195,17,IF(K6&lt;197,18,IF(K6&lt;199,19,IF(K6&lt;201,20,IF(K6&lt;203,21,IF(K6&lt;205,22,IF(K6&lt;207,23,IF(K6&lt;209,24,IF(K6&lt;211,25,IF(K6&lt;212,26,IF(K6&lt;213,27,IF(K6&lt;214,28,IF(K6&lt;215,29,IF(K6&lt;216,30,IF(K6&lt;217,31,IF(K6&lt;218,32,IF(K6&lt;219,33,IF(K6&lt;220,34,IF(K6&lt;221,35,IF(K6&lt;222,36,IF(K6&lt;223,37,IF(K6&lt;224,38,IF(K6&lt;225,39,IF(K6&lt;226,40,IF(K6&lt;227,41,IF(K6&lt;228,42,IF(K6&lt;229,43,IF(K6&lt;230,44,IF(K6&lt;231,45,IF(K6&lt;232,46,IF(K6&lt;233,47,IF(K6&lt;234,48,IF(K6&lt;235,49,IF(K6&lt;236,50,IF(K6&lt;237,51,IF(K6&lt;238,52,IF(K6&lt;239,53,IF(K6&lt;240,54,IF(K6&lt;242,55,IF(K6&lt;244,56,IF(K6&lt;246,57,IF(K6&lt;248,58,IF(K6&lt;250,59,))))))))))))))))))))))))))))))))))))))))))))))))))))))))))))</f>
        <v>56</v>
      </c>
      <c r="N6" s="18">
        <f>L6+M6</f>
        <v>56</v>
      </c>
      <c r="O6" s="134">
        <f t="shared" ref="O6:O10" si="1">N6</f>
        <v>56</v>
      </c>
      <c r="P6" s="96">
        <f>IF(O6="","",RANK(O6,O6:O10,0))</f>
        <v>1</v>
      </c>
      <c r="Q6" s="96">
        <f>IF(P6&lt;5,O6,"")</f>
        <v>56</v>
      </c>
      <c r="R6" s="65">
        <v>20</v>
      </c>
      <c r="S6" s="135">
        <f>IF(R6&lt;13.6,0,IF(R6&lt;13.8,44,IF(R6&lt;14,45,IF(R6&lt;14.5,46,IF(R6&lt;14.6,47,IF(R6&lt;14.7,48,IF(R6&lt;15,49,IF(R6&lt;15.5,50,IF(R6&lt;15.6,51,IF(R6&lt;15.7,52,IF(R6&lt;16,53,IF(R6&lt;16.5,54,IF(R6&lt;16.6,55,IF(R6&lt;17,56,IF(R6&lt;17.5,57,IF(R6&lt;18,58,IF(R6&lt;18.5,59,IF(R6&lt;19,60,IF(R6&lt;19.5,61,IF(R6&lt;20,62,IF(R6&lt;21,63,IF(R6&lt;22,64,IF(R6&lt;23,65,IF(R6&lt;24,66,IF(R6&lt;26,67,IF(R6&lt;28,68,IF(R6&lt;30,69,IF(R6&lt;34,70,))))))))))))))))))))))))))))</f>
        <v>63</v>
      </c>
      <c r="T6" s="135">
        <f>IF(R6&lt;1,0,IF(R6&lt;1.5,1,IF(R6&lt;1.6,2,IF(R6&lt;2,3,IF(R6&lt;2.5,4,IF(R6&lt;2.6,5,IF(R6&lt;3,6,IF(R6&lt;3.5,7,IF(R6&lt;3.6,8,IF(R6&lt;4,9,IF(R6&lt;4.5,10,IF(R6&lt;4.6,11,IF(R6&lt;5,12,IF(R6&lt;5.5,13,IF(R6&lt;5.6,14,IF(R6&lt;6,15,IF(R6&lt;6.55,16,IF(R6&lt;6.6,17,IF(R6&lt;7,18,IF(R6&lt;7.5,19,IF(R6&lt;7.6,20,IF(R6&lt;8,21,IF(R6&lt;8.5,22,IF(R6&lt;8.6,23,IF(R6&lt;8.7,24,IF(R6&lt;9,25,IF(R6&lt;9.5,26,IF(R6&lt;9.6,27,IF(R6&lt;9.7,28,IF(R6&lt;10,29,IF(R6&lt;10.5,30,IF(R6&lt;10.6,31,IF(R6&lt;10.7,32,IF(R6&lt;11,33,IF(R6&lt;11.5,34,IF(R6&lt;11.6,35,IF(R6&lt;11.7,36,IF(R6&lt;12,37,IF(R6&lt;12.5,38,IF(R6&lt;12.6,39,IF(R6&lt;12.7,40,IF(R6&lt;13,41,IF(R6&lt;13.5,42,IF(R6&lt;13.6,43,))))))))))))))))))))))))))))))))))))))))))))</f>
        <v>0</v>
      </c>
      <c r="U6" s="135">
        <f>S6+T6</f>
        <v>63</v>
      </c>
      <c r="V6" s="134">
        <f t="shared" ref="V6:V10" si="2">U6</f>
        <v>63</v>
      </c>
      <c r="W6" s="96">
        <f>IF(V6="","",RANK(V6,V6:V10,0))</f>
        <v>1</v>
      </c>
      <c r="X6" s="96">
        <f>IF(W6&lt;5,V6,"")</f>
        <v>63</v>
      </c>
      <c r="Y6" s="156">
        <v>14</v>
      </c>
      <c r="Z6" s="135">
        <f>IF(Y6&lt;23,0,IF(Y6&lt;23.5,60,IF(Y6&lt;24,61,IF(Y6&lt;25,62,IF(Y6&lt;26,63,IF(Y6&lt;27,64,IF(Y6&lt;28,65,IF(Y6&lt;29,66,IF(Y6&lt;30,67,IF(Y6&lt;31,68,IF(Y6&lt;32,69,IF(Y6&lt;33,70,IF(Y6&lt;40,71,)))))))))))))</f>
        <v>0</v>
      </c>
      <c r="AA6" s="135">
        <f>IF(Y6&lt;-5,0,IF(Y6&lt;-4,1,IF(Y6&lt;-3,2,IF(Y6&lt;-2,3,IF(Y6&lt;-1.5,4,IF(Y6&lt;-1,5,IF(Y6&lt;-0.5,6,IF(Y6&lt;0,7,IF(Y6&lt;0.5,8,IF(Y6&lt;1,9,IF(Y6&lt;1.5,10,IF(Y6&lt;2,11,IF(Y6&lt;2.5,12,IF(Y6&lt;3,13,IF(Y6&lt;3.5,14,IF(Y6&lt;4,15,IF(Y6&lt;4.5,16,IF(Y6&lt;5,17,IF(Y6&lt;5.5,18,IF(Y6&lt;6,19,IF(Y6&lt;6.5,20,IF(Y6&lt;7,21,IF(Y6&lt;7.5,22,IF(Y6&lt;8,23,IF(Y6&lt;8.5,24,IF(Y6&lt;9,25,IF(Y6&lt;9.5,26,IF(Y6&lt;10,27,IF(Y6&lt;10.5,28,IF(Y6&lt;11,29,IF(Y6&lt;11.6,30,IF(Y6&lt;12,31,IF(Y6&lt;12.5,32,IF(Y6&lt;12.6,33,IF(Y6&lt;13,34,IF(Y6&lt;13.5,35,IF(Y6&lt;13.7,36,IF(Y6&lt;14,37,IF(Y6&lt;14.5,38,IF(Y6&lt;14.7,39,IF(Y6&lt;15,40,IF(Y6&lt;15.5,41,IF(Y6&lt;15.6,42,IF(Y6&lt;16,43,IF(Y6&lt;16.5,44,IF(Y6&lt;16.6,45,IF(Y6&lt;17,46,IF(Y6&lt;17.5,47,IF(Y6&lt;17.6,48,IF(Y6&lt;18,49,IF(Y6&lt;18.5,50,IF(Y6&lt;19,51,IF(Y6&lt;19.5,52,IF(Y6&lt;20,53,IF(Y6&lt;20.5,54,IF(Y6&lt;21,55,IF(Y6&lt;21.5,56,IF(Y6&lt;22,57,IF(Y6&lt;22.5,58,IF(Y6&lt;23,59,))))))))))))))))))))))))))))))))))))))))))))))))))))))))))))</f>
        <v>38</v>
      </c>
      <c r="AB6" s="135">
        <f>Z6+AA6</f>
        <v>38</v>
      </c>
      <c r="AC6" s="134">
        <f t="shared" ref="AC6:AC10" si="3">AB6</f>
        <v>38</v>
      </c>
      <c r="AD6" s="96">
        <f>IF(AC6="","",RANK(AC6,AC6:AC10,0))</f>
        <v>1</v>
      </c>
      <c r="AE6" s="96">
        <f>IF(AD6&lt;5,AC6,"")</f>
        <v>38</v>
      </c>
      <c r="AF6" s="18">
        <f>H6+O6+V6+AC6</f>
        <v>192</v>
      </c>
      <c r="AG6" s="19">
        <f t="shared" ref="AG6:AG10" si="4">AF6</f>
        <v>192</v>
      </c>
      <c r="AH6" s="19">
        <f>IF(ISNUMBER(AG6),RANK(AG6,$AG$6:$AG$293,0),"")</f>
        <v>34</v>
      </c>
      <c r="AI6" s="174">
        <f>SUM(J6:J10,Q6:Q10,X6:X10,AE6:AE10)</f>
        <v>633</v>
      </c>
      <c r="AJ6" s="174">
        <f>AI6</f>
        <v>633</v>
      </c>
      <c r="AK6" s="176">
        <f>IF(ISNUMBER(AI6),RANK(AI6,$AI$6:$AI$293,0),"")</f>
        <v>24</v>
      </c>
    </row>
    <row r="7" spans="1:37" ht="15" customHeight="1" x14ac:dyDescent="0.25">
      <c r="A7" s="68">
        <v>2</v>
      </c>
      <c r="B7" s="137"/>
      <c r="C7" s="139">
        <v>5</v>
      </c>
      <c r="D7" s="133">
        <v>7.7</v>
      </c>
      <c r="E7" s="18">
        <f t="shared" ref="E7:E70" si="5">IF(D7&gt;7.83,0,IF(D7&gt;7.8,28,IF(D7&gt;7.76,29,IF(D7&gt;7.73,30,IF(D7&gt;7.7,31,IF(D7&gt;7.65,32,IF(D7&gt;7.63,33,IF(D7&gt;7.6,34,IF(D7&gt;7.55,35,IF(D7&gt;7.53,36,IF(D7&gt;7.5,37,IF(D7&gt;7.45,38,IF(D7&gt;7.44,39,IF(D7&gt;7.42,40,IF(D7&gt;7.4,41,IF(D7&gt;7.35,42,IF(D7&gt;7.34,43,IF(D7&gt;7.32,44,IF(D7&gt;7.3,45,IF(D7&gt;7.25,46,IF(D7&gt;7.24,47,IF(D7&gt;7.23,48,IF(D7&gt;7.2,49,IF(D7&gt;7.15,50,IF(D7&gt;7.13,51,IF(D7&gt;7.1,52,IF(D7&gt;7.05,53,IF(D7&gt;7.04,54,IF(D7&gt;7,55,IF(D7&gt;6.95,56,IF(D7&gt;6.94,57,IF(D7&gt;6.9,58,IF(D7&gt;6.85,59,IF(D7&gt;6.81,60,IF(D7&gt;6.8,61,IF(D7&gt;6.75,62,IF(D7&gt;6.73,63,IF(D7&gt;6.7,64,IF(D7&gt;6.65,65,IF(D7&gt;6.6,66,IF(D7&gt;6.56,67,IF(D7&gt;6.5,68,IF(D7&gt;6.4,69,IF(D7&gt;6.1,70,))))))))))))))))))))))))))))))))))))))))))))</f>
        <v>32</v>
      </c>
      <c r="F7" s="18">
        <f t="shared" ref="F7:F70" si="6">IF(D7&gt;9.2,0,IF(D7&gt;9.1,1,IF(D7&gt;9,2,IF(D7&gt;8.9,3,IF(D7&gt;8.8,4,IF(D7&gt;8.75,5,IF(D7&gt;8.7,6,IF(D7&gt;8.65,7,IF(D7&gt;8.6,8,IF(D7&gt;8.55,9,IF(D7&gt;8.5,10,IF(D7&gt;8.45,11,IF(D7&gt;8.4,12,IF(D7&gt;8.35,13,IF(D7&gt;8.3,14,IF(D7&gt;8.25,15,IF(D7&gt;8.2,16,IF(D7&gt;8.15,17,IF(D7&gt;8.13,18,IF(D7&gt;8.1,19,IF(D7&gt;8.05,20,IF(D7&gt;8.02,21,IF(D7&gt;8,22,IF(D7&gt;7.95,23,IF(D7&gt;7.93,24,IF(D7&gt;7.9,25,IF(D7&gt;7.85,26,IF(D7&gt;7.83,27,))))))))))))))))))))))))))))</f>
        <v>0</v>
      </c>
      <c r="G7" s="18">
        <f t="shared" ref="G7:G70" si="7">E7+F7</f>
        <v>32</v>
      </c>
      <c r="H7" s="15">
        <f t="shared" si="0"/>
        <v>32</v>
      </c>
      <c r="I7" s="84">
        <f>IF(H7="","",RANK(H7,H6:H10,0))</f>
        <v>4</v>
      </c>
      <c r="J7" s="84">
        <f t="shared" ref="J7:J10" si="8">IF(I7&lt;5,H7,"")</f>
        <v>32</v>
      </c>
      <c r="K7" s="65">
        <v>201</v>
      </c>
      <c r="L7" s="18">
        <f t="shared" ref="L7:L70" si="9">IF(K7&lt;250,0,IF(K7&lt;252,60,IF(K7&lt;254,61,IF(K7&lt;256,62,IF(K7&lt;258,63,IF(K7&lt;260,64,IF(K7&lt;262,65,IF(K7&lt;264,66,IF(K7&lt;266,67,IF(K7&lt;268,68,IF(K7&lt;270,69,IF(K7&lt;272,70,IF(K7&lt;274,71,IF(K7&lt;276,72,IF(K7&lt;278,73,IF(K7&lt;280,74,IF(K7&lt;282,75,IF(K7&lt;284,76,IF(K7&lt;285,77,IF(K7&lt;286,78,))))))))))))))))))))</f>
        <v>0</v>
      </c>
      <c r="M7" s="18">
        <f t="shared" ref="M7:M70" si="10">IF(K7&lt;145,0,IF(K7&lt;149,1,IF(K7&lt;153,2,IF(K7&lt;157,3,IF(K7&lt;161,4,IF(K7&lt;164,5,IF(K7&lt;167,6,IF(K7&lt;170,7,IF(K7&lt;173,8,IF(K7&lt;176,9,IF(K7&lt;179,10,IF(K7&lt;182,11,IF(K7&lt;185,12,IF(K7&lt;187,13,IF(K7&lt;189,14,IF(K7&lt;191,15,IF(K7&lt;193,16,IF(K7&lt;195,17,IF(K7&lt;197,18,IF(K7&lt;199,19,IF(K7&lt;201,20,IF(K7&lt;203,21,IF(K7&lt;205,22,IF(K7&lt;207,23,IF(K7&lt;209,24,IF(K7&lt;211,25,IF(K7&lt;212,26,IF(K7&lt;213,27,IF(K7&lt;214,28,IF(K7&lt;215,29,IF(K7&lt;216,30,IF(K7&lt;217,31,IF(K7&lt;218,32,IF(K7&lt;219,33,IF(K7&lt;220,34,IF(K7&lt;221,35,IF(K7&lt;222,36,IF(K7&lt;223,37,IF(K7&lt;224,38,IF(K7&lt;225,39,IF(K7&lt;226,40,IF(K7&lt;227,41,IF(K7&lt;228,42,IF(K7&lt;229,43,IF(K7&lt;230,44,IF(K7&lt;231,45,IF(K7&lt;232,46,IF(K7&lt;233,47,IF(K7&lt;234,48,IF(K7&lt;235,49,IF(K7&lt;236,50,IF(K7&lt;237,51,IF(K7&lt;238,52,IF(K7&lt;239,53,IF(K7&lt;240,54,IF(K7&lt;242,55,IF(K7&lt;244,56,IF(K7&lt;246,57,IF(K7&lt;248,58,IF(K7&lt;250,59,))))))))))))))))))))))))))))))))))))))))))))))))))))))))))))</f>
        <v>21</v>
      </c>
      <c r="N7" s="18">
        <f t="shared" ref="N7:N70" si="11">L7+M7</f>
        <v>21</v>
      </c>
      <c r="O7" s="15">
        <f t="shared" si="1"/>
        <v>21</v>
      </c>
      <c r="P7" s="96">
        <f>IF(O7="","",RANK(O7,O6:O10,0))</f>
        <v>5</v>
      </c>
      <c r="Q7" s="96" t="str">
        <f>IF(P7&lt;5,O7,"")</f>
        <v/>
      </c>
      <c r="R7" s="65">
        <v>20</v>
      </c>
      <c r="S7" s="135">
        <f t="shared" ref="S7:S70" si="12">IF(R7&lt;13.6,0,IF(R7&lt;13.8,44,IF(R7&lt;14,45,IF(R7&lt;14.5,46,IF(R7&lt;14.6,47,IF(R7&lt;14.7,48,IF(R7&lt;15,49,IF(R7&lt;15.5,50,IF(R7&lt;15.6,51,IF(R7&lt;15.7,52,IF(R7&lt;16,53,IF(R7&lt;16.5,54,IF(R7&lt;16.6,55,IF(R7&lt;17,56,IF(R7&lt;17.5,57,IF(R7&lt;18,58,IF(R7&lt;18.5,59,IF(R7&lt;19,60,IF(R7&lt;19.5,61,IF(R7&lt;20,62,IF(R7&lt;21,63,IF(R7&lt;22,64,IF(R7&lt;23,65,IF(R7&lt;24,66,IF(R7&lt;26,67,IF(R7&lt;28,68,IF(R7&lt;30,69,IF(R7&lt;34,70,))))))))))))))))))))))))))))</f>
        <v>63</v>
      </c>
      <c r="T7" s="135">
        <f t="shared" ref="T7:T70" si="13">IF(R7&lt;1,0,IF(R7&lt;1.5,1,IF(R7&lt;1.6,2,IF(R7&lt;2,3,IF(R7&lt;2.5,4,IF(R7&lt;2.6,5,IF(R7&lt;3,6,IF(R7&lt;3.5,7,IF(R7&lt;3.6,8,IF(R7&lt;4,9,IF(R7&lt;4.5,10,IF(R7&lt;4.6,11,IF(R7&lt;5,12,IF(R7&lt;5.5,13,IF(R7&lt;5.6,14,IF(R7&lt;6,15,IF(R7&lt;6.55,16,IF(R7&lt;6.6,17,IF(R7&lt;7,18,IF(R7&lt;7.5,19,IF(R7&lt;7.6,20,IF(R7&lt;8,21,IF(R7&lt;8.5,22,IF(R7&lt;8.6,23,IF(R7&lt;8.7,24,IF(R7&lt;9,25,IF(R7&lt;9.5,26,IF(R7&lt;9.6,27,IF(R7&lt;9.7,28,IF(R7&lt;10,29,IF(R7&lt;10.5,30,IF(R7&lt;10.6,31,IF(R7&lt;10.7,32,IF(R7&lt;11,33,IF(R7&lt;11.5,34,IF(R7&lt;11.6,35,IF(R7&lt;11.7,36,IF(R7&lt;12,37,IF(R7&lt;12.5,38,IF(R7&lt;12.6,39,IF(R7&lt;12.7,40,IF(R7&lt;13,41,IF(R7&lt;13.5,42,IF(R7&lt;13.6,43,))))))))))))))))))))))))))))))))))))))))))))</f>
        <v>0</v>
      </c>
      <c r="U7" s="135">
        <f t="shared" ref="U7:U70" si="14">S7+T7</f>
        <v>63</v>
      </c>
      <c r="V7" s="15">
        <f t="shared" si="2"/>
        <v>63</v>
      </c>
      <c r="W7" s="84">
        <f>IF(V7="","",RANK(V7,V6:V10,0))</f>
        <v>1</v>
      </c>
      <c r="X7" s="84">
        <f t="shared" ref="X7:X10" si="15">IF(W7&lt;5,V7,"")</f>
        <v>63</v>
      </c>
      <c r="Y7" s="156">
        <v>13</v>
      </c>
      <c r="Z7" s="135">
        <f t="shared" ref="Z7:Z70" si="16">IF(Y7&lt;23,0,IF(Y7&lt;23.5,60,IF(Y7&lt;24,61,IF(Y7&lt;25,62,IF(Y7&lt;26,63,IF(Y7&lt;27,64,IF(Y7&lt;28,65,IF(Y7&lt;29,66,IF(Y7&lt;30,67,IF(Y7&lt;31,68,IF(Y7&lt;32,69,IF(Y7&lt;33,70,IF(Y7&lt;40,71,)))))))))))))</f>
        <v>0</v>
      </c>
      <c r="AA7" s="135">
        <f t="shared" ref="AA7:AA70" si="17">IF(Y7&lt;-5,0,IF(Y7&lt;-4,1,IF(Y7&lt;-3,2,IF(Y7&lt;-2,3,IF(Y7&lt;-1.5,4,IF(Y7&lt;-1,5,IF(Y7&lt;-0.5,6,IF(Y7&lt;0,7,IF(Y7&lt;0.5,8,IF(Y7&lt;1,9,IF(Y7&lt;1.5,10,IF(Y7&lt;2,11,IF(Y7&lt;2.5,12,IF(Y7&lt;3,13,IF(Y7&lt;3.5,14,IF(Y7&lt;4,15,IF(Y7&lt;4.5,16,IF(Y7&lt;5,17,IF(Y7&lt;5.5,18,IF(Y7&lt;6,19,IF(Y7&lt;6.5,20,IF(Y7&lt;7,21,IF(Y7&lt;7.5,22,IF(Y7&lt;8,23,IF(Y7&lt;8.5,24,IF(Y7&lt;9,25,IF(Y7&lt;9.5,26,IF(Y7&lt;10,27,IF(Y7&lt;10.5,28,IF(Y7&lt;11,29,IF(Y7&lt;11.6,30,IF(Y7&lt;12,31,IF(Y7&lt;12.5,32,IF(Y7&lt;12.6,33,IF(Y7&lt;13,34,IF(Y7&lt;13.5,35,IF(Y7&lt;13.7,36,IF(Y7&lt;14,37,IF(Y7&lt;14.5,38,IF(Y7&lt;14.7,39,IF(Y7&lt;15,40,IF(Y7&lt;15.5,41,IF(Y7&lt;15.6,42,IF(Y7&lt;16,43,IF(Y7&lt;16.5,44,IF(Y7&lt;16.6,45,IF(Y7&lt;17,46,IF(Y7&lt;17.5,47,IF(Y7&lt;17.6,48,IF(Y7&lt;18,49,IF(Y7&lt;18.5,50,IF(Y7&lt;19,51,IF(Y7&lt;19.5,52,IF(Y7&lt;20,53,IF(Y7&lt;20.5,54,IF(Y7&lt;21,55,IF(Y7&lt;21.5,56,IF(Y7&lt;22,57,IF(Y7&lt;22.5,58,IF(Y7&lt;23,59,))))))))))))))))))))))))))))))))))))))))))))))))))))))))))))</f>
        <v>35</v>
      </c>
      <c r="AB7" s="135">
        <f t="shared" ref="AB7:AB70" si="18">Z7+AA7</f>
        <v>35</v>
      </c>
      <c r="AC7" s="15">
        <f t="shared" si="3"/>
        <v>35</v>
      </c>
      <c r="AD7" s="84">
        <f>IF(AC7="","",RANK(AC7,AC6:AC10,0))</f>
        <v>3</v>
      </c>
      <c r="AE7" s="84">
        <f t="shared" ref="AE7:AE10" si="19">IF(AD7&lt;5,AC7,"")</f>
        <v>35</v>
      </c>
      <c r="AF7" s="18">
        <f t="shared" ref="AF7:AF70" si="20">H7+O7+V7+AC7</f>
        <v>151</v>
      </c>
      <c r="AG7" s="19">
        <f t="shared" si="4"/>
        <v>151</v>
      </c>
      <c r="AH7" s="19">
        <f t="shared" ref="AH7:AH70" si="21">IF(ISNUMBER(AG7),RANK(AG7,$AG$6:$AG$293,0),"")</f>
        <v>106</v>
      </c>
      <c r="AI7" s="172"/>
      <c r="AJ7" s="178"/>
      <c r="AK7" s="176"/>
    </row>
    <row r="8" spans="1:37" ht="15" customHeight="1" x14ac:dyDescent="0.25">
      <c r="A8" s="68">
        <v>3</v>
      </c>
      <c r="B8" s="137"/>
      <c r="C8" s="139">
        <v>5</v>
      </c>
      <c r="D8" s="133">
        <v>7.6</v>
      </c>
      <c r="E8" s="18">
        <f t="shared" si="5"/>
        <v>35</v>
      </c>
      <c r="F8" s="18">
        <f t="shared" si="6"/>
        <v>0</v>
      </c>
      <c r="G8" s="18">
        <f t="shared" si="7"/>
        <v>35</v>
      </c>
      <c r="H8" s="15">
        <f t="shared" si="0"/>
        <v>35</v>
      </c>
      <c r="I8" s="84">
        <f>IF(H8="","",RANK(H8,H6:H10,0))</f>
        <v>1</v>
      </c>
      <c r="J8" s="84">
        <f t="shared" si="8"/>
        <v>35</v>
      </c>
      <c r="K8" s="65">
        <v>230</v>
      </c>
      <c r="L8" s="18">
        <f t="shared" si="9"/>
        <v>0</v>
      </c>
      <c r="M8" s="18">
        <f t="shared" si="10"/>
        <v>45</v>
      </c>
      <c r="N8" s="18">
        <f t="shared" si="11"/>
        <v>45</v>
      </c>
      <c r="O8" s="15">
        <f t="shared" si="1"/>
        <v>45</v>
      </c>
      <c r="P8" s="96">
        <f>IF(O8="","",RANK(O8,O6:O10,0))</f>
        <v>2</v>
      </c>
      <c r="Q8" s="96">
        <f t="shared" ref="Q8:Q10" si="22">IF(P8&lt;5,O8,"")</f>
        <v>45</v>
      </c>
      <c r="R8" s="65">
        <v>12</v>
      </c>
      <c r="S8" s="135">
        <f t="shared" si="12"/>
        <v>0</v>
      </c>
      <c r="T8" s="135">
        <f t="shared" si="13"/>
        <v>38</v>
      </c>
      <c r="U8" s="135">
        <f t="shared" si="14"/>
        <v>38</v>
      </c>
      <c r="V8" s="15">
        <f t="shared" si="2"/>
        <v>38</v>
      </c>
      <c r="W8" s="84">
        <f>IF(V8="","",RANK(V8,V6:V10,0))</f>
        <v>3</v>
      </c>
      <c r="X8" s="84">
        <f t="shared" si="15"/>
        <v>38</v>
      </c>
      <c r="Y8" s="156">
        <v>9</v>
      </c>
      <c r="Z8" s="135">
        <f t="shared" si="16"/>
        <v>0</v>
      </c>
      <c r="AA8" s="135">
        <f t="shared" si="17"/>
        <v>26</v>
      </c>
      <c r="AB8" s="135">
        <f t="shared" si="18"/>
        <v>26</v>
      </c>
      <c r="AC8" s="15">
        <f t="shared" si="3"/>
        <v>26</v>
      </c>
      <c r="AD8" s="84">
        <f>IF(AC8="","",RANK(AC8,AC6:AC10,0))</f>
        <v>4</v>
      </c>
      <c r="AE8" s="84">
        <f t="shared" si="19"/>
        <v>26</v>
      </c>
      <c r="AF8" s="18">
        <f t="shared" si="20"/>
        <v>144</v>
      </c>
      <c r="AG8" s="19">
        <f t="shared" si="4"/>
        <v>144</v>
      </c>
      <c r="AH8" s="19">
        <f t="shared" si="21"/>
        <v>125</v>
      </c>
      <c r="AI8" s="172"/>
      <c r="AJ8" s="178"/>
      <c r="AK8" s="176"/>
    </row>
    <row r="9" spans="1:37" ht="15" customHeight="1" x14ac:dyDescent="0.25">
      <c r="A9" s="68">
        <v>4</v>
      </c>
      <c r="B9" s="137"/>
      <c r="C9" s="139">
        <v>5</v>
      </c>
      <c r="D9" s="133">
        <v>7.9</v>
      </c>
      <c r="E9" s="18">
        <f t="shared" si="5"/>
        <v>0</v>
      </c>
      <c r="F9" s="18">
        <f t="shared" si="6"/>
        <v>26</v>
      </c>
      <c r="G9" s="18">
        <f t="shared" si="7"/>
        <v>26</v>
      </c>
      <c r="H9" s="15">
        <f t="shared" si="0"/>
        <v>26</v>
      </c>
      <c r="I9" s="84">
        <f>IF(H9="","",RANK(H9,H6:H10,0))</f>
        <v>5</v>
      </c>
      <c r="J9" s="84" t="str">
        <f t="shared" si="8"/>
        <v/>
      </c>
      <c r="K9" s="65">
        <v>217</v>
      </c>
      <c r="L9" s="18">
        <f t="shared" si="9"/>
        <v>0</v>
      </c>
      <c r="M9" s="18">
        <f t="shared" si="10"/>
        <v>32</v>
      </c>
      <c r="N9" s="18">
        <f t="shared" si="11"/>
        <v>32</v>
      </c>
      <c r="O9" s="15">
        <f t="shared" si="1"/>
        <v>32</v>
      </c>
      <c r="P9" s="96">
        <f>IF(O9="","",RANK(O9,O6:O10,0))</f>
        <v>4</v>
      </c>
      <c r="Q9" s="96">
        <f t="shared" si="22"/>
        <v>32</v>
      </c>
      <c r="R9" s="65">
        <v>8</v>
      </c>
      <c r="S9" s="135">
        <f t="shared" si="12"/>
        <v>0</v>
      </c>
      <c r="T9" s="135">
        <f t="shared" si="13"/>
        <v>22</v>
      </c>
      <c r="U9" s="135">
        <f t="shared" si="14"/>
        <v>22</v>
      </c>
      <c r="V9" s="15">
        <f t="shared" si="2"/>
        <v>22</v>
      </c>
      <c r="W9" s="84">
        <f>IF(V9="","",RANK(V9,V6:V10,0))</f>
        <v>4</v>
      </c>
      <c r="X9" s="84">
        <f t="shared" si="15"/>
        <v>22</v>
      </c>
      <c r="Y9" s="156">
        <v>7</v>
      </c>
      <c r="Z9" s="135">
        <f t="shared" si="16"/>
        <v>0</v>
      </c>
      <c r="AA9" s="135">
        <f t="shared" si="17"/>
        <v>22</v>
      </c>
      <c r="AB9" s="135">
        <f t="shared" si="18"/>
        <v>22</v>
      </c>
      <c r="AC9" s="15">
        <f t="shared" si="3"/>
        <v>22</v>
      </c>
      <c r="AD9" s="84">
        <f>IF(AC9="","",RANK(AC9,AC6:AC10,0))</f>
        <v>5</v>
      </c>
      <c r="AE9" s="84" t="str">
        <f t="shared" si="19"/>
        <v/>
      </c>
      <c r="AF9" s="18">
        <f t="shared" si="20"/>
        <v>102</v>
      </c>
      <c r="AG9" s="19">
        <f t="shared" si="4"/>
        <v>102</v>
      </c>
      <c r="AH9" s="19">
        <f t="shared" si="21"/>
        <v>173</v>
      </c>
      <c r="AI9" s="172"/>
      <c r="AJ9" s="178"/>
      <c r="AK9" s="176"/>
    </row>
    <row r="10" spans="1:37" ht="15" customHeight="1" x14ac:dyDescent="0.25">
      <c r="A10" s="68">
        <v>5</v>
      </c>
      <c r="B10" s="137"/>
      <c r="C10" s="139">
        <v>5</v>
      </c>
      <c r="D10" s="133">
        <v>7.6</v>
      </c>
      <c r="E10" s="18">
        <f t="shared" si="5"/>
        <v>35</v>
      </c>
      <c r="F10" s="18">
        <f t="shared" si="6"/>
        <v>0</v>
      </c>
      <c r="G10" s="18">
        <f t="shared" si="7"/>
        <v>35</v>
      </c>
      <c r="H10" s="15">
        <f t="shared" si="0"/>
        <v>35</v>
      </c>
      <c r="I10" s="84">
        <f>IF(H10="","",RANK(H10,H6:H10,0))</f>
        <v>1</v>
      </c>
      <c r="J10" s="84">
        <f t="shared" si="8"/>
        <v>35</v>
      </c>
      <c r="K10" s="65">
        <v>225</v>
      </c>
      <c r="L10" s="18">
        <f t="shared" si="9"/>
        <v>0</v>
      </c>
      <c r="M10" s="18">
        <f t="shared" si="10"/>
        <v>40</v>
      </c>
      <c r="N10" s="18">
        <f t="shared" si="11"/>
        <v>40</v>
      </c>
      <c r="O10" s="15">
        <f t="shared" si="1"/>
        <v>40</v>
      </c>
      <c r="P10" s="96">
        <f>IF(O10="","",RANK(O10,O6:O10,0))</f>
        <v>3</v>
      </c>
      <c r="Q10" s="96">
        <f t="shared" si="22"/>
        <v>40</v>
      </c>
      <c r="R10" s="65">
        <v>6</v>
      </c>
      <c r="S10" s="135">
        <f t="shared" si="12"/>
        <v>0</v>
      </c>
      <c r="T10" s="135">
        <f t="shared" si="13"/>
        <v>16</v>
      </c>
      <c r="U10" s="135">
        <f t="shared" si="14"/>
        <v>16</v>
      </c>
      <c r="V10" s="15">
        <f t="shared" si="2"/>
        <v>16</v>
      </c>
      <c r="W10" s="84">
        <f>IF(V10="","",RANK(V10,V6:V10,0))</f>
        <v>5</v>
      </c>
      <c r="X10" s="84" t="str">
        <f t="shared" si="15"/>
        <v/>
      </c>
      <c r="Y10" s="156">
        <v>14</v>
      </c>
      <c r="Z10" s="135">
        <f t="shared" si="16"/>
        <v>0</v>
      </c>
      <c r="AA10" s="135">
        <f t="shared" si="17"/>
        <v>38</v>
      </c>
      <c r="AB10" s="135">
        <f t="shared" si="18"/>
        <v>38</v>
      </c>
      <c r="AC10" s="15">
        <f t="shared" si="3"/>
        <v>38</v>
      </c>
      <c r="AD10" s="84">
        <f>IF(AC10="","",RANK(AC10,AC6:AC10,0))</f>
        <v>1</v>
      </c>
      <c r="AE10" s="84">
        <f t="shared" si="19"/>
        <v>38</v>
      </c>
      <c r="AF10" s="18">
        <f t="shared" si="20"/>
        <v>129</v>
      </c>
      <c r="AG10" s="19">
        <f t="shared" si="4"/>
        <v>129</v>
      </c>
      <c r="AH10" s="117">
        <f t="shared" si="21"/>
        <v>148</v>
      </c>
      <c r="AI10" s="173"/>
      <c r="AJ10" s="179"/>
      <c r="AK10" s="176"/>
    </row>
    <row r="11" spans="1:37" ht="26.25" customHeight="1" thickBot="1" x14ac:dyDescent="0.3">
      <c r="A11" s="68"/>
      <c r="B11" s="137"/>
      <c r="C11" s="140">
        <v>5</v>
      </c>
      <c r="D11" s="133"/>
      <c r="E11" s="18">
        <f t="shared" si="5"/>
        <v>0</v>
      </c>
      <c r="F11" s="18">
        <f t="shared" si="6"/>
        <v>0</v>
      </c>
      <c r="G11" s="18">
        <f t="shared" si="7"/>
        <v>0</v>
      </c>
      <c r="H11" s="89"/>
      <c r="I11" s="101" t="s">
        <v>455</v>
      </c>
      <c r="J11" s="109">
        <f>SUM(J6:J10)</f>
        <v>137</v>
      </c>
      <c r="K11" s="65"/>
      <c r="L11" s="18">
        <f t="shared" si="9"/>
        <v>0</v>
      </c>
      <c r="M11" s="18">
        <f t="shared" si="10"/>
        <v>0</v>
      </c>
      <c r="N11" s="18">
        <f t="shared" si="11"/>
        <v>0</v>
      </c>
      <c r="O11" s="89"/>
      <c r="P11" s="101" t="s">
        <v>455</v>
      </c>
      <c r="Q11" s="110">
        <f>SUM(Q6:Q10)</f>
        <v>173</v>
      </c>
      <c r="R11" s="65"/>
      <c r="S11" s="135">
        <f t="shared" si="12"/>
        <v>0</v>
      </c>
      <c r="T11" s="135">
        <f t="shared" si="13"/>
        <v>0</v>
      </c>
      <c r="U11" s="135">
        <f t="shared" si="14"/>
        <v>0</v>
      </c>
      <c r="V11" s="89"/>
      <c r="W11" s="101" t="s">
        <v>455</v>
      </c>
      <c r="X11" s="109">
        <f>SUM(X6:X10)</f>
        <v>186</v>
      </c>
      <c r="Y11" s="156"/>
      <c r="Z11" s="135">
        <f t="shared" si="16"/>
        <v>0</v>
      </c>
      <c r="AA11" s="135">
        <f t="shared" si="17"/>
        <v>8</v>
      </c>
      <c r="AB11" s="135">
        <f t="shared" si="18"/>
        <v>8</v>
      </c>
      <c r="AC11" s="89"/>
      <c r="AD11" s="101" t="s">
        <v>455</v>
      </c>
      <c r="AE11" s="109">
        <f>SUM(AE6:AE10)</f>
        <v>137</v>
      </c>
      <c r="AF11" s="18"/>
      <c r="AG11" s="92"/>
      <c r="AH11" s="19" t="str">
        <f t="shared" si="21"/>
        <v/>
      </c>
      <c r="AI11" s="98"/>
      <c r="AJ11" s="98"/>
      <c r="AK11" s="177"/>
    </row>
    <row r="12" spans="1:37" ht="15" customHeight="1" x14ac:dyDescent="0.25">
      <c r="A12" s="68">
        <v>1</v>
      </c>
      <c r="B12" s="137"/>
      <c r="C12" s="139">
        <v>7</v>
      </c>
      <c r="D12" s="133">
        <v>7.9</v>
      </c>
      <c r="E12" s="18">
        <f t="shared" si="5"/>
        <v>0</v>
      </c>
      <c r="F12" s="18">
        <f t="shared" si="6"/>
        <v>26</v>
      </c>
      <c r="G12" s="18">
        <f t="shared" si="7"/>
        <v>26</v>
      </c>
      <c r="H12" s="15">
        <f t="shared" ref="H12:H16" si="23">G12</f>
        <v>26</v>
      </c>
      <c r="I12" s="84">
        <f>IF(H12="","",RANK(H12,H12:H16,0))</f>
        <v>3</v>
      </c>
      <c r="J12" s="84">
        <f>IF(I12&lt;5,H12,"")</f>
        <v>26</v>
      </c>
      <c r="K12" s="65">
        <v>213</v>
      </c>
      <c r="L12" s="18">
        <f t="shared" si="9"/>
        <v>0</v>
      </c>
      <c r="M12" s="18">
        <f t="shared" si="10"/>
        <v>28</v>
      </c>
      <c r="N12" s="18">
        <f t="shared" si="11"/>
        <v>28</v>
      </c>
      <c r="O12" s="15">
        <f t="shared" ref="O12:O16" si="24">N12</f>
        <v>28</v>
      </c>
      <c r="P12" s="96">
        <f>IF(O12="","",RANK(O12,O12:O16,0))</f>
        <v>4</v>
      </c>
      <c r="Q12" s="96">
        <f>IF(P12&lt;5,O12,"")</f>
        <v>28</v>
      </c>
      <c r="R12" s="65">
        <v>6</v>
      </c>
      <c r="S12" s="135">
        <f t="shared" si="12"/>
        <v>0</v>
      </c>
      <c r="T12" s="135">
        <f t="shared" si="13"/>
        <v>16</v>
      </c>
      <c r="U12" s="135">
        <f t="shared" si="14"/>
        <v>16</v>
      </c>
      <c r="V12" s="15">
        <f t="shared" ref="V12:V16" si="25">U12</f>
        <v>16</v>
      </c>
      <c r="W12" s="84">
        <f>IF(V12="","",RANK(V12,V12:V16,0))</f>
        <v>4</v>
      </c>
      <c r="X12" s="84">
        <f>IF(W12&lt;5,V12,"")</f>
        <v>16</v>
      </c>
      <c r="Y12" s="156">
        <v>17.5</v>
      </c>
      <c r="Z12" s="135">
        <f t="shared" si="16"/>
        <v>0</v>
      </c>
      <c r="AA12" s="135">
        <f t="shared" si="17"/>
        <v>48</v>
      </c>
      <c r="AB12" s="135">
        <f t="shared" si="18"/>
        <v>48</v>
      </c>
      <c r="AC12" s="15">
        <f t="shared" ref="AC12:AC16" si="26">AB12</f>
        <v>48</v>
      </c>
      <c r="AD12" s="84">
        <f>IF(AC12="","",RANK(AC12,AC12:AC16,0))</f>
        <v>2</v>
      </c>
      <c r="AE12" s="84">
        <f>IF(AD12&lt;5,AC12,"")</f>
        <v>48</v>
      </c>
      <c r="AF12" s="18">
        <f t="shared" si="20"/>
        <v>118</v>
      </c>
      <c r="AG12" s="19">
        <f t="shared" ref="AG12:AG16" si="27">AF12</f>
        <v>118</v>
      </c>
      <c r="AH12" s="19">
        <f t="shared" si="21"/>
        <v>160</v>
      </c>
      <c r="AI12" s="171">
        <f>SUM(J12:J16,Q12:Q16,X12:X16,AE12:AE16)</f>
        <v>625</v>
      </c>
      <c r="AJ12" s="174">
        <f>AI12</f>
        <v>625</v>
      </c>
      <c r="AK12" s="175">
        <f t="shared" ref="AK12" si="28">IF(ISNUMBER(AI12),RANK(AI12,$AI$6:$AI$293,0),"")</f>
        <v>27</v>
      </c>
    </row>
    <row r="13" spans="1:37" ht="15" customHeight="1" x14ac:dyDescent="0.25">
      <c r="A13" s="68">
        <v>2</v>
      </c>
      <c r="B13" s="137"/>
      <c r="C13" s="139">
        <v>7</v>
      </c>
      <c r="D13" s="133">
        <v>8.1</v>
      </c>
      <c r="E13" s="18">
        <f t="shared" si="5"/>
        <v>0</v>
      </c>
      <c r="F13" s="18">
        <f t="shared" si="6"/>
        <v>20</v>
      </c>
      <c r="G13" s="18">
        <f t="shared" si="7"/>
        <v>20</v>
      </c>
      <c r="H13" s="15">
        <f t="shared" si="23"/>
        <v>20</v>
      </c>
      <c r="I13" s="84">
        <f>IF(H13="","",RANK(H13,H12:H16,0))</f>
        <v>4</v>
      </c>
      <c r="J13" s="84">
        <f t="shared" ref="J13:J16" si="29">IF(I13&lt;5,H13,"")</f>
        <v>20</v>
      </c>
      <c r="K13" s="65">
        <v>233</v>
      </c>
      <c r="L13" s="18">
        <f t="shared" si="9"/>
        <v>0</v>
      </c>
      <c r="M13" s="18">
        <f t="shared" si="10"/>
        <v>48</v>
      </c>
      <c r="N13" s="18">
        <f t="shared" si="11"/>
        <v>48</v>
      </c>
      <c r="O13" s="15">
        <f t="shared" si="24"/>
        <v>48</v>
      </c>
      <c r="P13" s="96">
        <f>IF(O13="","",RANK(O13,O12:O16,0))</f>
        <v>1</v>
      </c>
      <c r="Q13" s="96">
        <f t="shared" ref="Q13:Q16" si="30">IF(P13&lt;5,O13,"")</f>
        <v>48</v>
      </c>
      <c r="R13" s="65">
        <v>17</v>
      </c>
      <c r="S13" s="135">
        <f t="shared" si="12"/>
        <v>57</v>
      </c>
      <c r="T13" s="135">
        <f t="shared" si="13"/>
        <v>0</v>
      </c>
      <c r="U13" s="135">
        <f t="shared" si="14"/>
        <v>57</v>
      </c>
      <c r="V13" s="15">
        <f t="shared" si="25"/>
        <v>57</v>
      </c>
      <c r="W13" s="84">
        <f>IF(V13="","",RANK(V13,V12:V16,0))</f>
        <v>2</v>
      </c>
      <c r="X13" s="84">
        <f t="shared" ref="X13:X16" si="31">IF(W13&lt;5,V13,"")</f>
        <v>57</v>
      </c>
      <c r="Y13" s="156">
        <v>2</v>
      </c>
      <c r="Z13" s="135">
        <f t="shared" si="16"/>
        <v>0</v>
      </c>
      <c r="AA13" s="135">
        <f t="shared" si="17"/>
        <v>12</v>
      </c>
      <c r="AB13" s="135">
        <f t="shared" si="18"/>
        <v>12</v>
      </c>
      <c r="AC13" s="15">
        <f t="shared" si="26"/>
        <v>12</v>
      </c>
      <c r="AD13" s="84">
        <f>IF(AC13="","",RANK(AC13,AC12:AC16,0))</f>
        <v>4</v>
      </c>
      <c r="AE13" s="84">
        <f t="shared" ref="AE13:AE16" si="32">IF(AD13&lt;5,AC13,"")</f>
        <v>12</v>
      </c>
      <c r="AF13" s="18">
        <f t="shared" si="20"/>
        <v>137</v>
      </c>
      <c r="AG13" s="19">
        <f t="shared" si="27"/>
        <v>137</v>
      </c>
      <c r="AH13" s="19">
        <f t="shared" si="21"/>
        <v>138</v>
      </c>
      <c r="AI13" s="172"/>
      <c r="AJ13" s="172"/>
      <c r="AK13" s="180"/>
    </row>
    <row r="14" spans="1:37" ht="15" customHeight="1" x14ac:dyDescent="0.25">
      <c r="A14" s="68">
        <v>3</v>
      </c>
      <c r="B14" s="137"/>
      <c r="C14" s="139">
        <v>7</v>
      </c>
      <c r="D14" s="133">
        <v>7.4</v>
      </c>
      <c r="E14" s="18">
        <f t="shared" si="5"/>
        <v>42</v>
      </c>
      <c r="F14" s="18">
        <f t="shared" si="6"/>
        <v>0</v>
      </c>
      <c r="G14" s="18">
        <f t="shared" si="7"/>
        <v>42</v>
      </c>
      <c r="H14" s="15">
        <f t="shared" si="23"/>
        <v>42</v>
      </c>
      <c r="I14" s="84">
        <f>IF(H14="","",RANK(H14,H12:H16,0))</f>
        <v>1</v>
      </c>
      <c r="J14" s="84">
        <f t="shared" si="29"/>
        <v>42</v>
      </c>
      <c r="K14" s="65">
        <v>233</v>
      </c>
      <c r="L14" s="18">
        <f t="shared" si="9"/>
        <v>0</v>
      </c>
      <c r="M14" s="18">
        <f t="shared" si="10"/>
        <v>48</v>
      </c>
      <c r="N14" s="18">
        <f t="shared" si="11"/>
        <v>48</v>
      </c>
      <c r="O14" s="15">
        <f t="shared" si="24"/>
        <v>48</v>
      </c>
      <c r="P14" s="96">
        <f>IF(O14="","",RANK(O14,O12:O16,0))</f>
        <v>1</v>
      </c>
      <c r="Q14" s="96">
        <f t="shared" si="30"/>
        <v>48</v>
      </c>
      <c r="R14" s="65">
        <v>15</v>
      </c>
      <c r="S14" s="135">
        <f t="shared" si="12"/>
        <v>50</v>
      </c>
      <c r="T14" s="135">
        <f t="shared" si="13"/>
        <v>0</v>
      </c>
      <c r="U14" s="135">
        <f t="shared" si="14"/>
        <v>50</v>
      </c>
      <c r="V14" s="15">
        <f t="shared" si="25"/>
        <v>50</v>
      </c>
      <c r="W14" s="84">
        <f>IF(V14="","",RANK(V14,V12:V16,0))</f>
        <v>3</v>
      </c>
      <c r="X14" s="84">
        <f t="shared" si="31"/>
        <v>50</v>
      </c>
      <c r="Y14" s="156">
        <v>13</v>
      </c>
      <c r="Z14" s="135">
        <f t="shared" si="16"/>
        <v>0</v>
      </c>
      <c r="AA14" s="135">
        <f t="shared" si="17"/>
        <v>35</v>
      </c>
      <c r="AB14" s="135">
        <f t="shared" si="18"/>
        <v>35</v>
      </c>
      <c r="AC14" s="15">
        <f t="shared" si="26"/>
        <v>35</v>
      </c>
      <c r="AD14" s="84">
        <f>IF(AC14="","",RANK(AC14,AC12:AC16,0))</f>
        <v>3</v>
      </c>
      <c r="AE14" s="84">
        <f t="shared" si="32"/>
        <v>35</v>
      </c>
      <c r="AF14" s="18">
        <f t="shared" si="20"/>
        <v>175</v>
      </c>
      <c r="AG14" s="19">
        <f t="shared" si="27"/>
        <v>175</v>
      </c>
      <c r="AH14" s="19">
        <f t="shared" si="21"/>
        <v>58</v>
      </c>
      <c r="AI14" s="172"/>
      <c r="AJ14" s="172"/>
      <c r="AK14" s="180"/>
    </row>
    <row r="15" spans="1:37" ht="15" customHeight="1" x14ac:dyDescent="0.25">
      <c r="A15" s="68">
        <v>4</v>
      </c>
      <c r="B15" s="137"/>
      <c r="C15" s="139">
        <v>7</v>
      </c>
      <c r="D15" s="133">
        <v>7.6</v>
      </c>
      <c r="E15" s="18">
        <f t="shared" si="5"/>
        <v>35</v>
      </c>
      <c r="F15" s="18">
        <f t="shared" si="6"/>
        <v>0</v>
      </c>
      <c r="G15" s="18">
        <f t="shared" si="7"/>
        <v>35</v>
      </c>
      <c r="H15" s="15">
        <f t="shared" si="23"/>
        <v>35</v>
      </c>
      <c r="I15" s="84">
        <f>IF(H15="","",RANK(H15,H12:H16,0))</f>
        <v>2</v>
      </c>
      <c r="J15" s="84">
        <f t="shared" si="29"/>
        <v>35</v>
      </c>
      <c r="K15" s="65">
        <v>230</v>
      </c>
      <c r="L15" s="18">
        <f t="shared" si="9"/>
        <v>0</v>
      </c>
      <c r="M15" s="18">
        <f t="shared" si="10"/>
        <v>45</v>
      </c>
      <c r="N15" s="18">
        <f t="shared" si="11"/>
        <v>45</v>
      </c>
      <c r="O15" s="15">
        <f t="shared" si="24"/>
        <v>45</v>
      </c>
      <c r="P15" s="96">
        <f>IF(O15="","",RANK(O15,O12:O16,0))</f>
        <v>3</v>
      </c>
      <c r="Q15" s="96">
        <f t="shared" si="30"/>
        <v>45</v>
      </c>
      <c r="R15" s="65">
        <v>19</v>
      </c>
      <c r="S15" s="135">
        <f t="shared" si="12"/>
        <v>61</v>
      </c>
      <c r="T15" s="135">
        <f t="shared" si="13"/>
        <v>0</v>
      </c>
      <c r="U15" s="135">
        <f t="shared" si="14"/>
        <v>61</v>
      </c>
      <c r="V15" s="15">
        <f t="shared" si="25"/>
        <v>61</v>
      </c>
      <c r="W15" s="84">
        <f>IF(V15="","",RANK(V15,V12:V16,0))</f>
        <v>1</v>
      </c>
      <c r="X15" s="84">
        <f t="shared" si="31"/>
        <v>61</v>
      </c>
      <c r="Y15" s="156">
        <v>20</v>
      </c>
      <c r="Z15" s="135">
        <f t="shared" si="16"/>
        <v>0</v>
      </c>
      <c r="AA15" s="135">
        <f t="shared" si="17"/>
        <v>54</v>
      </c>
      <c r="AB15" s="135">
        <f t="shared" si="18"/>
        <v>54</v>
      </c>
      <c r="AC15" s="15">
        <f t="shared" si="26"/>
        <v>54</v>
      </c>
      <c r="AD15" s="84">
        <f>IF(AC15="","",RANK(AC15,AC12:AC16,0))</f>
        <v>1</v>
      </c>
      <c r="AE15" s="84">
        <f t="shared" si="32"/>
        <v>54</v>
      </c>
      <c r="AF15" s="18">
        <f t="shared" si="20"/>
        <v>195</v>
      </c>
      <c r="AG15" s="19">
        <f t="shared" si="27"/>
        <v>195</v>
      </c>
      <c r="AH15" s="19">
        <f t="shared" si="21"/>
        <v>30</v>
      </c>
      <c r="AI15" s="172"/>
      <c r="AJ15" s="172"/>
      <c r="AK15" s="180"/>
    </row>
    <row r="16" spans="1:37" ht="15" customHeight="1" x14ac:dyDescent="0.25">
      <c r="A16" s="68">
        <v>5</v>
      </c>
      <c r="B16" s="137"/>
      <c r="C16" s="139">
        <v>7</v>
      </c>
      <c r="D16" s="133"/>
      <c r="E16" s="18">
        <f t="shared" si="5"/>
        <v>0</v>
      </c>
      <c r="F16" s="18">
        <f t="shared" si="6"/>
        <v>0</v>
      </c>
      <c r="G16" s="18">
        <f t="shared" si="7"/>
        <v>0</v>
      </c>
      <c r="H16" s="15">
        <f t="shared" si="23"/>
        <v>0</v>
      </c>
      <c r="I16" s="84">
        <f>IF(H16="","",RANK(H16,H12:H16,0))</f>
        <v>5</v>
      </c>
      <c r="J16" s="84" t="str">
        <f t="shared" si="29"/>
        <v/>
      </c>
      <c r="K16" s="65"/>
      <c r="L16" s="18">
        <f t="shared" si="9"/>
        <v>0</v>
      </c>
      <c r="M16" s="18">
        <f t="shared" si="10"/>
        <v>0</v>
      </c>
      <c r="N16" s="18">
        <f t="shared" si="11"/>
        <v>0</v>
      </c>
      <c r="O16" s="15">
        <f t="shared" si="24"/>
        <v>0</v>
      </c>
      <c r="P16" s="96">
        <f>IF(O16="","",RANK(O16,O12:O16,0))</f>
        <v>5</v>
      </c>
      <c r="Q16" s="96" t="str">
        <f t="shared" si="30"/>
        <v/>
      </c>
      <c r="R16" s="65"/>
      <c r="S16" s="135">
        <f t="shared" si="12"/>
        <v>0</v>
      </c>
      <c r="T16" s="135">
        <f t="shared" si="13"/>
        <v>0</v>
      </c>
      <c r="U16" s="135">
        <f t="shared" si="14"/>
        <v>0</v>
      </c>
      <c r="V16" s="15">
        <f t="shared" si="25"/>
        <v>0</v>
      </c>
      <c r="W16" s="84">
        <f>IF(V16="","",RANK(V16,V12:V16,0))</f>
        <v>5</v>
      </c>
      <c r="X16" s="84" t="str">
        <f t="shared" si="31"/>
        <v/>
      </c>
      <c r="Y16" s="154">
        <v>-100</v>
      </c>
      <c r="Z16" s="135">
        <f t="shared" si="16"/>
        <v>0</v>
      </c>
      <c r="AA16" s="135">
        <f t="shared" si="17"/>
        <v>0</v>
      </c>
      <c r="AB16" s="135">
        <f t="shared" si="18"/>
        <v>0</v>
      </c>
      <c r="AC16" s="15">
        <f t="shared" si="26"/>
        <v>0</v>
      </c>
      <c r="AD16" s="84">
        <f>IF(AC16="","",RANK(AC16,AC12:AC16,0))</f>
        <v>5</v>
      </c>
      <c r="AE16" s="84" t="str">
        <f t="shared" si="32"/>
        <v/>
      </c>
      <c r="AF16" s="18">
        <f t="shared" si="20"/>
        <v>0</v>
      </c>
      <c r="AG16" s="19">
        <f t="shared" si="27"/>
        <v>0</v>
      </c>
      <c r="AH16" s="19">
        <f t="shared" si="21"/>
        <v>200</v>
      </c>
      <c r="AI16" s="173"/>
      <c r="AJ16" s="173"/>
      <c r="AK16" s="180"/>
    </row>
    <row r="17" spans="1:37" ht="26.25" customHeight="1" thickBot="1" x14ac:dyDescent="0.3">
      <c r="A17" s="68"/>
      <c r="B17" s="137"/>
      <c r="C17" s="140">
        <v>7</v>
      </c>
      <c r="D17" s="133"/>
      <c r="E17" s="18">
        <f t="shared" si="5"/>
        <v>0</v>
      </c>
      <c r="F17" s="18">
        <f t="shared" si="6"/>
        <v>0</v>
      </c>
      <c r="G17" s="18">
        <f t="shared" si="7"/>
        <v>0</v>
      </c>
      <c r="H17" s="89"/>
      <c r="I17" s="101" t="s">
        <v>455</v>
      </c>
      <c r="J17" s="109">
        <f>SUM(J12:J16)</f>
        <v>123</v>
      </c>
      <c r="K17" s="65"/>
      <c r="L17" s="18">
        <f t="shared" si="9"/>
        <v>0</v>
      </c>
      <c r="M17" s="18">
        <f t="shared" si="10"/>
        <v>0</v>
      </c>
      <c r="N17" s="18">
        <f t="shared" si="11"/>
        <v>0</v>
      </c>
      <c r="O17" s="89"/>
      <c r="P17" s="101" t="s">
        <v>455</v>
      </c>
      <c r="Q17" s="110">
        <f>SUM(Q12:Q16)</f>
        <v>169</v>
      </c>
      <c r="R17" s="65"/>
      <c r="S17" s="135">
        <f t="shared" si="12"/>
        <v>0</v>
      </c>
      <c r="T17" s="135">
        <f t="shared" si="13"/>
        <v>0</v>
      </c>
      <c r="U17" s="135">
        <f t="shared" si="14"/>
        <v>0</v>
      </c>
      <c r="V17" s="89"/>
      <c r="W17" s="101" t="s">
        <v>455</v>
      </c>
      <c r="X17" s="109">
        <f>SUM(X12:X16)</f>
        <v>184</v>
      </c>
      <c r="Y17" s="156"/>
      <c r="Z17" s="135">
        <f t="shared" si="16"/>
        <v>0</v>
      </c>
      <c r="AA17" s="135">
        <f t="shared" si="17"/>
        <v>8</v>
      </c>
      <c r="AB17" s="135">
        <f t="shared" si="18"/>
        <v>8</v>
      </c>
      <c r="AC17" s="89"/>
      <c r="AD17" s="101" t="s">
        <v>455</v>
      </c>
      <c r="AE17" s="109">
        <f>SUM(AE12:AE16)</f>
        <v>149</v>
      </c>
      <c r="AF17" s="18"/>
      <c r="AG17" s="92"/>
      <c r="AH17" s="19" t="str">
        <f t="shared" si="21"/>
        <v/>
      </c>
      <c r="AI17" s="98"/>
      <c r="AJ17" s="98"/>
      <c r="AK17" s="181"/>
    </row>
    <row r="18" spans="1:37" ht="15" customHeight="1" x14ac:dyDescent="0.25">
      <c r="A18" s="68">
        <v>1</v>
      </c>
      <c r="B18" s="137"/>
      <c r="C18" s="139">
        <v>9</v>
      </c>
      <c r="D18" s="133">
        <v>7.5</v>
      </c>
      <c r="E18" s="18">
        <f t="shared" si="5"/>
        <v>38</v>
      </c>
      <c r="F18" s="18">
        <f t="shared" si="6"/>
        <v>0</v>
      </c>
      <c r="G18" s="18">
        <f t="shared" si="7"/>
        <v>38</v>
      </c>
      <c r="H18" s="15">
        <f t="shared" ref="H18:H22" si="33">G18</f>
        <v>38</v>
      </c>
      <c r="I18" s="84">
        <f>IF(H18="","",RANK(H18,H18:H22,0))</f>
        <v>5</v>
      </c>
      <c r="J18" s="84" t="str">
        <f>IF(I18&lt;5,H18,"")</f>
        <v/>
      </c>
      <c r="K18" s="65">
        <v>249</v>
      </c>
      <c r="L18" s="18">
        <f t="shared" si="9"/>
        <v>0</v>
      </c>
      <c r="M18" s="18">
        <f t="shared" si="10"/>
        <v>59</v>
      </c>
      <c r="N18" s="18">
        <f t="shared" si="11"/>
        <v>59</v>
      </c>
      <c r="O18" s="15">
        <f t="shared" ref="O18:O22" si="34">N18</f>
        <v>59</v>
      </c>
      <c r="P18" s="96">
        <f>IF(O18="","",RANK(O18,O18:O22,0))</f>
        <v>4</v>
      </c>
      <c r="Q18" s="96">
        <f>IF(P18&lt;5,O18,"")</f>
        <v>59</v>
      </c>
      <c r="R18" s="65">
        <v>16</v>
      </c>
      <c r="S18" s="135">
        <f t="shared" si="12"/>
        <v>54</v>
      </c>
      <c r="T18" s="135">
        <f t="shared" si="13"/>
        <v>0</v>
      </c>
      <c r="U18" s="135">
        <f t="shared" si="14"/>
        <v>54</v>
      </c>
      <c r="V18" s="15">
        <f t="shared" ref="V18:V22" si="35">U18</f>
        <v>54</v>
      </c>
      <c r="W18" s="84">
        <f>IF(V18="","",RANK(V18,V18:V22,0))</f>
        <v>5</v>
      </c>
      <c r="X18" s="84" t="str">
        <f>IF(W18&lt;5,V18,"")</f>
        <v/>
      </c>
      <c r="Y18" s="156">
        <v>16</v>
      </c>
      <c r="Z18" s="135">
        <f t="shared" si="16"/>
        <v>0</v>
      </c>
      <c r="AA18" s="135">
        <f t="shared" si="17"/>
        <v>44</v>
      </c>
      <c r="AB18" s="135">
        <f t="shared" si="18"/>
        <v>44</v>
      </c>
      <c r="AC18" s="15">
        <f t="shared" ref="AC18:AC22" si="36">AB18</f>
        <v>44</v>
      </c>
      <c r="AD18" s="84">
        <f>IF(AC18="","",RANK(AC18,AC18:AC22,0))</f>
        <v>3</v>
      </c>
      <c r="AE18" s="84">
        <f>IF(AD18&lt;5,AC18,"")</f>
        <v>44</v>
      </c>
      <c r="AF18" s="18">
        <f t="shared" si="20"/>
        <v>195</v>
      </c>
      <c r="AG18" s="19">
        <f t="shared" ref="AG18:AG22" si="37">AF18</f>
        <v>195</v>
      </c>
      <c r="AH18" s="19">
        <f t="shared" si="21"/>
        <v>30</v>
      </c>
      <c r="AI18" s="171">
        <f>SUM(J18:J22,Q18:Q22,X18:X22,AE18:AE22)</f>
        <v>903</v>
      </c>
      <c r="AJ18" s="174">
        <f t="shared" ref="AJ18" si="38">AI18</f>
        <v>903</v>
      </c>
      <c r="AK18" s="175">
        <f t="shared" ref="AK18" si="39">IF(ISNUMBER(AI18),RANK(AI18,$AI$6:$AI$293,0),"")</f>
        <v>1</v>
      </c>
    </row>
    <row r="19" spans="1:37" ht="15" customHeight="1" x14ac:dyDescent="0.25">
      <c r="A19" s="68">
        <v>2</v>
      </c>
      <c r="B19" s="137"/>
      <c r="C19" s="139">
        <v>9</v>
      </c>
      <c r="D19" s="133">
        <v>6.8</v>
      </c>
      <c r="E19" s="18">
        <f t="shared" si="5"/>
        <v>62</v>
      </c>
      <c r="F19" s="18">
        <f t="shared" si="6"/>
        <v>0</v>
      </c>
      <c r="G19" s="18">
        <f t="shared" si="7"/>
        <v>62</v>
      </c>
      <c r="H19" s="15">
        <f t="shared" si="33"/>
        <v>62</v>
      </c>
      <c r="I19" s="84">
        <f>IF(H19="","",RANK(H19,H18:H22,0))</f>
        <v>1</v>
      </c>
      <c r="J19" s="84">
        <f t="shared" ref="J19:J22" si="40">IF(I19&lt;5,H19,"")</f>
        <v>62</v>
      </c>
      <c r="K19" s="65">
        <v>260</v>
      </c>
      <c r="L19" s="18">
        <f t="shared" si="9"/>
        <v>65</v>
      </c>
      <c r="M19" s="18">
        <f t="shared" si="10"/>
        <v>0</v>
      </c>
      <c r="N19" s="18">
        <f t="shared" si="11"/>
        <v>65</v>
      </c>
      <c r="O19" s="15">
        <f t="shared" si="34"/>
        <v>65</v>
      </c>
      <c r="P19" s="96">
        <f>IF(O19="","",RANK(O19,O18:O22,0))</f>
        <v>1</v>
      </c>
      <c r="Q19" s="96">
        <f t="shared" ref="Q19:Q22" si="41">IF(P19&lt;5,O19,"")</f>
        <v>65</v>
      </c>
      <c r="R19" s="65">
        <v>18</v>
      </c>
      <c r="S19" s="135">
        <f t="shared" si="12"/>
        <v>59</v>
      </c>
      <c r="T19" s="135">
        <f t="shared" si="13"/>
        <v>0</v>
      </c>
      <c r="U19" s="135">
        <f t="shared" si="14"/>
        <v>59</v>
      </c>
      <c r="V19" s="15">
        <f t="shared" si="35"/>
        <v>59</v>
      </c>
      <c r="W19" s="84">
        <f>IF(V19="","",RANK(V19,V18:V22,0))</f>
        <v>4</v>
      </c>
      <c r="X19" s="84">
        <f t="shared" ref="X19:X22" si="42">IF(W19&lt;5,V19,"")</f>
        <v>59</v>
      </c>
      <c r="Y19" s="156">
        <v>8</v>
      </c>
      <c r="Z19" s="135">
        <f t="shared" si="16"/>
        <v>0</v>
      </c>
      <c r="AA19" s="135">
        <f t="shared" si="17"/>
        <v>24</v>
      </c>
      <c r="AB19" s="135">
        <f t="shared" si="18"/>
        <v>24</v>
      </c>
      <c r="AC19" s="15">
        <f t="shared" si="36"/>
        <v>24</v>
      </c>
      <c r="AD19" s="84">
        <f>IF(AC19="","",RANK(AC19,AC18:AC22,0))</f>
        <v>5</v>
      </c>
      <c r="AE19" s="84" t="str">
        <f t="shared" ref="AE19:AE22" si="43">IF(AD19&lt;5,AC19,"")</f>
        <v/>
      </c>
      <c r="AF19" s="18">
        <f t="shared" si="20"/>
        <v>210</v>
      </c>
      <c r="AG19" s="19">
        <f t="shared" si="37"/>
        <v>210</v>
      </c>
      <c r="AH19" s="19">
        <f t="shared" si="21"/>
        <v>16</v>
      </c>
      <c r="AI19" s="172"/>
      <c r="AJ19" s="172"/>
      <c r="AK19" s="176"/>
    </row>
    <row r="20" spans="1:37" ht="15" customHeight="1" x14ac:dyDescent="0.25">
      <c r="A20" s="68">
        <v>3</v>
      </c>
      <c r="B20" s="137"/>
      <c r="C20" s="139">
        <v>9</v>
      </c>
      <c r="D20" s="133">
        <v>7.2</v>
      </c>
      <c r="E20" s="18">
        <f t="shared" si="5"/>
        <v>50</v>
      </c>
      <c r="F20" s="18">
        <f t="shared" si="6"/>
        <v>0</v>
      </c>
      <c r="G20" s="18">
        <f t="shared" si="7"/>
        <v>50</v>
      </c>
      <c r="H20" s="15">
        <f t="shared" si="33"/>
        <v>50</v>
      </c>
      <c r="I20" s="84">
        <f>IF(H20="","",RANK(H20,H18:H22,0))</f>
        <v>3</v>
      </c>
      <c r="J20" s="84">
        <f t="shared" si="40"/>
        <v>50</v>
      </c>
      <c r="K20" s="65">
        <v>253</v>
      </c>
      <c r="L20" s="18">
        <f t="shared" si="9"/>
        <v>61</v>
      </c>
      <c r="M20" s="18">
        <f t="shared" si="10"/>
        <v>0</v>
      </c>
      <c r="N20" s="18">
        <f t="shared" si="11"/>
        <v>61</v>
      </c>
      <c r="O20" s="15">
        <f t="shared" si="34"/>
        <v>61</v>
      </c>
      <c r="P20" s="96">
        <f>IF(O20="","",RANK(O20,O18:O22,0))</f>
        <v>2</v>
      </c>
      <c r="Q20" s="96">
        <f t="shared" si="41"/>
        <v>61</v>
      </c>
      <c r="R20" s="65">
        <v>24</v>
      </c>
      <c r="S20" s="135">
        <f t="shared" si="12"/>
        <v>67</v>
      </c>
      <c r="T20" s="135">
        <f t="shared" si="13"/>
        <v>0</v>
      </c>
      <c r="U20" s="135">
        <f t="shared" si="14"/>
        <v>67</v>
      </c>
      <c r="V20" s="15">
        <f t="shared" si="35"/>
        <v>67</v>
      </c>
      <c r="W20" s="84">
        <f>IF(V20="","",RANK(V20,V18:V22,0))</f>
        <v>1</v>
      </c>
      <c r="X20" s="84">
        <f t="shared" si="42"/>
        <v>67</v>
      </c>
      <c r="Y20" s="156">
        <v>16</v>
      </c>
      <c r="Z20" s="135">
        <f t="shared" si="16"/>
        <v>0</v>
      </c>
      <c r="AA20" s="135">
        <f t="shared" si="17"/>
        <v>44</v>
      </c>
      <c r="AB20" s="135">
        <f t="shared" si="18"/>
        <v>44</v>
      </c>
      <c r="AC20" s="15">
        <f t="shared" si="36"/>
        <v>44</v>
      </c>
      <c r="AD20" s="84">
        <f>IF(AC20="","",RANK(AC20,AC18:AC22,0))</f>
        <v>3</v>
      </c>
      <c r="AE20" s="84">
        <f t="shared" si="43"/>
        <v>44</v>
      </c>
      <c r="AF20" s="18">
        <f t="shared" si="20"/>
        <v>222</v>
      </c>
      <c r="AG20" s="19">
        <f t="shared" si="37"/>
        <v>222</v>
      </c>
      <c r="AH20" s="117">
        <f t="shared" si="21"/>
        <v>10</v>
      </c>
      <c r="AI20" s="172"/>
      <c r="AJ20" s="172"/>
      <c r="AK20" s="176"/>
    </row>
    <row r="21" spans="1:37" ht="15" customHeight="1" x14ac:dyDescent="0.25">
      <c r="A21" s="68">
        <v>4</v>
      </c>
      <c r="B21" s="137"/>
      <c r="C21" s="139">
        <v>9</v>
      </c>
      <c r="D21" s="133">
        <v>7.4</v>
      </c>
      <c r="E21" s="18">
        <f t="shared" si="5"/>
        <v>42</v>
      </c>
      <c r="F21" s="18">
        <f t="shared" si="6"/>
        <v>0</v>
      </c>
      <c r="G21" s="18">
        <f t="shared" si="7"/>
        <v>42</v>
      </c>
      <c r="H21" s="15">
        <f t="shared" si="33"/>
        <v>42</v>
      </c>
      <c r="I21" s="84">
        <f>IF(H21="","",RANK(H21,H18:H22,0))</f>
        <v>4</v>
      </c>
      <c r="J21" s="84">
        <f t="shared" si="40"/>
        <v>42</v>
      </c>
      <c r="K21" s="65">
        <v>223</v>
      </c>
      <c r="L21" s="18">
        <f t="shared" si="9"/>
        <v>0</v>
      </c>
      <c r="M21" s="18">
        <f t="shared" si="10"/>
        <v>38</v>
      </c>
      <c r="N21" s="18">
        <f t="shared" si="11"/>
        <v>38</v>
      </c>
      <c r="O21" s="15">
        <f t="shared" si="34"/>
        <v>38</v>
      </c>
      <c r="P21" s="96">
        <f>IF(O21="","",RANK(O21,O18:O22,0))</f>
        <v>5</v>
      </c>
      <c r="Q21" s="96" t="str">
        <f t="shared" si="41"/>
        <v/>
      </c>
      <c r="R21" s="65">
        <v>23</v>
      </c>
      <c r="S21" s="135">
        <f t="shared" si="12"/>
        <v>66</v>
      </c>
      <c r="T21" s="135">
        <f t="shared" si="13"/>
        <v>0</v>
      </c>
      <c r="U21" s="135">
        <f t="shared" si="14"/>
        <v>66</v>
      </c>
      <c r="V21" s="15">
        <f t="shared" si="35"/>
        <v>66</v>
      </c>
      <c r="W21" s="84">
        <f>IF(V21="","",RANK(V21,V18:V22,0))</f>
        <v>2</v>
      </c>
      <c r="X21" s="84">
        <f t="shared" si="42"/>
        <v>66</v>
      </c>
      <c r="Y21" s="156">
        <v>18.5</v>
      </c>
      <c r="Z21" s="135">
        <f t="shared" si="16"/>
        <v>0</v>
      </c>
      <c r="AA21" s="135">
        <f t="shared" si="17"/>
        <v>51</v>
      </c>
      <c r="AB21" s="135">
        <f t="shared" si="18"/>
        <v>51</v>
      </c>
      <c r="AC21" s="15">
        <f t="shared" si="36"/>
        <v>51</v>
      </c>
      <c r="AD21" s="84">
        <f>IF(AC21="","",RANK(AC21,AC18:AC22,0))</f>
        <v>2</v>
      </c>
      <c r="AE21" s="84">
        <f t="shared" si="43"/>
        <v>51</v>
      </c>
      <c r="AF21" s="18">
        <f t="shared" si="20"/>
        <v>197</v>
      </c>
      <c r="AG21" s="19">
        <f t="shared" si="37"/>
        <v>197</v>
      </c>
      <c r="AH21" s="19">
        <f t="shared" si="21"/>
        <v>29</v>
      </c>
      <c r="AI21" s="172"/>
      <c r="AJ21" s="172"/>
      <c r="AK21" s="176"/>
    </row>
    <row r="22" spans="1:37" ht="15" customHeight="1" x14ac:dyDescent="0.25">
      <c r="A22" s="68">
        <v>5</v>
      </c>
      <c r="B22" s="137"/>
      <c r="C22" s="139">
        <v>9</v>
      </c>
      <c r="D22" s="133">
        <v>7.1</v>
      </c>
      <c r="E22" s="18">
        <f t="shared" si="5"/>
        <v>53</v>
      </c>
      <c r="F22" s="18">
        <f t="shared" si="6"/>
        <v>0</v>
      </c>
      <c r="G22" s="18">
        <f t="shared" si="7"/>
        <v>53</v>
      </c>
      <c r="H22" s="15">
        <f t="shared" si="33"/>
        <v>53</v>
      </c>
      <c r="I22" s="84">
        <f>IF(H22="","",RANK(H22,H18:H22,0))</f>
        <v>2</v>
      </c>
      <c r="J22" s="84">
        <f t="shared" si="40"/>
        <v>53</v>
      </c>
      <c r="K22" s="65">
        <v>252</v>
      </c>
      <c r="L22" s="18">
        <f t="shared" si="9"/>
        <v>61</v>
      </c>
      <c r="M22" s="18">
        <f t="shared" si="10"/>
        <v>0</v>
      </c>
      <c r="N22" s="18">
        <f t="shared" si="11"/>
        <v>61</v>
      </c>
      <c r="O22" s="15">
        <f t="shared" si="34"/>
        <v>61</v>
      </c>
      <c r="P22" s="96">
        <f>IF(O22="","",RANK(O22,O18:O22,0))</f>
        <v>2</v>
      </c>
      <c r="Q22" s="96">
        <f t="shared" si="41"/>
        <v>61</v>
      </c>
      <c r="R22" s="65">
        <v>22</v>
      </c>
      <c r="S22" s="135">
        <f t="shared" si="12"/>
        <v>65</v>
      </c>
      <c r="T22" s="135">
        <f t="shared" si="13"/>
        <v>0</v>
      </c>
      <c r="U22" s="135">
        <f t="shared" si="14"/>
        <v>65</v>
      </c>
      <c r="V22" s="15">
        <f t="shared" si="35"/>
        <v>65</v>
      </c>
      <c r="W22" s="84">
        <f>IF(V22="","",RANK(V22,V18:V22,0))</f>
        <v>3</v>
      </c>
      <c r="X22" s="84">
        <f t="shared" si="42"/>
        <v>65</v>
      </c>
      <c r="Y22" s="156">
        <v>20</v>
      </c>
      <c r="Z22" s="135">
        <f t="shared" si="16"/>
        <v>0</v>
      </c>
      <c r="AA22" s="135">
        <f t="shared" si="17"/>
        <v>54</v>
      </c>
      <c r="AB22" s="135">
        <f t="shared" si="18"/>
        <v>54</v>
      </c>
      <c r="AC22" s="15">
        <f t="shared" si="36"/>
        <v>54</v>
      </c>
      <c r="AD22" s="84">
        <f>IF(AC22="","",RANK(AC22,AC18:AC22,0))</f>
        <v>1</v>
      </c>
      <c r="AE22" s="84">
        <f t="shared" si="43"/>
        <v>54</v>
      </c>
      <c r="AF22" s="18">
        <f t="shared" si="20"/>
        <v>233</v>
      </c>
      <c r="AG22" s="19">
        <f t="shared" si="37"/>
        <v>233</v>
      </c>
      <c r="AH22" s="19">
        <f t="shared" si="21"/>
        <v>6</v>
      </c>
      <c r="AI22" s="173"/>
      <c r="AJ22" s="173"/>
      <c r="AK22" s="176"/>
    </row>
    <row r="23" spans="1:37" ht="26.25" customHeight="1" x14ac:dyDescent="0.25">
      <c r="A23" s="68"/>
      <c r="B23" s="137"/>
      <c r="C23" s="140">
        <v>9</v>
      </c>
      <c r="D23" s="133"/>
      <c r="E23" s="18">
        <f t="shared" si="5"/>
        <v>0</v>
      </c>
      <c r="F23" s="18">
        <f t="shared" si="6"/>
        <v>0</v>
      </c>
      <c r="G23" s="18">
        <f t="shared" si="7"/>
        <v>0</v>
      </c>
      <c r="H23" s="89"/>
      <c r="I23" s="101" t="s">
        <v>455</v>
      </c>
      <c r="J23" s="109">
        <f>SUM(J18:J22)</f>
        <v>207</v>
      </c>
      <c r="K23" s="65"/>
      <c r="L23" s="18">
        <f t="shared" si="9"/>
        <v>0</v>
      </c>
      <c r="M23" s="18">
        <f t="shared" si="10"/>
        <v>0</v>
      </c>
      <c r="N23" s="18">
        <f t="shared" si="11"/>
        <v>0</v>
      </c>
      <c r="O23" s="89"/>
      <c r="P23" s="101" t="s">
        <v>455</v>
      </c>
      <c r="Q23" s="110">
        <f>SUM(Q18:Q22)</f>
        <v>246</v>
      </c>
      <c r="R23" s="65"/>
      <c r="S23" s="135">
        <f t="shared" si="12"/>
        <v>0</v>
      </c>
      <c r="T23" s="135">
        <f t="shared" si="13"/>
        <v>0</v>
      </c>
      <c r="U23" s="135">
        <f t="shared" si="14"/>
        <v>0</v>
      </c>
      <c r="V23" s="89"/>
      <c r="W23" s="101" t="s">
        <v>455</v>
      </c>
      <c r="X23" s="109">
        <f>SUM(X18:X22)</f>
        <v>257</v>
      </c>
      <c r="Y23" s="156"/>
      <c r="Z23" s="135">
        <f t="shared" si="16"/>
        <v>0</v>
      </c>
      <c r="AA23" s="135">
        <f t="shared" si="17"/>
        <v>8</v>
      </c>
      <c r="AB23" s="135">
        <f t="shared" si="18"/>
        <v>8</v>
      </c>
      <c r="AC23" s="89"/>
      <c r="AD23" s="101" t="s">
        <v>455</v>
      </c>
      <c r="AE23" s="109">
        <f>SUM(AE18:AE22)</f>
        <v>193</v>
      </c>
      <c r="AF23" s="18"/>
      <c r="AG23" s="92"/>
      <c r="AH23" s="19" t="str">
        <f t="shared" si="21"/>
        <v/>
      </c>
      <c r="AI23" s="98"/>
      <c r="AJ23" s="98"/>
      <c r="AK23" s="177"/>
    </row>
    <row r="24" spans="1:37" ht="15" customHeight="1" x14ac:dyDescent="0.25">
      <c r="A24" s="68">
        <v>1</v>
      </c>
      <c r="B24" s="137"/>
      <c r="C24" s="139">
        <v>10</v>
      </c>
      <c r="D24" s="133">
        <v>8.1</v>
      </c>
      <c r="E24" s="18">
        <f t="shared" si="5"/>
        <v>0</v>
      </c>
      <c r="F24" s="18">
        <f t="shared" si="6"/>
        <v>20</v>
      </c>
      <c r="G24" s="18">
        <f t="shared" si="7"/>
        <v>20</v>
      </c>
      <c r="H24" s="15">
        <f t="shared" ref="H24:H28" si="44">G24</f>
        <v>20</v>
      </c>
      <c r="I24" s="84">
        <f>IF(H24="","",RANK(H24,H24:H28,0))</f>
        <v>3</v>
      </c>
      <c r="J24" s="84">
        <f>IF(I24&lt;5,H24,"")</f>
        <v>20</v>
      </c>
      <c r="K24" s="65">
        <v>265</v>
      </c>
      <c r="L24" s="18">
        <f t="shared" si="9"/>
        <v>67</v>
      </c>
      <c r="M24" s="18">
        <f t="shared" si="10"/>
        <v>0</v>
      </c>
      <c r="N24" s="18">
        <f t="shared" si="11"/>
        <v>67</v>
      </c>
      <c r="O24" s="15">
        <f t="shared" ref="O24:O28" si="45">N24</f>
        <v>67</v>
      </c>
      <c r="P24" s="96">
        <f>IF(O24="","",RANK(O24,O24:O28,0))</f>
        <v>1</v>
      </c>
      <c r="Q24" s="96">
        <f>IF(P24&lt;5,O24,"")</f>
        <v>67</v>
      </c>
      <c r="R24" s="65">
        <v>19</v>
      </c>
      <c r="S24" s="135">
        <f t="shared" si="12"/>
        <v>61</v>
      </c>
      <c r="T24" s="135">
        <f t="shared" si="13"/>
        <v>0</v>
      </c>
      <c r="U24" s="135">
        <f t="shared" si="14"/>
        <v>61</v>
      </c>
      <c r="V24" s="15">
        <f t="shared" ref="V24:V28" si="46">U24</f>
        <v>61</v>
      </c>
      <c r="W24" s="84">
        <f>IF(V24="","",RANK(V24,V24:V28,0))</f>
        <v>1</v>
      </c>
      <c r="X24" s="84">
        <f>IF(W24&lt;5,V24,"")</f>
        <v>61</v>
      </c>
      <c r="Y24" s="156">
        <v>14</v>
      </c>
      <c r="Z24" s="135">
        <f t="shared" si="16"/>
        <v>0</v>
      </c>
      <c r="AA24" s="135">
        <f t="shared" si="17"/>
        <v>38</v>
      </c>
      <c r="AB24" s="135">
        <f t="shared" si="18"/>
        <v>38</v>
      </c>
      <c r="AC24" s="15">
        <f t="shared" ref="AC24:AC28" si="47">AB24</f>
        <v>38</v>
      </c>
      <c r="AD24" s="84">
        <f>IF(AC24="","",RANK(AC24,AC24:AC28,0))</f>
        <v>2</v>
      </c>
      <c r="AE24" s="84">
        <f>IF(AD24&lt;5,AC24,"")</f>
        <v>38</v>
      </c>
      <c r="AF24" s="18">
        <f t="shared" si="20"/>
        <v>186</v>
      </c>
      <c r="AG24" s="19">
        <f t="shared" ref="AG24:AG28" si="48">AF24</f>
        <v>186</v>
      </c>
      <c r="AH24" s="19">
        <f t="shared" si="21"/>
        <v>41</v>
      </c>
      <c r="AI24" s="171">
        <f>SUM(J24:J28,Q24:Q28,X24:X28,AE24:AE28)</f>
        <v>664</v>
      </c>
      <c r="AJ24" s="129">
        <f t="shared" ref="AJ24" si="49">AI24</f>
        <v>664</v>
      </c>
      <c r="AK24" s="175">
        <f t="shared" ref="AK24" si="50">IF(ISNUMBER(AI24),RANK(AI24,$AI$6:$AI$293,0),"")</f>
        <v>21</v>
      </c>
    </row>
    <row r="25" spans="1:37" ht="15" customHeight="1" x14ac:dyDescent="0.25">
      <c r="A25" s="68">
        <v>2</v>
      </c>
      <c r="B25" s="137"/>
      <c r="C25" s="139">
        <v>10</v>
      </c>
      <c r="D25" s="133">
        <v>8.1999999999999993</v>
      </c>
      <c r="E25" s="18">
        <f t="shared" si="5"/>
        <v>0</v>
      </c>
      <c r="F25" s="18">
        <f t="shared" si="6"/>
        <v>17</v>
      </c>
      <c r="G25" s="18">
        <f t="shared" si="7"/>
        <v>17</v>
      </c>
      <c r="H25" s="15">
        <f t="shared" si="44"/>
        <v>17</v>
      </c>
      <c r="I25" s="84">
        <f>IF(H25="","",RANK(H25,H24:H28,0))</f>
        <v>4</v>
      </c>
      <c r="J25" s="84">
        <f t="shared" ref="J25:J27" si="51">IF(I25&lt;5,H25,"")</f>
        <v>17</v>
      </c>
      <c r="K25" s="65">
        <v>265</v>
      </c>
      <c r="L25" s="18">
        <f t="shared" si="9"/>
        <v>67</v>
      </c>
      <c r="M25" s="18">
        <f t="shared" si="10"/>
        <v>0</v>
      </c>
      <c r="N25" s="18">
        <f t="shared" si="11"/>
        <v>67</v>
      </c>
      <c r="O25" s="15">
        <f t="shared" si="45"/>
        <v>67</v>
      </c>
      <c r="P25" s="96">
        <f>IF(O25="","",RANK(O25,O24:O28,0))</f>
        <v>1</v>
      </c>
      <c r="Q25" s="96">
        <f t="shared" ref="Q25:Q28" si="52">IF(P25&lt;5,O25,"")</f>
        <v>67</v>
      </c>
      <c r="R25" s="65">
        <v>16</v>
      </c>
      <c r="S25" s="135">
        <f t="shared" si="12"/>
        <v>54</v>
      </c>
      <c r="T25" s="135">
        <f t="shared" si="13"/>
        <v>0</v>
      </c>
      <c r="U25" s="135">
        <f t="shared" si="14"/>
        <v>54</v>
      </c>
      <c r="V25" s="15">
        <f t="shared" si="46"/>
        <v>54</v>
      </c>
      <c r="W25" s="84">
        <f>IF(V25="","",RANK(V25,V24:V28,0))</f>
        <v>2</v>
      </c>
      <c r="X25" s="84">
        <f t="shared" ref="X25:X28" si="53">IF(W25&lt;5,V25,"")</f>
        <v>54</v>
      </c>
      <c r="Y25" s="156">
        <v>4.5</v>
      </c>
      <c r="Z25" s="135">
        <f t="shared" si="16"/>
        <v>0</v>
      </c>
      <c r="AA25" s="135">
        <f t="shared" si="17"/>
        <v>17</v>
      </c>
      <c r="AB25" s="135">
        <f t="shared" si="18"/>
        <v>17</v>
      </c>
      <c r="AC25" s="15">
        <f t="shared" si="47"/>
        <v>17</v>
      </c>
      <c r="AD25" s="84">
        <f>IF(AC25="","",RANK(AC25,AC24:AC28,0))</f>
        <v>4</v>
      </c>
      <c r="AE25" s="84">
        <f t="shared" ref="AE25:AE28" si="54">IF(AD25&lt;5,AC25,"")</f>
        <v>17</v>
      </c>
      <c r="AF25" s="18">
        <f t="shared" si="20"/>
        <v>155</v>
      </c>
      <c r="AG25" s="19">
        <f t="shared" si="48"/>
        <v>155</v>
      </c>
      <c r="AH25" s="19">
        <f t="shared" si="21"/>
        <v>100</v>
      </c>
      <c r="AI25" s="172"/>
      <c r="AJ25" s="129"/>
      <c r="AK25" s="176"/>
    </row>
    <row r="26" spans="1:37" ht="15" customHeight="1" x14ac:dyDescent="0.25">
      <c r="A26" s="68">
        <v>3</v>
      </c>
      <c r="B26" s="137"/>
      <c r="C26" s="139">
        <v>10</v>
      </c>
      <c r="D26" s="133">
        <v>7.5</v>
      </c>
      <c r="E26" s="18">
        <f t="shared" si="5"/>
        <v>38</v>
      </c>
      <c r="F26" s="18">
        <f t="shared" si="6"/>
        <v>0</v>
      </c>
      <c r="G26" s="18">
        <f t="shared" si="7"/>
        <v>38</v>
      </c>
      <c r="H26" s="15">
        <f t="shared" si="44"/>
        <v>38</v>
      </c>
      <c r="I26" s="84">
        <f>IF(H26="","",RANK(H26,H24:H28,0))</f>
        <v>1</v>
      </c>
      <c r="J26" s="84">
        <f t="shared" si="51"/>
        <v>38</v>
      </c>
      <c r="K26" s="65">
        <v>239</v>
      </c>
      <c r="L26" s="18">
        <f t="shared" si="9"/>
        <v>0</v>
      </c>
      <c r="M26" s="18">
        <f t="shared" si="10"/>
        <v>54</v>
      </c>
      <c r="N26" s="18">
        <f t="shared" si="11"/>
        <v>54</v>
      </c>
      <c r="O26" s="15">
        <f t="shared" si="45"/>
        <v>54</v>
      </c>
      <c r="P26" s="96">
        <f>IF(O26="","",RANK(O26,O24:O28,0))</f>
        <v>4</v>
      </c>
      <c r="Q26" s="96">
        <f t="shared" si="52"/>
        <v>54</v>
      </c>
      <c r="R26" s="65">
        <v>5</v>
      </c>
      <c r="S26" s="135">
        <f t="shared" si="12"/>
        <v>0</v>
      </c>
      <c r="T26" s="135">
        <f t="shared" si="13"/>
        <v>13</v>
      </c>
      <c r="U26" s="135">
        <f t="shared" si="14"/>
        <v>13</v>
      </c>
      <c r="V26" s="15">
        <f t="shared" si="46"/>
        <v>13</v>
      </c>
      <c r="W26" s="84">
        <f>IF(V26="","",RANK(V26,V24:V28,0))</f>
        <v>5</v>
      </c>
      <c r="X26" s="84" t="str">
        <f t="shared" si="53"/>
        <v/>
      </c>
      <c r="Y26" s="156">
        <v>11</v>
      </c>
      <c r="Z26" s="135">
        <f t="shared" si="16"/>
        <v>0</v>
      </c>
      <c r="AA26" s="135">
        <f t="shared" si="17"/>
        <v>30</v>
      </c>
      <c r="AB26" s="135">
        <f t="shared" si="18"/>
        <v>30</v>
      </c>
      <c r="AC26" s="15">
        <f t="shared" si="47"/>
        <v>30</v>
      </c>
      <c r="AD26" s="84">
        <f>IF(AC26="","",RANK(AC26,AC24:AC28,0))</f>
        <v>3</v>
      </c>
      <c r="AE26" s="84">
        <f t="shared" si="54"/>
        <v>30</v>
      </c>
      <c r="AF26" s="18">
        <f t="shared" si="20"/>
        <v>135</v>
      </c>
      <c r="AG26" s="19">
        <f t="shared" si="48"/>
        <v>135</v>
      </c>
      <c r="AH26" s="19">
        <f t="shared" si="21"/>
        <v>142</v>
      </c>
      <c r="AI26" s="172"/>
      <c r="AJ26" s="129"/>
      <c r="AK26" s="176"/>
    </row>
    <row r="27" spans="1:37" ht="15" customHeight="1" x14ac:dyDescent="0.25">
      <c r="A27" s="68">
        <v>4</v>
      </c>
      <c r="B27" s="137"/>
      <c r="C27" s="139">
        <v>10</v>
      </c>
      <c r="D27" s="133">
        <v>7.6</v>
      </c>
      <c r="E27" s="18">
        <f t="shared" si="5"/>
        <v>35</v>
      </c>
      <c r="F27" s="18">
        <f t="shared" si="6"/>
        <v>0</v>
      </c>
      <c r="G27" s="18">
        <f t="shared" si="7"/>
        <v>35</v>
      </c>
      <c r="H27" s="15">
        <f t="shared" si="44"/>
        <v>35</v>
      </c>
      <c r="I27" s="84">
        <f>IF(H27="","",RANK(H27,H24:H28,0))</f>
        <v>2</v>
      </c>
      <c r="J27" s="84">
        <f t="shared" si="51"/>
        <v>35</v>
      </c>
      <c r="K27" s="65">
        <v>253</v>
      </c>
      <c r="L27" s="18">
        <f t="shared" si="9"/>
        <v>61</v>
      </c>
      <c r="M27" s="18">
        <f t="shared" si="10"/>
        <v>0</v>
      </c>
      <c r="N27" s="18">
        <f t="shared" si="11"/>
        <v>61</v>
      </c>
      <c r="O27" s="15">
        <f t="shared" si="45"/>
        <v>61</v>
      </c>
      <c r="P27" s="96">
        <f>IF(O27="","",RANK(O27,O24:O28,0))</f>
        <v>3</v>
      </c>
      <c r="Q27" s="96">
        <f t="shared" si="52"/>
        <v>61</v>
      </c>
      <c r="R27" s="65">
        <v>13</v>
      </c>
      <c r="S27" s="135">
        <f t="shared" si="12"/>
        <v>0</v>
      </c>
      <c r="T27" s="135">
        <f t="shared" si="13"/>
        <v>42</v>
      </c>
      <c r="U27" s="135">
        <f t="shared" si="14"/>
        <v>42</v>
      </c>
      <c r="V27" s="15">
        <f t="shared" si="46"/>
        <v>42</v>
      </c>
      <c r="W27" s="84">
        <f>IF(V27="","",RANK(V27,V24:V28,0))</f>
        <v>3</v>
      </c>
      <c r="X27" s="84">
        <f t="shared" si="53"/>
        <v>42</v>
      </c>
      <c r="Y27" s="156">
        <v>1</v>
      </c>
      <c r="Z27" s="135">
        <f t="shared" si="16"/>
        <v>0</v>
      </c>
      <c r="AA27" s="135">
        <f t="shared" si="17"/>
        <v>10</v>
      </c>
      <c r="AB27" s="135">
        <f t="shared" si="18"/>
        <v>10</v>
      </c>
      <c r="AC27" s="15">
        <f t="shared" si="47"/>
        <v>10</v>
      </c>
      <c r="AD27" s="84">
        <f>IF(AC27="","",RANK(AC27,AC24:AC28,0))</f>
        <v>5</v>
      </c>
      <c r="AE27" s="84" t="str">
        <f t="shared" si="54"/>
        <v/>
      </c>
      <c r="AF27" s="18">
        <f t="shared" si="20"/>
        <v>148</v>
      </c>
      <c r="AG27" s="19">
        <f t="shared" si="48"/>
        <v>148</v>
      </c>
      <c r="AH27" s="19">
        <f t="shared" si="21"/>
        <v>117</v>
      </c>
      <c r="AI27" s="172"/>
      <c r="AJ27" s="129"/>
      <c r="AK27" s="176"/>
    </row>
    <row r="28" spans="1:37" ht="15" customHeight="1" x14ac:dyDescent="0.25">
      <c r="A28" s="68">
        <v>5</v>
      </c>
      <c r="B28" s="137"/>
      <c r="C28" s="139">
        <v>10</v>
      </c>
      <c r="D28" s="133">
        <v>8.1999999999999993</v>
      </c>
      <c r="E28" s="18">
        <f t="shared" si="5"/>
        <v>0</v>
      </c>
      <c r="F28" s="18">
        <f t="shared" si="6"/>
        <v>17</v>
      </c>
      <c r="G28" s="18">
        <f t="shared" si="7"/>
        <v>17</v>
      </c>
      <c r="H28" s="15">
        <f t="shared" si="44"/>
        <v>17</v>
      </c>
      <c r="I28" s="84">
        <f>IF(H28="","",RANK(H28,H24:H28,0))</f>
        <v>4</v>
      </c>
      <c r="J28" s="84"/>
      <c r="K28" s="65">
        <v>233</v>
      </c>
      <c r="L28" s="18">
        <f t="shared" si="9"/>
        <v>0</v>
      </c>
      <c r="M28" s="18">
        <f t="shared" si="10"/>
        <v>48</v>
      </c>
      <c r="N28" s="18">
        <f t="shared" si="11"/>
        <v>48</v>
      </c>
      <c r="O28" s="15">
        <f t="shared" si="45"/>
        <v>48</v>
      </c>
      <c r="P28" s="96">
        <f>IF(O28="","",RANK(O28,O24:O28,0))</f>
        <v>5</v>
      </c>
      <c r="Q28" s="96" t="str">
        <f t="shared" si="52"/>
        <v/>
      </c>
      <c r="R28" s="65">
        <v>7</v>
      </c>
      <c r="S28" s="135">
        <f t="shared" si="12"/>
        <v>0</v>
      </c>
      <c r="T28" s="135">
        <f t="shared" si="13"/>
        <v>19</v>
      </c>
      <c r="U28" s="135">
        <f t="shared" si="14"/>
        <v>19</v>
      </c>
      <c r="V28" s="15">
        <f t="shared" si="46"/>
        <v>19</v>
      </c>
      <c r="W28" s="84">
        <f>IF(V28="","",RANK(V28,V24:V28,0))</f>
        <v>4</v>
      </c>
      <c r="X28" s="84">
        <f t="shared" si="53"/>
        <v>19</v>
      </c>
      <c r="Y28" s="156">
        <v>16</v>
      </c>
      <c r="Z28" s="135">
        <f t="shared" si="16"/>
        <v>0</v>
      </c>
      <c r="AA28" s="135">
        <f t="shared" si="17"/>
        <v>44</v>
      </c>
      <c r="AB28" s="135">
        <f t="shared" si="18"/>
        <v>44</v>
      </c>
      <c r="AC28" s="15">
        <f t="shared" si="47"/>
        <v>44</v>
      </c>
      <c r="AD28" s="84">
        <f>IF(AC28="","",RANK(AC28,AC24:AC28,0))</f>
        <v>1</v>
      </c>
      <c r="AE28" s="84">
        <f t="shared" si="54"/>
        <v>44</v>
      </c>
      <c r="AF28" s="18">
        <f t="shared" si="20"/>
        <v>128</v>
      </c>
      <c r="AG28" s="19">
        <f t="shared" si="48"/>
        <v>128</v>
      </c>
      <c r="AH28" s="19">
        <f t="shared" si="21"/>
        <v>149</v>
      </c>
      <c r="AI28" s="173"/>
      <c r="AJ28" s="129"/>
      <c r="AK28" s="176"/>
    </row>
    <row r="29" spans="1:37" ht="26.25" customHeight="1" x14ac:dyDescent="0.25">
      <c r="A29" s="68"/>
      <c r="B29" s="137"/>
      <c r="C29" s="140">
        <v>10</v>
      </c>
      <c r="D29" s="133"/>
      <c r="E29" s="18">
        <f t="shared" si="5"/>
        <v>0</v>
      </c>
      <c r="F29" s="18">
        <f t="shared" si="6"/>
        <v>0</v>
      </c>
      <c r="G29" s="18">
        <f t="shared" si="7"/>
        <v>0</v>
      </c>
      <c r="H29" s="89"/>
      <c r="I29" s="101" t="s">
        <v>455</v>
      </c>
      <c r="J29" s="109">
        <f>SUM(J24:J28)</f>
        <v>110</v>
      </c>
      <c r="K29" s="65"/>
      <c r="L29" s="18">
        <f t="shared" si="9"/>
        <v>0</v>
      </c>
      <c r="M29" s="18">
        <f t="shared" si="10"/>
        <v>0</v>
      </c>
      <c r="N29" s="18">
        <f t="shared" si="11"/>
        <v>0</v>
      </c>
      <c r="O29" s="89"/>
      <c r="P29" s="101" t="s">
        <v>455</v>
      </c>
      <c r="Q29" s="110">
        <f>SUM(Q24:Q28)</f>
        <v>249</v>
      </c>
      <c r="R29" s="65"/>
      <c r="S29" s="135">
        <f t="shared" si="12"/>
        <v>0</v>
      </c>
      <c r="T29" s="135">
        <f t="shared" si="13"/>
        <v>0</v>
      </c>
      <c r="U29" s="135">
        <f t="shared" si="14"/>
        <v>0</v>
      </c>
      <c r="V29" s="89"/>
      <c r="W29" s="101" t="s">
        <v>455</v>
      </c>
      <c r="X29" s="109">
        <f>SUM(X24:X28)</f>
        <v>176</v>
      </c>
      <c r="Y29" s="156"/>
      <c r="Z29" s="135">
        <f t="shared" si="16"/>
        <v>0</v>
      </c>
      <c r="AA29" s="135">
        <f t="shared" si="17"/>
        <v>8</v>
      </c>
      <c r="AB29" s="135">
        <f t="shared" si="18"/>
        <v>8</v>
      </c>
      <c r="AC29" s="89"/>
      <c r="AD29" s="101" t="s">
        <v>455</v>
      </c>
      <c r="AE29" s="109">
        <f>SUM(AE24:AE28)</f>
        <v>129</v>
      </c>
      <c r="AF29" s="18"/>
      <c r="AG29" s="92"/>
      <c r="AH29" s="19" t="str">
        <f t="shared" si="21"/>
        <v/>
      </c>
      <c r="AI29" s="98"/>
      <c r="AJ29" s="98"/>
      <c r="AK29" s="177"/>
    </row>
    <row r="30" spans="1:37" ht="15" customHeight="1" x14ac:dyDescent="0.25">
      <c r="A30" s="68">
        <v>1</v>
      </c>
      <c r="B30" s="137"/>
      <c r="C30" s="139">
        <v>11</v>
      </c>
      <c r="D30" s="133">
        <v>7.2</v>
      </c>
      <c r="E30" s="18">
        <f t="shared" si="5"/>
        <v>50</v>
      </c>
      <c r="F30" s="18">
        <f t="shared" si="6"/>
        <v>0</v>
      </c>
      <c r="G30" s="18">
        <f t="shared" si="7"/>
        <v>50</v>
      </c>
      <c r="H30" s="15">
        <f t="shared" ref="H30:H34" si="55">G30</f>
        <v>50</v>
      </c>
      <c r="I30" s="84">
        <f>IF(H30="","",RANK(H30,H30:H34,0))</f>
        <v>3</v>
      </c>
      <c r="J30" s="84">
        <f>IF(I30&lt;5,H30,"")</f>
        <v>50</v>
      </c>
      <c r="K30" s="65">
        <v>220</v>
      </c>
      <c r="L30" s="18">
        <f t="shared" si="9"/>
        <v>0</v>
      </c>
      <c r="M30" s="18">
        <f t="shared" si="10"/>
        <v>35</v>
      </c>
      <c r="N30" s="18">
        <f t="shared" si="11"/>
        <v>35</v>
      </c>
      <c r="O30" s="15">
        <f t="shared" ref="O30:O34" si="56">N30</f>
        <v>35</v>
      </c>
      <c r="P30" s="96">
        <f>IF(O30="","",RANK(O30,O30:O34,0))</f>
        <v>4</v>
      </c>
      <c r="Q30" s="96">
        <f>IF(P30&lt;5,O30,"")</f>
        <v>35</v>
      </c>
      <c r="R30" s="65">
        <v>16</v>
      </c>
      <c r="S30" s="135">
        <f t="shared" si="12"/>
        <v>54</v>
      </c>
      <c r="T30" s="135">
        <f t="shared" si="13"/>
        <v>0</v>
      </c>
      <c r="U30" s="135">
        <f t="shared" si="14"/>
        <v>54</v>
      </c>
      <c r="V30" s="15">
        <f t="shared" ref="V30:V34" si="57">U30</f>
        <v>54</v>
      </c>
      <c r="W30" s="84">
        <f>IF(V30="","",RANK(V30,V30:V34,0))</f>
        <v>1</v>
      </c>
      <c r="X30" s="84">
        <f>IF(W30&lt;5,V30,"")</f>
        <v>54</v>
      </c>
      <c r="Y30" s="156">
        <v>9.5</v>
      </c>
      <c r="Z30" s="135">
        <f t="shared" si="16"/>
        <v>0</v>
      </c>
      <c r="AA30" s="135">
        <f t="shared" si="17"/>
        <v>27</v>
      </c>
      <c r="AB30" s="135">
        <f t="shared" si="18"/>
        <v>27</v>
      </c>
      <c r="AC30" s="15">
        <f t="shared" ref="AC30:AC34" si="58">AB30</f>
        <v>27</v>
      </c>
      <c r="AD30" s="84">
        <f>IF(AC30="","",RANK(AC30,AC30:AC34,0))</f>
        <v>4</v>
      </c>
      <c r="AE30" s="84">
        <f>IF(AD30&lt;5,AC30,"")</f>
        <v>27</v>
      </c>
      <c r="AF30" s="18">
        <f t="shared" si="20"/>
        <v>166</v>
      </c>
      <c r="AG30" s="19">
        <f t="shared" ref="AG30:AG34" si="59">AF30</f>
        <v>166</v>
      </c>
      <c r="AH30" s="19">
        <f t="shared" si="21"/>
        <v>77</v>
      </c>
      <c r="AI30" s="171">
        <f>SUM(J30:J34,Q30:Q34,X30:X34,AE30:AE34)</f>
        <v>706</v>
      </c>
      <c r="AJ30" s="129">
        <f t="shared" ref="AJ30" si="60">AI30</f>
        <v>706</v>
      </c>
      <c r="AK30" s="175">
        <f t="shared" ref="AK30" si="61">IF(ISNUMBER(AI30),RANK(AI30,$AI$6:$AI$293,0),"")</f>
        <v>17</v>
      </c>
    </row>
    <row r="31" spans="1:37" ht="15" customHeight="1" x14ac:dyDescent="0.25">
      <c r="A31" s="68">
        <v>2</v>
      </c>
      <c r="B31" s="137"/>
      <c r="C31" s="139">
        <v>11</v>
      </c>
      <c r="D31" s="133">
        <v>7.1</v>
      </c>
      <c r="E31" s="18">
        <f t="shared" si="5"/>
        <v>53</v>
      </c>
      <c r="F31" s="18">
        <f t="shared" si="6"/>
        <v>0</v>
      </c>
      <c r="G31" s="18">
        <f t="shared" si="7"/>
        <v>53</v>
      </c>
      <c r="H31" s="15">
        <f t="shared" si="55"/>
        <v>53</v>
      </c>
      <c r="I31" s="84">
        <f>IF(H31="","",RANK(H31,H30:H34,0))</f>
        <v>1</v>
      </c>
      <c r="J31" s="84">
        <f t="shared" ref="J31:J34" si="62">IF(I31&lt;5,H31,"")</f>
        <v>53</v>
      </c>
      <c r="K31" s="65">
        <v>260</v>
      </c>
      <c r="L31" s="18">
        <f t="shared" si="9"/>
        <v>65</v>
      </c>
      <c r="M31" s="18">
        <f t="shared" si="10"/>
        <v>0</v>
      </c>
      <c r="N31" s="18">
        <f t="shared" si="11"/>
        <v>65</v>
      </c>
      <c r="O31" s="15">
        <f t="shared" si="56"/>
        <v>65</v>
      </c>
      <c r="P31" s="96">
        <f>IF(O31="","",RANK(O31,O30:O34,0))</f>
        <v>1</v>
      </c>
      <c r="Q31" s="96">
        <f>IF(P31&lt;5,O31,"")</f>
        <v>65</v>
      </c>
      <c r="R31" s="65">
        <v>14</v>
      </c>
      <c r="S31" s="135">
        <f t="shared" si="12"/>
        <v>46</v>
      </c>
      <c r="T31" s="135">
        <f t="shared" si="13"/>
        <v>0</v>
      </c>
      <c r="U31" s="135">
        <f t="shared" si="14"/>
        <v>46</v>
      </c>
      <c r="V31" s="15">
        <f t="shared" si="57"/>
        <v>46</v>
      </c>
      <c r="W31" s="84">
        <f>IF(V31="","",RANK(V31,V30:V34,0))</f>
        <v>2</v>
      </c>
      <c r="X31" s="84">
        <f t="shared" ref="X31:X34" si="63">IF(W31&lt;5,V31,"")</f>
        <v>46</v>
      </c>
      <c r="Y31" s="156">
        <v>9</v>
      </c>
      <c r="Z31" s="135">
        <f t="shared" si="16"/>
        <v>0</v>
      </c>
      <c r="AA31" s="135">
        <f t="shared" si="17"/>
        <v>26</v>
      </c>
      <c r="AB31" s="135">
        <f t="shared" si="18"/>
        <v>26</v>
      </c>
      <c r="AC31" s="15">
        <f t="shared" si="58"/>
        <v>26</v>
      </c>
      <c r="AD31" s="84">
        <f>IF(AC31="","",RANK(AC31,AC30:AC34,0))</f>
        <v>5</v>
      </c>
      <c r="AE31" s="84" t="str">
        <f t="shared" ref="AE31:AE34" si="64">IF(AD31&lt;5,AC31,"")</f>
        <v/>
      </c>
      <c r="AF31" s="18">
        <f t="shared" si="20"/>
        <v>190</v>
      </c>
      <c r="AG31" s="19">
        <f t="shared" si="59"/>
        <v>190</v>
      </c>
      <c r="AH31" s="19">
        <f t="shared" si="21"/>
        <v>37</v>
      </c>
      <c r="AI31" s="172"/>
      <c r="AJ31" s="129"/>
      <c r="AK31" s="176"/>
    </row>
    <row r="32" spans="1:37" ht="15" customHeight="1" x14ac:dyDescent="0.25">
      <c r="A32" s="68">
        <v>3</v>
      </c>
      <c r="B32" s="137"/>
      <c r="C32" s="139">
        <v>11</v>
      </c>
      <c r="D32" s="133">
        <v>7.5</v>
      </c>
      <c r="E32" s="18">
        <f t="shared" si="5"/>
        <v>38</v>
      </c>
      <c r="F32" s="18">
        <f t="shared" si="6"/>
        <v>0</v>
      </c>
      <c r="G32" s="18">
        <f t="shared" si="7"/>
        <v>38</v>
      </c>
      <c r="H32" s="15">
        <f t="shared" si="55"/>
        <v>38</v>
      </c>
      <c r="I32" s="84">
        <f>IF(H32="","",RANK(H32,H30:H34,0))</f>
        <v>4</v>
      </c>
      <c r="J32" s="84">
        <f t="shared" si="62"/>
        <v>38</v>
      </c>
      <c r="K32" s="65">
        <v>239</v>
      </c>
      <c r="L32" s="18">
        <f t="shared" si="9"/>
        <v>0</v>
      </c>
      <c r="M32" s="18">
        <f t="shared" si="10"/>
        <v>54</v>
      </c>
      <c r="N32" s="18">
        <f t="shared" si="11"/>
        <v>54</v>
      </c>
      <c r="O32" s="15">
        <f t="shared" si="56"/>
        <v>54</v>
      </c>
      <c r="P32" s="96">
        <f>IF(O32="","",RANK(O32,O30:O34,0))</f>
        <v>2</v>
      </c>
      <c r="Q32" s="96">
        <f t="shared" ref="Q32:Q34" si="65">IF(P32&lt;5,O32,"")</f>
        <v>54</v>
      </c>
      <c r="R32" s="65">
        <v>13</v>
      </c>
      <c r="S32" s="135">
        <f t="shared" si="12"/>
        <v>0</v>
      </c>
      <c r="T32" s="135">
        <f t="shared" si="13"/>
        <v>42</v>
      </c>
      <c r="U32" s="135">
        <f t="shared" si="14"/>
        <v>42</v>
      </c>
      <c r="V32" s="15">
        <f t="shared" si="57"/>
        <v>42</v>
      </c>
      <c r="W32" s="84">
        <f>IF(V32="","",RANK(V32,V30:V34,0))</f>
        <v>3</v>
      </c>
      <c r="X32" s="84">
        <f t="shared" si="63"/>
        <v>42</v>
      </c>
      <c r="Y32" s="156">
        <v>13</v>
      </c>
      <c r="Z32" s="135">
        <f t="shared" si="16"/>
        <v>0</v>
      </c>
      <c r="AA32" s="135">
        <f t="shared" si="17"/>
        <v>35</v>
      </c>
      <c r="AB32" s="135">
        <f t="shared" si="18"/>
        <v>35</v>
      </c>
      <c r="AC32" s="15">
        <f t="shared" si="58"/>
        <v>35</v>
      </c>
      <c r="AD32" s="84">
        <f>IF(AC32="","",RANK(AC32,AC30:AC34,0))</f>
        <v>3</v>
      </c>
      <c r="AE32" s="84">
        <f t="shared" si="64"/>
        <v>35</v>
      </c>
      <c r="AF32" s="18">
        <f t="shared" si="20"/>
        <v>169</v>
      </c>
      <c r="AG32" s="19">
        <f t="shared" si="59"/>
        <v>169</v>
      </c>
      <c r="AH32" s="19">
        <f t="shared" si="21"/>
        <v>70</v>
      </c>
      <c r="AI32" s="172"/>
      <c r="AJ32" s="129"/>
      <c r="AK32" s="176"/>
    </row>
    <row r="33" spans="1:37" ht="15" customHeight="1" x14ac:dyDescent="0.25">
      <c r="A33" s="68">
        <v>4</v>
      </c>
      <c r="B33" s="137"/>
      <c r="C33" s="139">
        <v>11</v>
      </c>
      <c r="D33" s="133">
        <v>7.1</v>
      </c>
      <c r="E33" s="18">
        <f t="shared" si="5"/>
        <v>53</v>
      </c>
      <c r="F33" s="18">
        <f t="shared" si="6"/>
        <v>0</v>
      </c>
      <c r="G33" s="18">
        <f t="shared" si="7"/>
        <v>53</v>
      </c>
      <c r="H33" s="15">
        <f t="shared" si="55"/>
        <v>53</v>
      </c>
      <c r="I33" s="84">
        <f>IF(H33="","",RANK(H33,H30:H34,0))</f>
        <v>1</v>
      </c>
      <c r="J33" s="84">
        <f t="shared" si="62"/>
        <v>53</v>
      </c>
      <c r="K33" s="65">
        <v>214</v>
      </c>
      <c r="L33" s="18">
        <f t="shared" si="9"/>
        <v>0</v>
      </c>
      <c r="M33" s="18">
        <f t="shared" si="10"/>
        <v>29</v>
      </c>
      <c r="N33" s="18">
        <f t="shared" si="11"/>
        <v>29</v>
      </c>
      <c r="O33" s="15">
        <f t="shared" si="56"/>
        <v>29</v>
      </c>
      <c r="P33" s="96">
        <f>IF(O33="","",RANK(O33,O30:O34,0))</f>
        <v>5</v>
      </c>
      <c r="Q33" s="96" t="str">
        <f t="shared" si="65"/>
        <v/>
      </c>
      <c r="R33" s="65">
        <v>8</v>
      </c>
      <c r="S33" s="135">
        <f t="shared" si="12"/>
        <v>0</v>
      </c>
      <c r="T33" s="135">
        <f t="shared" si="13"/>
        <v>22</v>
      </c>
      <c r="U33" s="135">
        <f t="shared" si="14"/>
        <v>22</v>
      </c>
      <c r="V33" s="15">
        <f t="shared" si="57"/>
        <v>22</v>
      </c>
      <c r="W33" s="84">
        <f>IF(V33="","",RANK(V33,V30:V34,0))</f>
        <v>5</v>
      </c>
      <c r="X33" s="84" t="str">
        <f t="shared" si="63"/>
        <v/>
      </c>
      <c r="Y33" s="156">
        <v>16</v>
      </c>
      <c r="Z33" s="135">
        <f t="shared" si="16"/>
        <v>0</v>
      </c>
      <c r="AA33" s="135">
        <f t="shared" si="17"/>
        <v>44</v>
      </c>
      <c r="AB33" s="135">
        <f t="shared" si="18"/>
        <v>44</v>
      </c>
      <c r="AC33" s="15">
        <f t="shared" si="58"/>
        <v>44</v>
      </c>
      <c r="AD33" s="84">
        <f>IF(AC33="","",RANK(AC33,AC30:AC34,0))</f>
        <v>1</v>
      </c>
      <c r="AE33" s="84">
        <f t="shared" si="64"/>
        <v>44</v>
      </c>
      <c r="AF33" s="18">
        <f t="shared" si="20"/>
        <v>148</v>
      </c>
      <c r="AG33" s="19">
        <f t="shared" si="59"/>
        <v>148</v>
      </c>
      <c r="AH33" s="19">
        <f t="shared" si="21"/>
        <v>117</v>
      </c>
      <c r="AI33" s="172"/>
      <c r="AJ33" s="129"/>
      <c r="AK33" s="176"/>
    </row>
    <row r="34" spans="1:37" ht="15" customHeight="1" x14ac:dyDescent="0.25">
      <c r="A34" s="68">
        <v>5</v>
      </c>
      <c r="B34" s="137"/>
      <c r="C34" s="139">
        <v>11</v>
      </c>
      <c r="D34" s="133">
        <v>7.7</v>
      </c>
      <c r="E34" s="18">
        <f t="shared" si="5"/>
        <v>32</v>
      </c>
      <c r="F34" s="18">
        <f t="shared" si="6"/>
        <v>0</v>
      </c>
      <c r="G34" s="18">
        <f t="shared" si="7"/>
        <v>32</v>
      </c>
      <c r="H34" s="15">
        <f t="shared" si="55"/>
        <v>32</v>
      </c>
      <c r="I34" s="84">
        <f>IF(H34="","",RANK(H34,H30:H34,0))</f>
        <v>5</v>
      </c>
      <c r="J34" s="84" t="str">
        <f t="shared" si="62"/>
        <v/>
      </c>
      <c r="K34" s="65">
        <v>228</v>
      </c>
      <c r="L34" s="18">
        <f t="shared" si="9"/>
        <v>0</v>
      </c>
      <c r="M34" s="18">
        <f t="shared" si="10"/>
        <v>43</v>
      </c>
      <c r="N34" s="18">
        <f t="shared" si="11"/>
        <v>43</v>
      </c>
      <c r="O34" s="15">
        <f t="shared" si="56"/>
        <v>43</v>
      </c>
      <c r="P34" s="96">
        <f>IF(O34="","",RANK(O34,O30:O34,0))</f>
        <v>3</v>
      </c>
      <c r="Q34" s="96">
        <f t="shared" si="65"/>
        <v>43</v>
      </c>
      <c r="R34" s="65">
        <v>9</v>
      </c>
      <c r="S34" s="135">
        <f t="shared" si="12"/>
        <v>0</v>
      </c>
      <c r="T34" s="135">
        <f t="shared" si="13"/>
        <v>26</v>
      </c>
      <c r="U34" s="135">
        <f t="shared" si="14"/>
        <v>26</v>
      </c>
      <c r="V34" s="15">
        <f t="shared" si="57"/>
        <v>26</v>
      </c>
      <c r="W34" s="84">
        <f>IF(V34="","",RANK(V34,V30:V34,0))</f>
        <v>4</v>
      </c>
      <c r="X34" s="84">
        <f t="shared" si="63"/>
        <v>26</v>
      </c>
      <c r="Y34" s="156">
        <v>15</v>
      </c>
      <c r="Z34" s="135">
        <f t="shared" si="16"/>
        <v>0</v>
      </c>
      <c r="AA34" s="135">
        <f t="shared" si="17"/>
        <v>41</v>
      </c>
      <c r="AB34" s="135">
        <f t="shared" si="18"/>
        <v>41</v>
      </c>
      <c r="AC34" s="15">
        <f t="shared" si="58"/>
        <v>41</v>
      </c>
      <c r="AD34" s="84">
        <f>IF(AC34="","",RANK(AC34,AC30:AC34,0))</f>
        <v>2</v>
      </c>
      <c r="AE34" s="84">
        <f t="shared" si="64"/>
        <v>41</v>
      </c>
      <c r="AF34" s="18">
        <f t="shared" si="20"/>
        <v>142</v>
      </c>
      <c r="AG34" s="19">
        <f t="shared" si="59"/>
        <v>142</v>
      </c>
      <c r="AH34" s="19">
        <f t="shared" si="21"/>
        <v>128</v>
      </c>
      <c r="AI34" s="173"/>
      <c r="AJ34" s="129"/>
      <c r="AK34" s="176"/>
    </row>
    <row r="35" spans="1:37" ht="26.25" customHeight="1" x14ac:dyDescent="0.25">
      <c r="A35" s="68"/>
      <c r="B35" s="137"/>
      <c r="C35" s="140">
        <v>11</v>
      </c>
      <c r="D35" s="133"/>
      <c r="E35" s="18">
        <f t="shared" si="5"/>
        <v>0</v>
      </c>
      <c r="F35" s="18">
        <f t="shared" si="6"/>
        <v>0</v>
      </c>
      <c r="G35" s="18">
        <f t="shared" si="7"/>
        <v>0</v>
      </c>
      <c r="H35" s="89"/>
      <c r="I35" s="101" t="s">
        <v>455</v>
      </c>
      <c r="J35" s="109">
        <f>SUM(J30:J34)</f>
        <v>194</v>
      </c>
      <c r="K35" s="65"/>
      <c r="L35" s="18">
        <f t="shared" si="9"/>
        <v>0</v>
      </c>
      <c r="M35" s="18">
        <f t="shared" si="10"/>
        <v>0</v>
      </c>
      <c r="N35" s="18">
        <f t="shared" si="11"/>
        <v>0</v>
      </c>
      <c r="O35" s="89"/>
      <c r="P35" s="101" t="s">
        <v>455</v>
      </c>
      <c r="Q35" s="110">
        <f>SUM(Q30:Q34)</f>
        <v>197</v>
      </c>
      <c r="R35" s="65"/>
      <c r="S35" s="135">
        <f t="shared" si="12"/>
        <v>0</v>
      </c>
      <c r="T35" s="135">
        <f t="shared" si="13"/>
        <v>0</v>
      </c>
      <c r="U35" s="135">
        <f t="shared" si="14"/>
        <v>0</v>
      </c>
      <c r="V35" s="89"/>
      <c r="W35" s="101" t="s">
        <v>455</v>
      </c>
      <c r="X35" s="109">
        <f>SUM(X30:X34)</f>
        <v>168</v>
      </c>
      <c r="Y35" s="156"/>
      <c r="Z35" s="135">
        <f t="shared" si="16"/>
        <v>0</v>
      </c>
      <c r="AA35" s="135">
        <f t="shared" si="17"/>
        <v>8</v>
      </c>
      <c r="AB35" s="135">
        <f t="shared" si="18"/>
        <v>8</v>
      </c>
      <c r="AC35" s="89"/>
      <c r="AD35" s="101" t="s">
        <v>455</v>
      </c>
      <c r="AE35" s="109">
        <f>SUM(AE30:AE34)</f>
        <v>147</v>
      </c>
      <c r="AF35" s="18"/>
      <c r="AG35" s="92"/>
      <c r="AH35" s="19" t="str">
        <f t="shared" si="21"/>
        <v/>
      </c>
      <c r="AI35" s="98"/>
      <c r="AJ35" s="98"/>
      <c r="AK35" s="177"/>
    </row>
    <row r="36" spans="1:37" ht="15" customHeight="1" x14ac:dyDescent="0.25">
      <c r="A36" s="68">
        <v>1</v>
      </c>
      <c r="B36" s="137"/>
      <c r="C36" s="139">
        <v>12</v>
      </c>
      <c r="D36" s="133">
        <v>7.6</v>
      </c>
      <c r="E36" s="18">
        <f t="shared" si="5"/>
        <v>35</v>
      </c>
      <c r="F36" s="18">
        <f t="shared" si="6"/>
        <v>0</v>
      </c>
      <c r="G36" s="18">
        <f t="shared" si="7"/>
        <v>35</v>
      </c>
      <c r="H36" s="15">
        <f t="shared" ref="H36:H40" si="66">G36</f>
        <v>35</v>
      </c>
      <c r="I36" s="84">
        <f>IF(H36="","",RANK(H36,H36:H40,0))</f>
        <v>5</v>
      </c>
      <c r="J36" s="84" t="str">
        <f>IF(I36&lt;5,H36,"")</f>
        <v/>
      </c>
      <c r="K36" s="65">
        <v>252</v>
      </c>
      <c r="L36" s="18">
        <f t="shared" si="9"/>
        <v>61</v>
      </c>
      <c r="M36" s="18">
        <f t="shared" si="10"/>
        <v>0</v>
      </c>
      <c r="N36" s="18">
        <f t="shared" si="11"/>
        <v>61</v>
      </c>
      <c r="O36" s="15">
        <f t="shared" ref="O36:O40" si="67">N36</f>
        <v>61</v>
      </c>
      <c r="P36" s="96">
        <f>IF(O36="","",RANK(O36,O36:O40,0))</f>
        <v>2</v>
      </c>
      <c r="Q36" s="96">
        <f>IF(P36&lt;5,O36,"")</f>
        <v>61</v>
      </c>
      <c r="R36" s="65">
        <v>17</v>
      </c>
      <c r="S36" s="135">
        <f t="shared" si="12"/>
        <v>57</v>
      </c>
      <c r="T36" s="135">
        <f t="shared" si="13"/>
        <v>0</v>
      </c>
      <c r="U36" s="135">
        <f t="shared" si="14"/>
        <v>57</v>
      </c>
      <c r="V36" s="15">
        <f t="shared" ref="V36:V40" si="68">U36</f>
        <v>57</v>
      </c>
      <c r="W36" s="84">
        <f>IF(V36="","",RANK(V36,V36:V40,0))</f>
        <v>1</v>
      </c>
      <c r="X36" s="84">
        <f>IF(W36&lt;5,V36,"")</f>
        <v>57</v>
      </c>
      <c r="Y36" s="156">
        <v>10</v>
      </c>
      <c r="Z36" s="135">
        <f t="shared" si="16"/>
        <v>0</v>
      </c>
      <c r="AA36" s="135">
        <f t="shared" si="17"/>
        <v>28</v>
      </c>
      <c r="AB36" s="135">
        <f t="shared" si="18"/>
        <v>28</v>
      </c>
      <c r="AC36" s="15">
        <f t="shared" ref="AC36:AC40" si="69">AB36</f>
        <v>28</v>
      </c>
      <c r="AD36" s="84">
        <f>IF(AC36="","",RANK(AC36,AC36:AC40,0))</f>
        <v>1</v>
      </c>
      <c r="AE36" s="84">
        <f>IF(AD36&lt;5,AC36,"")</f>
        <v>28</v>
      </c>
      <c r="AF36" s="18">
        <f t="shared" si="20"/>
        <v>181</v>
      </c>
      <c r="AG36" s="19">
        <f t="shared" ref="AG36:AG40" si="70">AF36</f>
        <v>181</v>
      </c>
      <c r="AH36" s="19">
        <f t="shared" si="21"/>
        <v>45</v>
      </c>
      <c r="AI36" s="171">
        <f>SUM(J36:J40,Q36:Q40,X36:X40,AE36:AE40)</f>
        <v>709</v>
      </c>
      <c r="AJ36" s="129">
        <f t="shared" ref="AJ36" si="71">AI36</f>
        <v>709</v>
      </c>
      <c r="AK36" s="175">
        <f t="shared" ref="AK36" si="72">IF(ISNUMBER(AI36),RANK(AI36,$AI$6:$AI$293,0),"")</f>
        <v>16</v>
      </c>
    </row>
    <row r="37" spans="1:37" ht="15" customHeight="1" x14ac:dyDescent="0.25">
      <c r="A37" s="68">
        <v>2</v>
      </c>
      <c r="B37" s="137"/>
      <c r="C37" s="139">
        <v>12</v>
      </c>
      <c r="D37" s="133">
        <v>7.5</v>
      </c>
      <c r="E37" s="18">
        <f t="shared" si="5"/>
        <v>38</v>
      </c>
      <c r="F37" s="18">
        <f t="shared" si="6"/>
        <v>0</v>
      </c>
      <c r="G37" s="18">
        <f t="shared" si="7"/>
        <v>38</v>
      </c>
      <c r="H37" s="15">
        <f t="shared" si="66"/>
        <v>38</v>
      </c>
      <c r="I37" s="84">
        <f>IF(H37="","",RANK(H37,H36:H40,0))</f>
        <v>3</v>
      </c>
      <c r="J37" s="84">
        <f t="shared" ref="J37:J40" si="73">IF(I37&lt;5,H37,"")</f>
        <v>38</v>
      </c>
      <c r="K37" s="65">
        <v>245</v>
      </c>
      <c r="L37" s="18">
        <f t="shared" si="9"/>
        <v>0</v>
      </c>
      <c r="M37" s="18">
        <f t="shared" si="10"/>
        <v>57</v>
      </c>
      <c r="N37" s="18">
        <f t="shared" si="11"/>
        <v>57</v>
      </c>
      <c r="O37" s="15">
        <f t="shared" si="67"/>
        <v>57</v>
      </c>
      <c r="P37" s="96">
        <f>IF(O37="","",RANK(O37,O36:O40,0))</f>
        <v>4</v>
      </c>
      <c r="Q37" s="96">
        <f t="shared" ref="Q37:Q40" si="74">IF(P37&lt;5,O37,"")</f>
        <v>57</v>
      </c>
      <c r="R37" s="65">
        <v>16</v>
      </c>
      <c r="S37" s="135">
        <f t="shared" si="12"/>
        <v>54</v>
      </c>
      <c r="T37" s="135">
        <f t="shared" si="13"/>
        <v>0</v>
      </c>
      <c r="U37" s="135">
        <f t="shared" si="14"/>
        <v>54</v>
      </c>
      <c r="V37" s="15">
        <f t="shared" si="68"/>
        <v>54</v>
      </c>
      <c r="W37" s="84">
        <f>IF(V37="","",RANK(V37,V36:V40,0))</f>
        <v>2</v>
      </c>
      <c r="X37" s="84">
        <f t="shared" ref="X37:X39" si="75">IF(W37&lt;5,V37,"")</f>
        <v>54</v>
      </c>
      <c r="Y37" s="156">
        <v>7</v>
      </c>
      <c r="Z37" s="135">
        <f t="shared" si="16"/>
        <v>0</v>
      </c>
      <c r="AA37" s="135">
        <f t="shared" si="17"/>
        <v>22</v>
      </c>
      <c r="AB37" s="135">
        <f t="shared" si="18"/>
        <v>22</v>
      </c>
      <c r="AC37" s="15">
        <f t="shared" si="69"/>
        <v>22</v>
      </c>
      <c r="AD37" s="84">
        <f>IF(AC37="","",RANK(AC37,AC36:AC40,0))</f>
        <v>4</v>
      </c>
      <c r="AE37" s="84">
        <f t="shared" ref="AE37:AE40" si="76">IF(AD37&lt;5,AC37,"")</f>
        <v>22</v>
      </c>
      <c r="AF37" s="18">
        <f t="shared" si="20"/>
        <v>171</v>
      </c>
      <c r="AG37" s="19">
        <f t="shared" si="70"/>
        <v>171</v>
      </c>
      <c r="AH37" s="19">
        <f t="shared" si="21"/>
        <v>68</v>
      </c>
      <c r="AI37" s="172"/>
      <c r="AJ37" s="129"/>
      <c r="AK37" s="176"/>
    </row>
    <row r="38" spans="1:37" ht="15" customHeight="1" x14ac:dyDescent="0.25">
      <c r="A38" s="68">
        <v>3</v>
      </c>
      <c r="B38" s="137"/>
      <c r="C38" s="139">
        <v>12</v>
      </c>
      <c r="D38" s="133">
        <v>7.3</v>
      </c>
      <c r="E38" s="18">
        <f t="shared" si="5"/>
        <v>46</v>
      </c>
      <c r="F38" s="18">
        <f t="shared" si="6"/>
        <v>0</v>
      </c>
      <c r="G38" s="18">
        <f t="shared" si="7"/>
        <v>46</v>
      </c>
      <c r="H38" s="15">
        <f t="shared" si="66"/>
        <v>46</v>
      </c>
      <c r="I38" s="84">
        <f>IF(H38="","",RANK(H38,H36:H40,0))</f>
        <v>2</v>
      </c>
      <c r="J38" s="84">
        <f t="shared" si="73"/>
        <v>46</v>
      </c>
      <c r="K38" s="65">
        <v>243</v>
      </c>
      <c r="L38" s="18">
        <f t="shared" si="9"/>
        <v>0</v>
      </c>
      <c r="M38" s="18">
        <f t="shared" si="10"/>
        <v>56</v>
      </c>
      <c r="N38" s="18">
        <f t="shared" si="11"/>
        <v>56</v>
      </c>
      <c r="O38" s="15">
        <f t="shared" si="67"/>
        <v>56</v>
      </c>
      <c r="P38" s="96">
        <f>IF(O38="","",RANK(O38,O36:O40,0))</f>
        <v>5</v>
      </c>
      <c r="Q38" s="96" t="str">
        <f t="shared" si="74"/>
        <v/>
      </c>
      <c r="R38" s="65">
        <v>14</v>
      </c>
      <c r="S38" s="135">
        <f t="shared" si="12"/>
        <v>46</v>
      </c>
      <c r="T38" s="135">
        <f t="shared" si="13"/>
        <v>0</v>
      </c>
      <c r="U38" s="135">
        <f t="shared" si="14"/>
        <v>46</v>
      </c>
      <c r="V38" s="15">
        <f t="shared" si="68"/>
        <v>46</v>
      </c>
      <c r="W38" s="84">
        <f>IF(V38="","",RANK(V38,V36:V40,0))</f>
        <v>3</v>
      </c>
      <c r="X38" s="84">
        <f t="shared" si="75"/>
        <v>46</v>
      </c>
      <c r="Y38" s="156">
        <v>8</v>
      </c>
      <c r="Z38" s="135">
        <f t="shared" si="16"/>
        <v>0</v>
      </c>
      <c r="AA38" s="135">
        <f t="shared" si="17"/>
        <v>24</v>
      </c>
      <c r="AB38" s="135">
        <f t="shared" si="18"/>
        <v>24</v>
      </c>
      <c r="AC38" s="15">
        <f t="shared" si="69"/>
        <v>24</v>
      </c>
      <c r="AD38" s="84">
        <f>IF(AC38="","",RANK(AC38,AC36:AC40,0))</f>
        <v>3</v>
      </c>
      <c r="AE38" s="84">
        <f t="shared" si="76"/>
        <v>24</v>
      </c>
      <c r="AF38" s="18">
        <f t="shared" si="20"/>
        <v>172</v>
      </c>
      <c r="AG38" s="19">
        <f t="shared" si="70"/>
        <v>172</v>
      </c>
      <c r="AH38" s="19">
        <f t="shared" si="21"/>
        <v>64</v>
      </c>
      <c r="AI38" s="172"/>
      <c r="AJ38" s="129"/>
      <c r="AK38" s="176"/>
    </row>
    <row r="39" spans="1:37" ht="15" customHeight="1" x14ac:dyDescent="0.25">
      <c r="A39" s="68">
        <v>4</v>
      </c>
      <c r="B39" s="137"/>
      <c r="C39" s="139">
        <v>12</v>
      </c>
      <c r="D39" s="133">
        <v>7.5</v>
      </c>
      <c r="E39" s="18">
        <f t="shared" si="5"/>
        <v>38</v>
      </c>
      <c r="F39" s="18">
        <f t="shared" si="6"/>
        <v>0</v>
      </c>
      <c r="G39" s="18">
        <f t="shared" si="7"/>
        <v>38</v>
      </c>
      <c r="H39" s="15">
        <f t="shared" si="66"/>
        <v>38</v>
      </c>
      <c r="I39" s="84">
        <f>IF(H39="","",RANK(H39,H36:H40,0))</f>
        <v>3</v>
      </c>
      <c r="J39" s="84">
        <f t="shared" si="73"/>
        <v>38</v>
      </c>
      <c r="K39" s="65">
        <v>248</v>
      </c>
      <c r="L39" s="18">
        <f t="shared" si="9"/>
        <v>0</v>
      </c>
      <c r="M39" s="18">
        <f t="shared" si="10"/>
        <v>59</v>
      </c>
      <c r="N39" s="18">
        <f t="shared" si="11"/>
        <v>59</v>
      </c>
      <c r="O39" s="15">
        <f t="shared" si="67"/>
        <v>59</v>
      </c>
      <c r="P39" s="96">
        <f>IF(O39="","",RANK(O39,O36:O40,0))</f>
        <v>3</v>
      </c>
      <c r="Q39" s="96">
        <f t="shared" si="74"/>
        <v>59</v>
      </c>
      <c r="R39" s="65">
        <v>12</v>
      </c>
      <c r="S39" s="135">
        <f t="shared" si="12"/>
        <v>0</v>
      </c>
      <c r="T39" s="135">
        <f t="shared" si="13"/>
        <v>38</v>
      </c>
      <c r="U39" s="135">
        <f t="shared" si="14"/>
        <v>38</v>
      </c>
      <c r="V39" s="15">
        <f t="shared" si="68"/>
        <v>38</v>
      </c>
      <c r="W39" s="84">
        <f>IF(V39="","",RANK(V39,V36:V40,0))</f>
        <v>4</v>
      </c>
      <c r="X39" s="84">
        <f t="shared" si="75"/>
        <v>38</v>
      </c>
      <c r="Y39" s="156">
        <v>9</v>
      </c>
      <c r="Z39" s="135">
        <f t="shared" si="16"/>
        <v>0</v>
      </c>
      <c r="AA39" s="135">
        <f t="shared" si="17"/>
        <v>26</v>
      </c>
      <c r="AB39" s="135">
        <f t="shared" si="18"/>
        <v>26</v>
      </c>
      <c r="AC39" s="15">
        <f t="shared" si="69"/>
        <v>26</v>
      </c>
      <c r="AD39" s="84">
        <f>IF(AC39="","",RANK(AC39,AC36:AC40,0))</f>
        <v>2</v>
      </c>
      <c r="AE39" s="84">
        <f t="shared" si="76"/>
        <v>26</v>
      </c>
      <c r="AF39" s="18">
        <f t="shared" si="20"/>
        <v>161</v>
      </c>
      <c r="AG39" s="19">
        <f t="shared" si="70"/>
        <v>161</v>
      </c>
      <c r="AH39" s="19">
        <f t="shared" si="21"/>
        <v>87</v>
      </c>
      <c r="AI39" s="172"/>
      <c r="AJ39" s="129"/>
      <c r="AK39" s="176"/>
    </row>
    <row r="40" spans="1:37" ht="15" customHeight="1" x14ac:dyDescent="0.25">
      <c r="A40" s="68">
        <v>5</v>
      </c>
      <c r="B40" s="137"/>
      <c r="C40" s="139">
        <v>12</v>
      </c>
      <c r="D40" s="133">
        <v>7.2</v>
      </c>
      <c r="E40" s="18">
        <f t="shared" si="5"/>
        <v>50</v>
      </c>
      <c r="F40" s="18">
        <f t="shared" si="6"/>
        <v>0</v>
      </c>
      <c r="G40" s="18">
        <f t="shared" si="7"/>
        <v>50</v>
      </c>
      <c r="H40" s="15">
        <f t="shared" si="66"/>
        <v>50</v>
      </c>
      <c r="I40" s="84">
        <f>IF(H40="","",RANK(H40,H36:H40,0))</f>
        <v>1</v>
      </c>
      <c r="J40" s="84">
        <f t="shared" si="73"/>
        <v>50</v>
      </c>
      <c r="K40" s="65">
        <v>260</v>
      </c>
      <c r="L40" s="18">
        <f t="shared" si="9"/>
        <v>65</v>
      </c>
      <c r="M40" s="18">
        <f t="shared" si="10"/>
        <v>0</v>
      </c>
      <c r="N40" s="18">
        <f t="shared" si="11"/>
        <v>65</v>
      </c>
      <c r="O40" s="15">
        <f t="shared" si="67"/>
        <v>65</v>
      </c>
      <c r="P40" s="96">
        <f>IF(O40="","",RANK(O40,O36:O40,0))</f>
        <v>1</v>
      </c>
      <c r="Q40" s="96">
        <f t="shared" si="74"/>
        <v>65</v>
      </c>
      <c r="R40" s="65">
        <v>12</v>
      </c>
      <c r="S40" s="135">
        <f t="shared" si="12"/>
        <v>0</v>
      </c>
      <c r="T40" s="135">
        <f t="shared" si="13"/>
        <v>38</v>
      </c>
      <c r="U40" s="135">
        <f t="shared" si="14"/>
        <v>38</v>
      </c>
      <c r="V40" s="15">
        <f t="shared" si="68"/>
        <v>38</v>
      </c>
      <c r="W40" s="84">
        <f>IF(V40="","",RANK(V40,V36:V40,0))</f>
        <v>4</v>
      </c>
      <c r="X40" s="84"/>
      <c r="Y40" s="156">
        <v>4</v>
      </c>
      <c r="Z40" s="135">
        <f t="shared" si="16"/>
        <v>0</v>
      </c>
      <c r="AA40" s="135">
        <f t="shared" si="17"/>
        <v>16</v>
      </c>
      <c r="AB40" s="135">
        <f t="shared" si="18"/>
        <v>16</v>
      </c>
      <c r="AC40" s="15">
        <f t="shared" si="69"/>
        <v>16</v>
      </c>
      <c r="AD40" s="84">
        <f>IF(AC40="","",RANK(AC40,AC36:AC40,0))</f>
        <v>5</v>
      </c>
      <c r="AE40" s="84" t="str">
        <f t="shared" si="76"/>
        <v/>
      </c>
      <c r="AF40" s="18">
        <f t="shared" si="20"/>
        <v>169</v>
      </c>
      <c r="AG40" s="19">
        <f t="shared" si="70"/>
        <v>169</v>
      </c>
      <c r="AH40" s="19">
        <f t="shared" si="21"/>
        <v>70</v>
      </c>
      <c r="AI40" s="173"/>
      <c r="AJ40" s="129"/>
      <c r="AK40" s="176"/>
    </row>
    <row r="41" spans="1:37" ht="26.25" customHeight="1" x14ac:dyDescent="0.25">
      <c r="A41" s="68"/>
      <c r="B41" s="137"/>
      <c r="C41" s="140">
        <v>12</v>
      </c>
      <c r="D41" s="133"/>
      <c r="E41" s="18">
        <f t="shared" si="5"/>
        <v>0</v>
      </c>
      <c r="F41" s="18">
        <f t="shared" si="6"/>
        <v>0</v>
      </c>
      <c r="G41" s="18">
        <f t="shared" si="7"/>
        <v>0</v>
      </c>
      <c r="H41" s="89"/>
      <c r="I41" s="101" t="s">
        <v>455</v>
      </c>
      <c r="J41" s="109">
        <f>SUM(J36:J40)</f>
        <v>172</v>
      </c>
      <c r="K41" s="65"/>
      <c r="L41" s="18">
        <f t="shared" si="9"/>
        <v>0</v>
      </c>
      <c r="M41" s="18">
        <f t="shared" si="10"/>
        <v>0</v>
      </c>
      <c r="N41" s="18">
        <f t="shared" si="11"/>
        <v>0</v>
      </c>
      <c r="O41" s="89"/>
      <c r="P41" s="101" t="s">
        <v>455</v>
      </c>
      <c r="Q41" s="110">
        <f>SUM(Q36:Q40)</f>
        <v>242</v>
      </c>
      <c r="R41" s="65"/>
      <c r="S41" s="135">
        <f t="shared" si="12"/>
        <v>0</v>
      </c>
      <c r="T41" s="135">
        <f t="shared" si="13"/>
        <v>0</v>
      </c>
      <c r="U41" s="135">
        <f t="shared" si="14"/>
        <v>0</v>
      </c>
      <c r="V41" s="89"/>
      <c r="W41" s="101" t="s">
        <v>455</v>
      </c>
      <c r="X41" s="109">
        <f>SUM(X36:X40)</f>
        <v>195</v>
      </c>
      <c r="Y41" s="156"/>
      <c r="Z41" s="135">
        <f t="shared" si="16"/>
        <v>0</v>
      </c>
      <c r="AA41" s="135">
        <f t="shared" si="17"/>
        <v>8</v>
      </c>
      <c r="AB41" s="135">
        <f t="shared" si="18"/>
        <v>8</v>
      </c>
      <c r="AC41" s="89"/>
      <c r="AD41" s="101" t="s">
        <v>455</v>
      </c>
      <c r="AE41" s="109">
        <f>SUM(AE36:AE40)</f>
        <v>100</v>
      </c>
      <c r="AF41" s="18"/>
      <c r="AG41" s="92"/>
      <c r="AH41" s="19" t="str">
        <f t="shared" si="21"/>
        <v/>
      </c>
      <c r="AI41" s="98"/>
      <c r="AJ41" s="98"/>
      <c r="AK41" s="177"/>
    </row>
    <row r="42" spans="1:37" ht="15" customHeight="1" x14ac:dyDescent="0.25">
      <c r="A42" s="68">
        <v>1</v>
      </c>
      <c r="B42" s="137"/>
      <c r="C42" s="139">
        <v>14</v>
      </c>
      <c r="D42" s="133">
        <v>7.3</v>
      </c>
      <c r="E42" s="18">
        <f t="shared" si="5"/>
        <v>46</v>
      </c>
      <c r="F42" s="18">
        <f t="shared" si="6"/>
        <v>0</v>
      </c>
      <c r="G42" s="18">
        <f t="shared" si="7"/>
        <v>46</v>
      </c>
      <c r="H42" s="15">
        <f t="shared" ref="H42:H46" si="77">G42</f>
        <v>46</v>
      </c>
      <c r="I42" s="84">
        <f>IF(H42="","",RANK(H42,H42:H46,0))</f>
        <v>1</v>
      </c>
      <c r="J42" s="84">
        <f>IF(I42&lt;5,H42,"")</f>
        <v>46</v>
      </c>
      <c r="K42" s="65">
        <v>245</v>
      </c>
      <c r="L42" s="18">
        <f t="shared" si="9"/>
        <v>0</v>
      </c>
      <c r="M42" s="18">
        <f t="shared" si="10"/>
        <v>57</v>
      </c>
      <c r="N42" s="18">
        <f t="shared" si="11"/>
        <v>57</v>
      </c>
      <c r="O42" s="15">
        <f t="shared" ref="O42:O46" si="78">N42</f>
        <v>57</v>
      </c>
      <c r="P42" s="96">
        <f>IF(O42="","",RANK(O42,O42:O46,0))</f>
        <v>1</v>
      </c>
      <c r="Q42" s="96">
        <f>IF(P42&lt;5,O42,"")</f>
        <v>57</v>
      </c>
      <c r="R42" s="65">
        <v>19</v>
      </c>
      <c r="S42" s="135">
        <f t="shared" si="12"/>
        <v>61</v>
      </c>
      <c r="T42" s="135">
        <f t="shared" si="13"/>
        <v>0</v>
      </c>
      <c r="U42" s="135">
        <f t="shared" si="14"/>
        <v>61</v>
      </c>
      <c r="V42" s="15">
        <f t="shared" ref="V42:V46" si="79">U42</f>
        <v>61</v>
      </c>
      <c r="W42" s="84">
        <f>IF(V42="","",RANK(V42,V42:V46,0))</f>
        <v>1</v>
      </c>
      <c r="X42" s="84">
        <f>IF(W42&lt;5,V42,"")</f>
        <v>61</v>
      </c>
      <c r="Y42" s="156">
        <v>20.5</v>
      </c>
      <c r="Z42" s="135">
        <f t="shared" si="16"/>
        <v>0</v>
      </c>
      <c r="AA42" s="135">
        <f t="shared" si="17"/>
        <v>55</v>
      </c>
      <c r="AB42" s="135">
        <f t="shared" si="18"/>
        <v>55</v>
      </c>
      <c r="AC42" s="15">
        <f t="shared" ref="AC42:AC46" si="80">AB42</f>
        <v>55</v>
      </c>
      <c r="AD42" s="84">
        <f>IF(AC42="","",RANK(AC42,AC42:AC46,0))</f>
        <v>1</v>
      </c>
      <c r="AE42" s="84">
        <f>IF(AD42&lt;5,AC42,"")</f>
        <v>55</v>
      </c>
      <c r="AF42" s="18">
        <f t="shared" si="20"/>
        <v>219</v>
      </c>
      <c r="AG42" s="19">
        <f t="shared" ref="AG42:AG46" si="81">AF42</f>
        <v>219</v>
      </c>
      <c r="AH42" s="19">
        <f t="shared" si="21"/>
        <v>11</v>
      </c>
      <c r="AI42" s="171">
        <f>SUM(J42:J46,Q42:Q46,X42:X46,AE42:AE46)</f>
        <v>462</v>
      </c>
      <c r="AJ42" s="129">
        <f t="shared" ref="AJ42" si="82">AI42</f>
        <v>462</v>
      </c>
      <c r="AK42" s="175">
        <f t="shared" ref="AK42" si="83">IF(ISNUMBER(AI42),RANK(AI42,$AI$6:$AI$293,0),"")</f>
        <v>41</v>
      </c>
    </row>
    <row r="43" spans="1:37" ht="15" customHeight="1" x14ac:dyDescent="0.25">
      <c r="A43" s="68">
        <v>2</v>
      </c>
      <c r="B43" s="137"/>
      <c r="C43" s="139">
        <v>14</v>
      </c>
      <c r="D43" s="133">
        <v>8.1</v>
      </c>
      <c r="E43" s="18">
        <f t="shared" si="5"/>
        <v>0</v>
      </c>
      <c r="F43" s="18">
        <f t="shared" si="6"/>
        <v>20</v>
      </c>
      <c r="G43" s="18">
        <f t="shared" si="7"/>
        <v>20</v>
      </c>
      <c r="H43" s="15">
        <f t="shared" si="77"/>
        <v>20</v>
      </c>
      <c r="I43" s="84">
        <f>IF(H43="","",RANK(H43,H42:H46,0))</f>
        <v>2</v>
      </c>
      <c r="J43" s="84">
        <f>IF(I43&lt;5,H43,"")</f>
        <v>20</v>
      </c>
      <c r="K43" s="65">
        <v>235</v>
      </c>
      <c r="L43" s="18">
        <f t="shared" si="9"/>
        <v>0</v>
      </c>
      <c r="M43" s="18">
        <f t="shared" si="10"/>
        <v>50</v>
      </c>
      <c r="N43" s="18">
        <f t="shared" si="11"/>
        <v>50</v>
      </c>
      <c r="O43" s="15">
        <f t="shared" si="78"/>
        <v>50</v>
      </c>
      <c r="P43" s="96">
        <f>IF(O43="","",RANK(O43,O42:O46,0))</f>
        <v>2</v>
      </c>
      <c r="Q43" s="96">
        <f t="shared" ref="Q43:Q46" si="84">IF(P43&lt;5,O43,"")</f>
        <v>50</v>
      </c>
      <c r="R43" s="65">
        <v>4</v>
      </c>
      <c r="S43" s="135">
        <f t="shared" si="12"/>
        <v>0</v>
      </c>
      <c r="T43" s="135">
        <f t="shared" si="13"/>
        <v>10</v>
      </c>
      <c r="U43" s="135">
        <f t="shared" si="14"/>
        <v>10</v>
      </c>
      <c r="V43" s="15">
        <f t="shared" si="79"/>
        <v>10</v>
      </c>
      <c r="W43" s="84">
        <f>IF(V43="","",RANK(V43,V42:V46,0))</f>
        <v>4</v>
      </c>
      <c r="X43" s="84">
        <f t="shared" ref="X43:X46" si="85">IF(W43&lt;5,V43,"")</f>
        <v>10</v>
      </c>
      <c r="Y43" s="156">
        <v>8</v>
      </c>
      <c r="Z43" s="135">
        <f t="shared" si="16"/>
        <v>0</v>
      </c>
      <c r="AA43" s="135">
        <f t="shared" si="17"/>
        <v>24</v>
      </c>
      <c r="AB43" s="135">
        <f t="shared" si="18"/>
        <v>24</v>
      </c>
      <c r="AC43" s="15">
        <f t="shared" si="80"/>
        <v>24</v>
      </c>
      <c r="AD43" s="84">
        <f>IF(AC43="","",RANK(AC43,AC42:AC46,0))</f>
        <v>2</v>
      </c>
      <c r="AE43" s="84">
        <f t="shared" ref="AE43:AE46" si="86">IF(AD43&lt;5,AC43,"")</f>
        <v>24</v>
      </c>
      <c r="AF43" s="18">
        <f t="shared" si="20"/>
        <v>104</v>
      </c>
      <c r="AG43" s="19">
        <f t="shared" si="81"/>
        <v>104</v>
      </c>
      <c r="AH43" s="19">
        <f t="shared" si="21"/>
        <v>172</v>
      </c>
      <c r="AI43" s="172"/>
      <c r="AJ43" s="129"/>
      <c r="AK43" s="176"/>
    </row>
    <row r="44" spans="1:37" ht="15" customHeight="1" x14ac:dyDescent="0.25">
      <c r="A44" s="68">
        <v>3</v>
      </c>
      <c r="B44" s="137"/>
      <c r="C44" s="139">
        <v>14</v>
      </c>
      <c r="D44" s="133">
        <v>8.4</v>
      </c>
      <c r="E44" s="18">
        <f t="shared" si="5"/>
        <v>0</v>
      </c>
      <c r="F44" s="18">
        <f t="shared" si="6"/>
        <v>13</v>
      </c>
      <c r="G44" s="18">
        <f t="shared" si="7"/>
        <v>13</v>
      </c>
      <c r="H44" s="15">
        <f t="shared" si="77"/>
        <v>13</v>
      </c>
      <c r="I44" s="84">
        <f>IF(H44="","",RANK(H44,H42:H46,0))</f>
        <v>4</v>
      </c>
      <c r="J44" s="84">
        <f t="shared" ref="J44:J45" si="87">IF(I44&lt;5,H44,"")</f>
        <v>13</v>
      </c>
      <c r="K44" s="65">
        <v>180</v>
      </c>
      <c r="L44" s="18">
        <f t="shared" si="9"/>
        <v>0</v>
      </c>
      <c r="M44" s="18">
        <f t="shared" si="10"/>
        <v>11</v>
      </c>
      <c r="N44" s="18">
        <f t="shared" si="11"/>
        <v>11</v>
      </c>
      <c r="O44" s="15">
        <f t="shared" si="78"/>
        <v>11</v>
      </c>
      <c r="P44" s="96">
        <f>IF(O44="","",RANK(O44,O42:O46,0))</f>
        <v>5</v>
      </c>
      <c r="Q44" s="96" t="str">
        <f t="shared" si="84"/>
        <v/>
      </c>
      <c r="R44" s="65">
        <v>3</v>
      </c>
      <c r="S44" s="135">
        <f t="shared" si="12"/>
        <v>0</v>
      </c>
      <c r="T44" s="135">
        <f t="shared" si="13"/>
        <v>7</v>
      </c>
      <c r="U44" s="135">
        <f t="shared" si="14"/>
        <v>7</v>
      </c>
      <c r="V44" s="15">
        <f t="shared" si="79"/>
        <v>7</v>
      </c>
      <c r="W44" s="84">
        <f>IF(V44="","",RANK(V44,V42:V46,0))</f>
        <v>5</v>
      </c>
      <c r="X44" s="84" t="str">
        <f t="shared" si="85"/>
        <v/>
      </c>
      <c r="Y44" s="156">
        <v>6</v>
      </c>
      <c r="Z44" s="135">
        <f t="shared" si="16"/>
        <v>0</v>
      </c>
      <c r="AA44" s="135">
        <f t="shared" si="17"/>
        <v>20</v>
      </c>
      <c r="AB44" s="135">
        <f t="shared" si="18"/>
        <v>20</v>
      </c>
      <c r="AC44" s="15">
        <f t="shared" si="80"/>
        <v>20</v>
      </c>
      <c r="AD44" s="84">
        <f>IF(AC44="","",RANK(AC44,AC42:AC46,0))</f>
        <v>3</v>
      </c>
      <c r="AE44" s="84">
        <f t="shared" si="86"/>
        <v>20</v>
      </c>
      <c r="AF44" s="18">
        <f t="shared" si="20"/>
        <v>51</v>
      </c>
      <c r="AG44" s="19">
        <f t="shared" si="81"/>
        <v>51</v>
      </c>
      <c r="AH44" s="19">
        <f t="shared" si="21"/>
        <v>198</v>
      </c>
      <c r="AI44" s="172"/>
      <c r="AJ44" s="129"/>
      <c r="AK44" s="176"/>
    </row>
    <row r="45" spans="1:37" ht="15" customHeight="1" x14ac:dyDescent="0.25">
      <c r="A45" s="68">
        <v>4</v>
      </c>
      <c r="B45" s="137"/>
      <c r="C45" s="139">
        <v>14</v>
      </c>
      <c r="D45" s="133">
        <v>8.3000000000000007</v>
      </c>
      <c r="E45" s="18">
        <f t="shared" si="5"/>
        <v>0</v>
      </c>
      <c r="F45" s="18">
        <f t="shared" si="6"/>
        <v>15</v>
      </c>
      <c r="G45" s="18">
        <f t="shared" si="7"/>
        <v>15</v>
      </c>
      <c r="H45" s="15">
        <f t="shared" si="77"/>
        <v>15</v>
      </c>
      <c r="I45" s="84">
        <f>IF(H45="","",RANK(H45,H42:H46,0))</f>
        <v>3</v>
      </c>
      <c r="J45" s="84">
        <f t="shared" si="87"/>
        <v>15</v>
      </c>
      <c r="K45" s="65">
        <v>212</v>
      </c>
      <c r="L45" s="18">
        <f t="shared" si="9"/>
        <v>0</v>
      </c>
      <c r="M45" s="18">
        <f t="shared" si="10"/>
        <v>27</v>
      </c>
      <c r="N45" s="18">
        <f t="shared" si="11"/>
        <v>27</v>
      </c>
      <c r="O45" s="15">
        <f t="shared" si="78"/>
        <v>27</v>
      </c>
      <c r="P45" s="96">
        <f>IF(O45="","",RANK(O45,O42:O46,0))</f>
        <v>3</v>
      </c>
      <c r="Q45" s="96">
        <f t="shared" si="84"/>
        <v>27</v>
      </c>
      <c r="R45" s="65">
        <v>7</v>
      </c>
      <c r="S45" s="135">
        <f t="shared" si="12"/>
        <v>0</v>
      </c>
      <c r="T45" s="135">
        <f t="shared" si="13"/>
        <v>19</v>
      </c>
      <c r="U45" s="135">
        <f t="shared" si="14"/>
        <v>19</v>
      </c>
      <c r="V45" s="15">
        <f t="shared" si="79"/>
        <v>19</v>
      </c>
      <c r="W45" s="84">
        <f>IF(V45="","",RANK(V45,V42:V46,0))</f>
        <v>2</v>
      </c>
      <c r="X45" s="84">
        <f t="shared" si="85"/>
        <v>19</v>
      </c>
      <c r="Y45" s="156">
        <v>2</v>
      </c>
      <c r="Z45" s="135">
        <f t="shared" si="16"/>
        <v>0</v>
      </c>
      <c r="AA45" s="135">
        <f t="shared" si="17"/>
        <v>12</v>
      </c>
      <c r="AB45" s="135">
        <f t="shared" si="18"/>
        <v>12</v>
      </c>
      <c r="AC45" s="15">
        <f t="shared" si="80"/>
        <v>12</v>
      </c>
      <c r="AD45" s="84">
        <f>IF(AC45="","",RANK(AC45,AC42:AC46,0))</f>
        <v>5</v>
      </c>
      <c r="AE45" s="84" t="str">
        <f t="shared" si="86"/>
        <v/>
      </c>
      <c r="AF45" s="18">
        <f t="shared" si="20"/>
        <v>73</v>
      </c>
      <c r="AG45" s="19">
        <f t="shared" si="81"/>
        <v>73</v>
      </c>
      <c r="AH45" s="19">
        <f t="shared" si="21"/>
        <v>192</v>
      </c>
      <c r="AI45" s="172"/>
      <c r="AJ45" s="129"/>
      <c r="AK45" s="176"/>
    </row>
    <row r="46" spans="1:37" ht="15" customHeight="1" x14ac:dyDescent="0.25">
      <c r="A46" s="68">
        <v>5</v>
      </c>
      <c r="B46" s="137"/>
      <c r="C46" s="139">
        <v>14</v>
      </c>
      <c r="D46" s="133">
        <v>8.4</v>
      </c>
      <c r="E46" s="18">
        <f t="shared" si="5"/>
        <v>0</v>
      </c>
      <c r="F46" s="18">
        <f t="shared" si="6"/>
        <v>13</v>
      </c>
      <c r="G46" s="18">
        <f t="shared" si="7"/>
        <v>13</v>
      </c>
      <c r="H46" s="15">
        <f t="shared" si="77"/>
        <v>13</v>
      </c>
      <c r="I46" s="84">
        <f>IF(H46="","",RANK(H46,H42:H46,0))</f>
        <v>4</v>
      </c>
      <c r="J46" s="84"/>
      <c r="K46" s="65">
        <v>184</v>
      </c>
      <c r="L46" s="18">
        <f t="shared" si="9"/>
        <v>0</v>
      </c>
      <c r="M46" s="18">
        <f t="shared" si="10"/>
        <v>12</v>
      </c>
      <c r="N46" s="18">
        <f t="shared" si="11"/>
        <v>12</v>
      </c>
      <c r="O46" s="15">
        <f t="shared" si="78"/>
        <v>12</v>
      </c>
      <c r="P46" s="96">
        <f>IF(O46="","",RANK(O46,O42:O46,0))</f>
        <v>4</v>
      </c>
      <c r="Q46" s="96">
        <f t="shared" si="84"/>
        <v>12</v>
      </c>
      <c r="R46" s="65">
        <v>7</v>
      </c>
      <c r="S46" s="135">
        <f t="shared" si="12"/>
        <v>0</v>
      </c>
      <c r="T46" s="135">
        <f t="shared" si="13"/>
        <v>19</v>
      </c>
      <c r="U46" s="135">
        <f t="shared" si="14"/>
        <v>19</v>
      </c>
      <c r="V46" s="15">
        <f t="shared" si="79"/>
        <v>19</v>
      </c>
      <c r="W46" s="84">
        <f>IF(V46="","",RANK(V46,V42:V46,0))</f>
        <v>2</v>
      </c>
      <c r="X46" s="84">
        <f t="shared" si="85"/>
        <v>19</v>
      </c>
      <c r="Y46" s="156">
        <v>3</v>
      </c>
      <c r="Z46" s="135">
        <f t="shared" si="16"/>
        <v>0</v>
      </c>
      <c r="AA46" s="135">
        <f t="shared" si="17"/>
        <v>14</v>
      </c>
      <c r="AB46" s="135">
        <f t="shared" si="18"/>
        <v>14</v>
      </c>
      <c r="AC46" s="15">
        <f t="shared" si="80"/>
        <v>14</v>
      </c>
      <c r="AD46" s="84">
        <f>IF(AC46="","",RANK(AC46,AC42:AC46,0))</f>
        <v>4</v>
      </c>
      <c r="AE46" s="84">
        <f t="shared" si="86"/>
        <v>14</v>
      </c>
      <c r="AF46" s="18">
        <f t="shared" si="20"/>
        <v>58</v>
      </c>
      <c r="AG46" s="19">
        <f t="shared" si="81"/>
        <v>58</v>
      </c>
      <c r="AH46" s="19">
        <f t="shared" si="21"/>
        <v>197</v>
      </c>
      <c r="AI46" s="173"/>
      <c r="AJ46" s="129"/>
      <c r="AK46" s="176"/>
    </row>
    <row r="47" spans="1:37" ht="26.25" customHeight="1" x14ac:dyDescent="0.25">
      <c r="A47" s="68"/>
      <c r="B47" s="137"/>
      <c r="C47" s="140">
        <v>14</v>
      </c>
      <c r="D47" s="133"/>
      <c r="E47" s="18">
        <f t="shared" si="5"/>
        <v>0</v>
      </c>
      <c r="F47" s="18">
        <f t="shared" si="6"/>
        <v>0</v>
      </c>
      <c r="G47" s="18">
        <f t="shared" si="7"/>
        <v>0</v>
      </c>
      <c r="H47" s="89"/>
      <c r="I47" s="101" t="s">
        <v>455</v>
      </c>
      <c r="J47" s="109">
        <f>SUM(J42:J46)</f>
        <v>94</v>
      </c>
      <c r="K47" s="65"/>
      <c r="L47" s="18">
        <f t="shared" si="9"/>
        <v>0</v>
      </c>
      <c r="M47" s="18">
        <f t="shared" si="10"/>
        <v>0</v>
      </c>
      <c r="N47" s="18">
        <f t="shared" si="11"/>
        <v>0</v>
      </c>
      <c r="O47" s="89"/>
      <c r="P47" s="101" t="s">
        <v>455</v>
      </c>
      <c r="Q47" s="110">
        <f>SUM(Q42:Q46)</f>
        <v>146</v>
      </c>
      <c r="R47" s="65"/>
      <c r="S47" s="135">
        <f t="shared" si="12"/>
        <v>0</v>
      </c>
      <c r="T47" s="135">
        <f t="shared" si="13"/>
        <v>0</v>
      </c>
      <c r="U47" s="135">
        <f t="shared" si="14"/>
        <v>0</v>
      </c>
      <c r="V47" s="89"/>
      <c r="W47" s="101" t="s">
        <v>455</v>
      </c>
      <c r="X47" s="109">
        <f>SUM(X42:X46)</f>
        <v>109</v>
      </c>
      <c r="Y47" s="156"/>
      <c r="Z47" s="135">
        <f t="shared" si="16"/>
        <v>0</v>
      </c>
      <c r="AA47" s="135">
        <f t="shared" si="17"/>
        <v>8</v>
      </c>
      <c r="AB47" s="135">
        <f t="shared" si="18"/>
        <v>8</v>
      </c>
      <c r="AC47" s="89"/>
      <c r="AD47" s="101" t="s">
        <v>455</v>
      </c>
      <c r="AE47" s="109">
        <f>SUM(AE42:AE46)</f>
        <v>113</v>
      </c>
      <c r="AF47" s="18"/>
      <c r="AG47" s="92"/>
      <c r="AH47" s="19" t="str">
        <f t="shared" si="21"/>
        <v/>
      </c>
      <c r="AI47" s="98"/>
      <c r="AJ47" s="98"/>
      <c r="AK47" s="177"/>
    </row>
    <row r="48" spans="1:37" ht="15" customHeight="1" x14ac:dyDescent="0.25">
      <c r="A48" s="68">
        <v>1</v>
      </c>
      <c r="B48" s="137"/>
      <c r="C48" s="139">
        <v>17</v>
      </c>
      <c r="D48" s="133">
        <v>7.4</v>
      </c>
      <c r="E48" s="18">
        <f t="shared" si="5"/>
        <v>42</v>
      </c>
      <c r="F48" s="18">
        <f t="shared" si="6"/>
        <v>0</v>
      </c>
      <c r="G48" s="18">
        <f t="shared" si="7"/>
        <v>42</v>
      </c>
      <c r="H48" s="15">
        <f t="shared" ref="H48:H52" si="88">G48</f>
        <v>42</v>
      </c>
      <c r="I48" s="84">
        <f>IF(H48="","",RANK(H48,H48:H52,0))</f>
        <v>3</v>
      </c>
      <c r="J48" s="84">
        <f>IF(I48&lt;5,H48,"")</f>
        <v>42</v>
      </c>
      <c r="K48" s="65">
        <v>252</v>
      </c>
      <c r="L48" s="18">
        <f t="shared" si="9"/>
        <v>61</v>
      </c>
      <c r="M48" s="18">
        <f t="shared" si="10"/>
        <v>0</v>
      </c>
      <c r="N48" s="18">
        <f t="shared" si="11"/>
        <v>61</v>
      </c>
      <c r="O48" s="15">
        <f t="shared" ref="O48:O52" si="89">N48</f>
        <v>61</v>
      </c>
      <c r="P48" s="96">
        <f>IF(O48="","",RANK(O48,O48:O52,0))</f>
        <v>3</v>
      </c>
      <c r="Q48" s="96">
        <f>IF(P48&lt;5,O48,"")</f>
        <v>61</v>
      </c>
      <c r="R48" s="65">
        <v>15</v>
      </c>
      <c r="S48" s="135">
        <f t="shared" si="12"/>
        <v>50</v>
      </c>
      <c r="T48" s="135">
        <f t="shared" si="13"/>
        <v>0</v>
      </c>
      <c r="U48" s="135">
        <f t="shared" si="14"/>
        <v>50</v>
      </c>
      <c r="V48" s="15">
        <f t="shared" ref="V48:V52" si="90">U48</f>
        <v>50</v>
      </c>
      <c r="W48" s="84">
        <f>IF(V48="","",RANK(V48,V48:V52,0))</f>
        <v>4</v>
      </c>
      <c r="X48" s="84">
        <f>IF(W48&lt;5,V48,"")</f>
        <v>50</v>
      </c>
      <c r="Y48" s="156">
        <v>20</v>
      </c>
      <c r="Z48" s="135">
        <f t="shared" si="16"/>
        <v>0</v>
      </c>
      <c r="AA48" s="135">
        <f t="shared" si="17"/>
        <v>54</v>
      </c>
      <c r="AB48" s="135">
        <f t="shared" si="18"/>
        <v>54</v>
      </c>
      <c r="AC48" s="15">
        <f t="shared" ref="AC48:AC52" si="91">AB48</f>
        <v>54</v>
      </c>
      <c r="AD48" s="84">
        <f>IF(AC48="","",RANK(AC48,AC48:AC52,0))</f>
        <v>1</v>
      </c>
      <c r="AE48" s="84">
        <f>IF(AD48&lt;5,AC48,"")</f>
        <v>54</v>
      </c>
      <c r="AF48" s="18">
        <f t="shared" si="20"/>
        <v>207</v>
      </c>
      <c r="AG48" s="19">
        <f t="shared" ref="AG48:AG52" si="92">AF48</f>
        <v>207</v>
      </c>
      <c r="AH48" s="19">
        <f t="shared" si="21"/>
        <v>18</v>
      </c>
      <c r="AI48" s="171">
        <f>SUM(J48:J52,Q48:Q52,X48:X52,AE48:AE52)</f>
        <v>841</v>
      </c>
      <c r="AJ48" s="129">
        <f t="shared" ref="AJ48" si="93">AI48</f>
        <v>841</v>
      </c>
      <c r="AK48" s="175">
        <f t="shared" ref="AK48" si="94">IF(ISNUMBER(AI48),RANK(AI48,$AI$6:$AI$293,0),"")</f>
        <v>4</v>
      </c>
    </row>
    <row r="49" spans="1:37" ht="15" customHeight="1" x14ac:dyDescent="0.25">
      <c r="A49" s="68">
        <v>2</v>
      </c>
      <c r="B49" s="137"/>
      <c r="C49" s="139">
        <v>17</v>
      </c>
      <c r="D49" s="133">
        <v>7.6</v>
      </c>
      <c r="E49" s="18">
        <f t="shared" si="5"/>
        <v>35</v>
      </c>
      <c r="F49" s="18">
        <f t="shared" si="6"/>
        <v>0</v>
      </c>
      <c r="G49" s="18">
        <f t="shared" si="7"/>
        <v>35</v>
      </c>
      <c r="H49" s="15">
        <f t="shared" si="88"/>
        <v>35</v>
      </c>
      <c r="I49" s="84">
        <f>IF(H49="","",RANK(H49,H48:H52,0))</f>
        <v>4</v>
      </c>
      <c r="J49" s="84">
        <f t="shared" ref="J49:J52" si="95">IF(I49&lt;5,H49,"")</f>
        <v>35</v>
      </c>
      <c r="K49" s="65">
        <v>257</v>
      </c>
      <c r="L49" s="18">
        <f t="shared" si="9"/>
        <v>63</v>
      </c>
      <c r="M49" s="18">
        <f t="shared" si="10"/>
        <v>0</v>
      </c>
      <c r="N49" s="18">
        <f t="shared" si="11"/>
        <v>63</v>
      </c>
      <c r="O49" s="15">
        <f t="shared" si="89"/>
        <v>63</v>
      </c>
      <c r="P49" s="96">
        <f>IF(O49="","",RANK(O49,O48:O52,0))</f>
        <v>2</v>
      </c>
      <c r="Q49" s="96">
        <f t="shared" ref="Q49:Q52" si="96">IF(P49&lt;5,O49,"")</f>
        <v>63</v>
      </c>
      <c r="R49" s="65">
        <v>17</v>
      </c>
      <c r="S49" s="135">
        <f t="shared" si="12"/>
        <v>57</v>
      </c>
      <c r="T49" s="135">
        <f t="shared" si="13"/>
        <v>0</v>
      </c>
      <c r="U49" s="135">
        <f t="shared" si="14"/>
        <v>57</v>
      </c>
      <c r="V49" s="15">
        <f t="shared" si="90"/>
        <v>57</v>
      </c>
      <c r="W49" s="84">
        <f>IF(V49="","",RANK(V49,V48:V52,0))</f>
        <v>2</v>
      </c>
      <c r="X49" s="84">
        <f t="shared" ref="X49:X52" si="97">IF(W49&lt;5,V49,"")</f>
        <v>57</v>
      </c>
      <c r="Y49" s="156">
        <v>17</v>
      </c>
      <c r="Z49" s="135">
        <f t="shared" si="16"/>
        <v>0</v>
      </c>
      <c r="AA49" s="135">
        <f t="shared" si="17"/>
        <v>47</v>
      </c>
      <c r="AB49" s="135">
        <f t="shared" si="18"/>
        <v>47</v>
      </c>
      <c r="AC49" s="15">
        <f t="shared" si="91"/>
        <v>47</v>
      </c>
      <c r="AD49" s="84">
        <f>IF(AC49="","",RANK(AC49,AC48:AC52,0))</f>
        <v>2</v>
      </c>
      <c r="AE49" s="84">
        <f t="shared" ref="AE49:AE52" si="98">IF(AD49&lt;5,AC49,"")</f>
        <v>47</v>
      </c>
      <c r="AF49" s="18">
        <f t="shared" si="20"/>
        <v>202</v>
      </c>
      <c r="AG49" s="19">
        <f t="shared" si="92"/>
        <v>202</v>
      </c>
      <c r="AH49" s="19">
        <f t="shared" si="21"/>
        <v>24</v>
      </c>
      <c r="AI49" s="172"/>
      <c r="AJ49" s="129"/>
      <c r="AK49" s="176"/>
    </row>
    <row r="50" spans="1:37" ht="15" customHeight="1" x14ac:dyDescent="0.25">
      <c r="A50" s="68">
        <v>3</v>
      </c>
      <c r="B50" s="137"/>
      <c r="C50" s="139">
        <v>17</v>
      </c>
      <c r="D50" s="133">
        <v>7.7</v>
      </c>
      <c r="E50" s="18">
        <f t="shared" si="5"/>
        <v>32</v>
      </c>
      <c r="F50" s="18">
        <f t="shared" si="6"/>
        <v>0</v>
      </c>
      <c r="G50" s="18">
        <f t="shared" si="7"/>
        <v>32</v>
      </c>
      <c r="H50" s="15">
        <f t="shared" si="88"/>
        <v>32</v>
      </c>
      <c r="I50" s="84">
        <f>IF(H50="","",RANK(H50,H48:H52,0))</f>
        <v>5</v>
      </c>
      <c r="J50" s="84" t="str">
        <f t="shared" si="95"/>
        <v/>
      </c>
      <c r="K50" s="65">
        <v>245</v>
      </c>
      <c r="L50" s="18">
        <f t="shared" si="9"/>
        <v>0</v>
      </c>
      <c r="M50" s="18">
        <f t="shared" si="10"/>
        <v>57</v>
      </c>
      <c r="N50" s="18">
        <f t="shared" si="11"/>
        <v>57</v>
      </c>
      <c r="O50" s="15">
        <f t="shared" si="89"/>
        <v>57</v>
      </c>
      <c r="P50" s="96">
        <f>IF(O50="","",RANK(O50,O48:O52,0))</f>
        <v>5</v>
      </c>
      <c r="Q50" s="96" t="str">
        <f t="shared" si="96"/>
        <v/>
      </c>
      <c r="R50" s="65">
        <v>13</v>
      </c>
      <c r="S50" s="135">
        <f t="shared" si="12"/>
        <v>0</v>
      </c>
      <c r="T50" s="135">
        <f t="shared" si="13"/>
        <v>42</v>
      </c>
      <c r="U50" s="135">
        <f t="shared" si="14"/>
        <v>42</v>
      </c>
      <c r="V50" s="15">
        <f t="shared" si="90"/>
        <v>42</v>
      </c>
      <c r="W50" s="84">
        <f>IF(V50="","",RANK(V50,V48:V52,0))</f>
        <v>5</v>
      </c>
      <c r="X50" s="84" t="str">
        <f t="shared" si="97"/>
        <v/>
      </c>
      <c r="Y50" s="156">
        <v>10</v>
      </c>
      <c r="Z50" s="135">
        <f t="shared" si="16"/>
        <v>0</v>
      </c>
      <c r="AA50" s="135">
        <f t="shared" si="17"/>
        <v>28</v>
      </c>
      <c r="AB50" s="135">
        <f t="shared" si="18"/>
        <v>28</v>
      </c>
      <c r="AC50" s="15">
        <f t="shared" si="91"/>
        <v>28</v>
      </c>
      <c r="AD50" s="84">
        <f>IF(AC50="","",RANK(AC50,AC48:AC52,0))</f>
        <v>5</v>
      </c>
      <c r="AE50" s="84" t="str">
        <f t="shared" si="98"/>
        <v/>
      </c>
      <c r="AF50" s="18">
        <f t="shared" si="20"/>
        <v>159</v>
      </c>
      <c r="AG50" s="19">
        <f t="shared" si="92"/>
        <v>159</v>
      </c>
      <c r="AH50" s="19">
        <f t="shared" si="21"/>
        <v>93</v>
      </c>
      <c r="AI50" s="172"/>
      <c r="AJ50" s="129"/>
      <c r="AK50" s="176"/>
    </row>
    <row r="51" spans="1:37" ht="15" customHeight="1" x14ac:dyDescent="0.25">
      <c r="A51" s="68">
        <v>4</v>
      </c>
      <c r="B51" s="137"/>
      <c r="C51" s="139">
        <v>17</v>
      </c>
      <c r="D51" s="133">
        <v>7</v>
      </c>
      <c r="E51" s="18">
        <f t="shared" si="5"/>
        <v>56</v>
      </c>
      <c r="F51" s="18">
        <f t="shared" si="6"/>
        <v>0</v>
      </c>
      <c r="G51" s="18">
        <f t="shared" si="7"/>
        <v>56</v>
      </c>
      <c r="H51" s="15">
        <f t="shared" si="88"/>
        <v>56</v>
      </c>
      <c r="I51" s="84">
        <f>IF(H51="","",RANK(H51,H48:H52,0))</f>
        <v>1</v>
      </c>
      <c r="J51" s="84">
        <f t="shared" si="95"/>
        <v>56</v>
      </c>
      <c r="K51" s="65">
        <v>261</v>
      </c>
      <c r="L51" s="18">
        <f t="shared" si="9"/>
        <v>65</v>
      </c>
      <c r="M51" s="18">
        <f t="shared" si="10"/>
        <v>0</v>
      </c>
      <c r="N51" s="18">
        <f t="shared" si="11"/>
        <v>65</v>
      </c>
      <c r="O51" s="15">
        <f t="shared" si="89"/>
        <v>65</v>
      </c>
      <c r="P51" s="96">
        <f>IF(O51="","",RANK(O51,O48:O52,0))</f>
        <v>1</v>
      </c>
      <c r="Q51" s="96">
        <f t="shared" si="96"/>
        <v>65</v>
      </c>
      <c r="R51" s="65">
        <v>17</v>
      </c>
      <c r="S51" s="135">
        <f t="shared" si="12"/>
        <v>57</v>
      </c>
      <c r="T51" s="135">
        <f t="shared" si="13"/>
        <v>0</v>
      </c>
      <c r="U51" s="135">
        <f t="shared" si="14"/>
        <v>57</v>
      </c>
      <c r="V51" s="15">
        <f t="shared" si="90"/>
        <v>57</v>
      </c>
      <c r="W51" s="84">
        <f>IF(V51="","",RANK(V51,V48:V52,0))</f>
        <v>2</v>
      </c>
      <c r="X51" s="84">
        <f t="shared" si="97"/>
        <v>57</v>
      </c>
      <c r="Y51" s="156">
        <v>15</v>
      </c>
      <c r="Z51" s="135">
        <f t="shared" si="16"/>
        <v>0</v>
      </c>
      <c r="AA51" s="135">
        <f t="shared" si="17"/>
        <v>41</v>
      </c>
      <c r="AB51" s="135">
        <f t="shared" si="18"/>
        <v>41</v>
      </c>
      <c r="AC51" s="15">
        <f t="shared" si="91"/>
        <v>41</v>
      </c>
      <c r="AD51" s="84">
        <f>IF(AC51="","",RANK(AC51,AC48:AC52,0))</f>
        <v>3</v>
      </c>
      <c r="AE51" s="84">
        <f t="shared" si="98"/>
        <v>41</v>
      </c>
      <c r="AF51" s="18">
        <f t="shared" si="20"/>
        <v>219</v>
      </c>
      <c r="AG51" s="19">
        <f t="shared" si="92"/>
        <v>219</v>
      </c>
      <c r="AH51" s="19">
        <f t="shared" si="21"/>
        <v>11</v>
      </c>
      <c r="AI51" s="172"/>
      <c r="AJ51" s="129"/>
      <c r="AK51" s="176"/>
    </row>
    <row r="52" spans="1:37" ht="15" customHeight="1" x14ac:dyDescent="0.25">
      <c r="A52" s="68">
        <v>5</v>
      </c>
      <c r="B52" s="137"/>
      <c r="C52" s="139">
        <v>17</v>
      </c>
      <c r="D52" s="133">
        <v>7.2</v>
      </c>
      <c r="E52" s="18">
        <f t="shared" si="5"/>
        <v>50</v>
      </c>
      <c r="F52" s="18">
        <f t="shared" si="6"/>
        <v>0</v>
      </c>
      <c r="G52" s="18">
        <f t="shared" si="7"/>
        <v>50</v>
      </c>
      <c r="H52" s="15">
        <f t="shared" si="88"/>
        <v>50</v>
      </c>
      <c r="I52" s="84">
        <f>IF(H52="","",RANK(H52,H48:H52,0))</f>
        <v>2</v>
      </c>
      <c r="J52" s="84">
        <f t="shared" si="95"/>
        <v>50</v>
      </c>
      <c r="K52" s="65">
        <v>250</v>
      </c>
      <c r="L52" s="18">
        <f t="shared" si="9"/>
        <v>60</v>
      </c>
      <c r="M52" s="18">
        <f t="shared" si="10"/>
        <v>0</v>
      </c>
      <c r="N52" s="18">
        <f t="shared" si="11"/>
        <v>60</v>
      </c>
      <c r="O52" s="15">
        <f t="shared" si="89"/>
        <v>60</v>
      </c>
      <c r="P52" s="96">
        <f>IF(O52="","",RANK(O52,O48:O52,0))</f>
        <v>4</v>
      </c>
      <c r="Q52" s="96">
        <f t="shared" si="96"/>
        <v>60</v>
      </c>
      <c r="R52" s="65">
        <v>21</v>
      </c>
      <c r="S52" s="135">
        <f t="shared" si="12"/>
        <v>64</v>
      </c>
      <c r="T52" s="135">
        <f t="shared" si="13"/>
        <v>0</v>
      </c>
      <c r="U52" s="135">
        <f t="shared" si="14"/>
        <v>64</v>
      </c>
      <c r="V52" s="15">
        <f t="shared" si="90"/>
        <v>64</v>
      </c>
      <c r="W52" s="84">
        <f>IF(V52="","",RANK(V52,V48:V52,0))</f>
        <v>1</v>
      </c>
      <c r="X52" s="84">
        <f t="shared" si="97"/>
        <v>64</v>
      </c>
      <c r="Y52" s="156">
        <v>14.5</v>
      </c>
      <c r="Z52" s="135">
        <f t="shared" si="16"/>
        <v>0</v>
      </c>
      <c r="AA52" s="135">
        <f t="shared" si="17"/>
        <v>39</v>
      </c>
      <c r="AB52" s="135">
        <f t="shared" si="18"/>
        <v>39</v>
      </c>
      <c r="AC52" s="15">
        <f t="shared" si="91"/>
        <v>39</v>
      </c>
      <c r="AD52" s="84">
        <f>IF(AC52="","",RANK(AC52,AC48:AC52,0))</f>
        <v>4</v>
      </c>
      <c r="AE52" s="84">
        <f t="shared" si="98"/>
        <v>39</v>
      </c>
      <c r="AF52" s="18">
        <f t="shared" si="20"/>
        <v>213</v>
      </c>
      <c r="AG52" s="19">
        <f t="shared" si="92"/>
        <v>213</v>
      </c>
      <c r="AH52" s="19">
        <f t="shared" si="21"/>
        <v>15</v>
      </c>
      <c r="AI52" s="173"/>
      <c r="AJ52" s="129"/>
      <c r="AK52" s="176"/>
    </row>
    <row r="53" spans="1:37" ht="26.25" customHeight="1" x14ac:dyDescent="0.25">
      <c r="A53" s="68"/>
      <c r="B53" s="137"/>
      <c r="C53" s="140">
        <v>17</v>
      </c>
      <c r="D53" s="133"/>
      <c r="E53" s="18">
        <f t="shared" si="5"/>
        <v>0</v>
      </c>
      <c r="F53" s="18">
        <f t="shared" si="6"/>
        <v>0</v>
      </c>
      <c r="G53" s="18">
        <f t="shared" si="7"/>
        <v>0</v>
      </c>
      <c r="H53" s="89"/>
      <c r="I53" s="101" t="s">
        <v>455</v>
      </c>
      <c r="J53" s="109">
        <f>SUM(J48:J52)</f>
        <v>183</v>
      </c>
      <c r="K53" s="65"/>
      <c r="L53" s="18">
        <f t="shared" si="9"/>
        <v>0</v>
      </c>
      <c r="M53" s="18">
        <f t="shared" si="10"/>
        <v>0</v>
      </c>
      <c r="N53" s="18">
        <f t="shared" si="11"/>
        <v>0</v>
      </c>
      <c r="O53" s="89"/>
      <c r="P53" s="101" t="s">
        <v>455</v>
      </c>
      <c r="Q53" s="110">
        <f>SUM(Q48:Q52)</f>
        <v>249</v>
      </c>
      <c r="R53" s="65"/>
      <c r="S53" s="135">
        <f t="shared" si="12"/>
        <v>0</v>
      </c>
      <c r="T53" s="135">
        <f t="shared" si="13"/>
        <v>0</v>
      </c>
      <c r="U53" s="135">
        <f t="shared" si="14"/>
        <v>0</v>
      </c>
      <c r="V53" s="89"/>
      <c r="W53" s="101" t="s">
        <v>455</v>
      </c>
      <c r="X53" s="109">
        <f>SUM(X48:X52)</f>
        <v>228</v>
      </c>
      <c r="Y53" s="156"/>
      <c r="Z53" s="135">
        <f t="shared" si="16"/>
        <v>0</v>
      </c>
      <c r="AA53" s="135">
        <f t="shared" si="17"/>
        <v>8</v>
      </c>
      <c r="AB53" s="135">
        <f t="shared" si="18"/>
        <v>8</v>
      </c>
      <c r="AC53" s="89"/>
      <c r="AD53" s="101" t="s">
        <v>455</v>
      </c>
      <c r="AE53" s="109">
        <f>SUM(AE48:AE52)</f>
        <v>181</v>
      </c>
      <c r="AF53" s="18"/>
      <c r="AG53" s="92"/>
      <c r="AH53" s="19" t="str">
        <f t="shared" si="21"/>
        <v/>
      </c>
      <c r="AI53" s="98"/>
      <c r="AJ53" s="98"/>
      <c r="AK53" s="177"/>
    </row>
    <row r="54" spans="1:37" ht="15" customHeight="1" x14ac:dyDescent="0.25">
      <c r="A54" s="68">
        <v>1</v>
      </c>
      <c r="B54" s="137"/>
      <c r="C54" s="139">
        <v>18</v>
      </c>
      <c r="D54" s="133"/>
      <c r="E54" s="18">
        <f t="shared" si="5"/>
        <v>0</v>
      </c>
      <c r="F54" s="18">
        <f t="shared" si="6"/>
        <v>0</v>
      </c>
      <c r="G54" s="18">
        <f t="shared" si="7"/>
        <v>0</v>
      </c>
      <c r="H54" s="15">
        <f t="shared" ref="H54:H58" si="99">G54</f>
        <v>0</v>
      </c>
      <c r="I54" s="84">
        <f>IF(H54="","",RANK(H54,H54:H58,0))</f>
        <v>1</v>
      </c>
      <c r="J54" s="84">
        <f>IF(I54&lt;5,H54,"")</f>
        <v>0</v>
      </c>
      <c r="K54" s="65"/>
      <c r="L54" s="18">
        <f t="shared" si="9"/>
        <v>0</v>
      </c>
      <c r="M54" s="18">
        <f t="shared" si="10"/>
        <v>0</v>
      </c>
      <c r="N54" s="18">
        <f t="shared" si="11"/>
        <v>0</v>
      </c>
      <c r="O54" s="15">
        <f t="shared" ref="O54:O58" si="100">N54</f>
        <v>0</v>
      </c>
      <c r="P54" s="96">
        <f>IF(O54="","",RANK(O54,O54:O58,0))</f>
        <v>1</v>
      </c>
      <c r="Q54" s="96">
        <f>IF(P54&lt;5,O54,"")</f>
        <v>0</v>
      </c>
      <c r="R54" s="65"/>
      <c r="S54" s="135">
        <f t="shared" si="12"/>
        <v>0</v>
      </c>
      <c r="T54" s="135">
        <f t="shared" si="13"/>
        <v>0</v>
      </c>
      <c r="U54" s="135">
        <f t="shared" si="14"/>
        <v>0</v>
      </c>
      <c r="V54" s="15">
        <f t="shared" ref="V54:V58" si="101">U54</f>
        <v>0</v>
      </c>
      <c r="W54" s="84">
        <f>IF(V54="","",RANK(V54,V54:V58,0))</f>
        <v>1</v>
      </c>
      <c r="X54" s="84">
        <f>IF(W54&lt;5,V54,"")</f>
        <v>0</v>
      </c>
      <c r="Y54" s="154">
        <v>-100</v>
      </c>
      <c r="Z54" s="135">
        <f t="shared" si="16"/>
        <v>0</v>
      </c>
      <c r="AA54" s="135">
        <f t="shared" si="17"/>
        <v>0</v>
      </c>
      <c r="AB54" s="135">
        <f t="shared" si="18"/>
        <v>0</v>
      </c>
      <c r="AC54" s="15">
        <f t="shared" ref="AC54:AC58" si="102">AB54</f>
        <v>0</v>
      </c>
      <c r="AD54" s="84">
        <f>IF(AC54="","",RANK(AC54,AC54:AC58,0))</f>
        <v>1</v>
      </c>
      <c r="AE54" s="84">
        <f>IF(AD54&lt;5,AC54,"")</f>
        <v>0</v>
      </c>
      <c r="AF54" s="18">
        <f t="shared" si="20"/>
        <v>0</v>
      </c>
      <c r="AG54" s="19">
        <f t="shared" ref="AG54:AG58" si="103">AF54</f>
        <v>0</v>
      </c>
      <c r="AH54" s="19">
        <f t="shared" si="21"/>
        <v>200</v>
      </c>
      <c r="AI54" s="171">
        <f>SUM(J54:J58,Q54:Q58,X54:X58,AE54:AE58)</f>
        <v>0</v>
      </c>
      <c r="AJ54" s="129">
        <f t="shared" ref="AJ54" si="104">AI54</f>
        <v>0</v>
      </c>
      <c r="AK54" s="175">
        <f t="shared" ref="AK54" si="105">IF(ISNUMBER(AI54),RANK(AI54,$AI$6:$AI$293,0),"")</f>
        <v>42</v>
      </c>
    </row>
    <row r="55" spans="1:37" ht="15" customHeight="1" x14ac:dyDescent="0.25">
      <c r="A55" s="68">
        <v>2</v>
      </c>
      <c r="B55" s="137"/>
      <c r="C55" s="139">
        <v>18</v>
      </c>
      <c r="D55" s="133"/>
      <c r="E55" s="18">
        <f t="shared" si="5"/>
        <v>0</v>
      </c>
      <c r="F55" s="18">
        <f t="shared" si="6"/>
        <v>0</v>
      </c>
      <c r="G55" s="18">
        <f t="shared" si="7"/>
        <v>0</v>
      </c>
      <c r="H55" s="15">
        <f t="shared" si="99"/>
        <v>0</v>
      </c>
      <c r="I55" s="84">
        <f>IF(H55="","",RANK(H55,H54:H58,0))</f>
        <v>1</v>
      </c>
      <c r="J55" s="84">
        <f t="shared" ref="J55:J58" si="106">IF(I55&lt;5,H55,"")</f>
        <v>0</v>
      </c>
      <c r="K55" s="65"/>
      <c r="L55" s="18">
        <f t="shared" si="9"/>
        <v>0</v>
      </c>
      <c r="M55" s="18">
        <f t="shared" si="10"/>
        <v>0</v>
      </c>
      <c r="N55" s="18">
        <f t="shared" si="11"/>
        <v>0</v>
      </c>
      <c r="O55" s="15">
        <f t="shared" si="100"/>
        <v>0</v>
      </c>
      <c r="P55" s="96">
        <f>IF(O55="","",RANK(O55,O54:O58,0))</f>
        <v>1</v>
      </c>
      <c r="Q55" s="96">
        <f t="shared" ref="Q55:Q58" si="107">IF(P55&lt;5,O55,"")</f>
        <v>0</v>
      </c>
      <c r="R55" s="65"/>
      <c r="S55" s="135">
        <f t="shared" si="12"/>
        <v>0</v>
      </c>
      <c r="T55" s="135">
        <f t="shared" si="13"/>
        <v>0</v>
      </c>
      <c r="U55" s="135">
        <f t="shared" si="14"/>
        <v>0</v>
      </c>
      <c r="V55" s="15">
        <f t="shared" si="101"/>
        <v>0</v>
      </c>
      <c r="W55" s="84">
        <f>IF(V55="","",RANK(V55,V54:V58,0))</f>
        <v>1</v>
      </c>
      <c r="X55" s="84">
        <f t="shared" ref="X55:X58" si="108">IF(W55&lt;5,V55,"")</f>
        <v>0</v>
      </c>
      <c r="Y55" s="154">
        <v>-100</v>
      </c>
      <c r="Z55" s="135">
        <f t="shared" si="16"/>
        <v>0</v>
      </c>
      <c r="AA55" s="135">
        <f t="shared" si="17"/>
        <v>0</v>
      </c>
      <c r="AB55" s="135">
        <f t="shared" si="18"/>
        <v>0</v>
      </c>
      <c r="AC55" s="15">
        <f t="shared" si="102"/>
        <v>0</v>
      </c>
      <c r="AD55" s="84">
        <f>IF(AC55="","",RANK(AC55,AC54:AC58,0))</f>
        <v>1</v>
      </c>
      <c r="AE55" s="84">
        <f t="shared" ref="AE55:AE58" si="109">IF(AD55&lt;5,AC55,"")</f>
        <v>0</v>
      </c>
      <c r="AF55" s="18">
        <f t="shared" si="20"/>
        <v>0</v>
      </c>
      <c r="AG55" s="19">
        <f t="shared" si="103"/>
        <v>0</v>
      </c>
      <c r="AH55" s="19">
        <f t="shared" si="21"/>
        <v>200</v>
      </c>
      <c r="AI55" s="172"/>
      <c r="AJ55" s="129"/>
      <c r="AK55" s="176"/>
    </row>
    <row r="56" spans="1:37" ht="15" customHeight="1" x14ac:dyDescent="0.25">
      <c r="A56" s="68">
        <v>3</v>
      </c>
      <c r="B56" s="137"/>
      <c r="C56" s="139">
        <v>18</v>
      </c>
      <c r="D56" s="133"/>
      <c r="E56" s="18">
        <f t="shared" si="5"/>
        <v>0</v>
      </c>
      <c r="F56" s="18">
        <f t="shared" si="6"/>
        <v>0</v>
      </c>
      <c r="G56" s="18">
        <f t="shared" si="7"/>
        <v>0</v>
      </c>
      <c r="H56" s="15">
        <f t="shared" si="99"/>
        <v>0</v>
      </c>
      <c r="I56" s="84">
        <f>IF(H56="","",RANK(H56,H54:H58,0))</f>
        <v>1</v>
      </c>
      <c r="J56" s="84">
        <f t="shared" si="106"/>
        <v>0</v>
      </c>
      <c r="K56" s="65"/>
      <c r="L56" s="18">
        <f t="shared" si="9"/>
        <v>0</v>
      </c>
      <c r="M56" s="18">
        <f t="shared" si="10"/>
        <v>0</v>
      </c>
      <c r="N56" s="18">
        <f t="shared" si="11"/>
        <v>0</v>
      </c>
      <c r="O56" s="15">
        <f t="shared" si="100"/>
        <v>0</v>
      </c>
      <c r="P56" s="96">
        <f>IF(O56="","",RANK(O56,O54:O58,0))</f>
        <v>1</v>
      </c>
      <c r="Q56" s="96">
        <f t="shared" si="107"/>
        <v>0</v>
      </c>
      <c r="R56" s="65"/>
      <c r="S56" s="135">
        <f t="shared" si="12"/>
        <v>0</v>
      </c>
      <c r="T56" s="135">
        <f t="shared" si="13"/>
        <v>0</v>
      </c>
      <c r="U56" s="135">
        <f t="shared" si="14"/>
        <v>0</v>
      </c>
      <c r="V56" s="15">
        <f t="shared" si="101"/>
        <v>0</v>
      </c>
      <c r="W56" s="84">
        <f>IF(V56="","",RANK(V56,V54:V58,0))</f>
        <v>1</v>
      </c>
      <c r="X56" s="84">
        <f t="shared" si="108"/>
        <v>0</v>
      </c>
      <c r="Y56" s="154">
        <v>-100</v>
      </c>
      <c r="Z56" s="135">
        <f t="shared" si="16"/>
        <v>0</v>
      </c>
      <c r="AA56" s="135">
        <f t="shared" si="17"/>
        <v>0</v>
      </c>
      <c r="AB56" s="135">
        <f t="shared" si="18"/>
        <v>0</v>
      </c>
      <c r="AC56" s="15">
        <f t="shared" si="102"/>
        <v>0</v>
      </c>
      <c r="AD56" s="84">
        <f>IF(AC56="","",RANK(AC56,AC54:AC58,0))</f>
        <v>1</v>
      </c>
      <c r="AE56" s="84">
        <f t="shared" si="109"/>
        <v>0</v>
      </c>
      <c r="AF56" s="18">
        <f t="shared" si="20"/>
        <v>0</v>
      </c>
      <c r="AG56" s="19">
        <f t="shared" si="103"/>
        <v>0</v>
      </c>
      <c r="AH56" s="19">
        <f t="shared" si="21"/>
        <v>200</v>
      </c>
      <c r="AI56" s="172"/>
      <c r="AJ56" s="129"/>
      <c r="AK56" s="176"/>
    </row>
    <row r="57" spans="1:37" ht="15" customHeight="1" x14ac:dyDescent="0.25">
      <c r="A57" s="68">
        <v>4</v>
      </c>
      <c r="B57" s="137"/>
      <c r="C57" s="139">
        <v>18</v>
      </c>
      <c r="D57" s="133"/>
      <c r="E57" s="18">
        <f t="shared" si="5"/>
        <v>0</v>
      </c>
      <c r="F57" s="18">
        <f t="shared" si="6"/>
        <v>0</v>
      </c>
      <c r="G57" s="18">
        <f t="shared" si="7"/>
        <v>0</v>
      </c>
      <c r="H57" s="15">
        <f t="shared" si="99"/>
        <v>0</v>
      </c>
      <c r="I57" s="84">
        <f>IF(H57="","",RANK(H57,H54:H58,0))</f>
        <v>1</v>
      </c>
      <c r="J57" s="84">
        <f t="shared" si="106"/>
        <v>0</v>
      </c>
      <c r="K57" s="65"/>
      <c r="L57" s="18">
        <f t="shared" si="9"/>
        <v>0</v>
      </c>
      <c r="M57" s="18">
        <f t="shared" si="10"/>
        <v>0</v>
      </c>
      <c r="N57" s="18">
        <f t="shared" si="11"/>
        <v>0</v>
      </c>
      <c r="O57" s="15">
        <f t="shared" si="100"/>
        <v>0</v>
      </c>
      <c r="P57" s="96">
        <f>IF(O57="","",RANK(O57,O54:O58,0))</f>
        <v>1</v>
      </c>
      <c r="Q57" s="96">
        <f t="shared" si="107"/>
        <v>0</v>
      </c>
      <c r="R57" s="65"/>
      <c r="S57" s="135">
        <f t="shared" si="12"/>
        <v>0</v>
      </c>
      <c r="T57" s="135">
        <f t="shared" si="13"/>
        <v>0</v>
      </c>
      <c r="U57" s="135">
        <f t="shared" si="14"/>
        <v>0</v>
      </c>
      <c r="V57" s="15">
        <f t="shared" si="101"/>
        <v>0</v>
      </c>
      <c r="W57" s="84">
        <f>IF(V57="","",RANK(V57,V54:V58,0))</f>
        <v>1</v>
      </c>
      <c r="X57" s="84">
        <f t="shared" si="108"/>
        <v>0</v>
      </c>
      <c r="Y57" s="154">
        <v>-100</v>
      </c>
      <c r="Z57" s="135">
        <f t="shared" si="16"/>
        <v>0</v>
      </c>
      <c r="AA57" s="135">
        <f t="shared" si="17"/>
        <v>0</v>
      </c>
      <c r="AB57" s="135">
        <f t="shared" si="18"/>
        <v>0</v>
      </c>
      <c r="AC57" s="15">
        <f t="shared" si="102"/>
        <v>0</v>
      </c>
      <c r="AD57" s="84">
        <f>IF(AC57="","",RANK(AC57,AC54:AC58,0))</f>
        <v>1</v>
      </c>
      <c r="AE57" s="84">
        <f t="shared" si="109"/>
        <v>0</v>
      </c>
      <c r="AF57" s="18">
        <f t="shared" si="20"/>
        <v>0</v>
      </c>
      <c r="AG57" s="19">
        <f t="shared" si="103"/>
        <v>0</v>
      </c>
      <c r="AH57" s="19">
        <f t="shared" si="21"/>
        <v>200</v>
      </c>
      <c r="AI57" s="172"/>
      <c r="AJ57" s="129"/>
      <c r="AK57" s="176"/>
    </row>
    <row r="58" spans="1:37" ht="15" customHeight="1" x14ac:dyDescent="0.25">
      <c r="A58" s="68">
        <v>5</v>
      </c>
      <c r="B58" s="137"/>
      <c r="C58" s="139">
        <v>18</v>
      </c>
      <c r="D58" s="133"/>
      <c r="E58" s="18">
        <f t="shared" si="5"/>
        <v>0</v>
      </c>
      <c r="F58" s="18">
        <f t="shared" si="6"/>
        <v>0</v>
      </c>
      <c r="G58" s="18">
        <f t="shared" si="7"/>
        <v>0</v>
      </c>
      <c r="H58" s="15">
        <f t="shared" si="99"/>
        <v>0</v>
      </c>
      <c r="I58" s="84">
        <f>IF(H58="","",RANK(H58,H54:H58,0))</f>
        <v>1</v>
      </c>
      <c r="J58" s="84">
        <f t="shared" si="106"/>
        <v>0</v>
      </c>
      <c r="K58" s="65"/>
      <c r="L58" s="18">
        <f t="shared" si="9"/>
        <v>0</v>
      </c>
      <c r="M58" s="18">
        <f t="shared" si="10"/>
        <v>0</v>
      </c>
      <c r="N58" s="18">
        <f t="shared" si="11"/>
        <v>0</v>
      </c>
      <c r="O58" s="15">
        <f t="shared" si="100"/>
        <v>0</v>
      </c>
      <c r="P58" s="96">
        <f>IF(O58="","",RANK(O58,O54:O58,0))</f>
        <v>1</v>
      </c>
      <c r="Q58" s="96">
        <f t="shared" si="107"/>
        <v>0</v>
      </c>
      <c r="R58" s="65"/>
      <c r="S58" s="135">
        <f t="shared" si="12"/>
        <v>0</v>
      </c>
      <c r="T58" s="135">
        <f t="shared" si="13"/>
        <v>0</v>
      </c>
      <c r="U58" s="135">
        <f t="shared" si="14"/>
        <v>0</v>
      </c>
      <c r="V58" s="15">
        <f t="shared" si="101"/>
        <v>0</v>
      </c>
      <c r="W58" s="84">
        <f>IF(V58="","",RANK(V58,V54:V58,0))</f>
        <v>1</v>
      </c>
      <c r="X58" s="84">
        <f t="shared" si="108"/>
        <v>0</v>
      </c>
      <c r="Y58" s="154">
        <v>-100</v>
      </c>
      <c r="Z58" s="135">
        <f t="shared" si="16"/>
        <v>0</v>
      </c>
      <c r="AA58" s="135">
        <f t="shared" si="17"/>
        <v>0</v>
      </c>
      <c r="AB58" s="135">
        <f t="shared" si="18"/>
        <v>0</v>
      </c>
      <c r="AC58" s="15">
        <f t="shared" si="102"/>
        <v>0</v>
      </c>
      <c r="AD58" s="84">
        <f>IF(AC58="","",RANK(AC58,AC54:AC58,0))</f>
        <v>1</v>
      </c>
      <c r="AE58" s="84">
        <f t="shared" si="109"/>
        <v>0</v>
      </c>
      <c r="AF58" s="18">
        <f t="shared" si="20"/>
        <v>0</v>
      </c>
      <c r="AG58" s="19">
        <f t="shared" si="103"/>
        <v>0</v>
      </c>
      <c r="AH58" s="19">
        <f t="shared" si="21"/>
        <v>200</v>
      </c>
      <c r="AI58" s="173"/>
      <c r="AJ58" s="129"/>
      <c r="AK58" s="176"/>
    </row>
    <row r="59" spans="1:37" ht="26.25" customHeight="1" x14ac:dyDescent="0.25">
      <c r="A59" s="68"/>
      <c r="B59" s="137"/>
      <c r="C59" s="140">
        <v>18</v>
      </c>
      <c r="D59" s="133"/>
      <c r="E59" s="18">
        <f t="shared" si="5"/>
        <v>0</v>
      </c>
      <c r="F59" s="18">
        <f t="shared" si="6"/>
        <v>0</v>
      </c>
      <c r="G59" s="18">
        <f t="shared" si="7"/>
        <v>0</v>
      </c>
      <c r="H59" s="89"/>
      <c r="I59" s="101" t="s">
        <v>455</v>
      </c>
      <c r="J59" s="109">
        <f>SUM(J54:J58)</f>
        <v>0</v>
      </c>
      <c r="K59" s="65"/>
      <c r="L59" s="18">
        <f t="shared" si="9"/>
        <v>0</v>
      </c>
      <c r="M59" s="18">
        <f t="shared" si="10"/>
        <v>0</v>
      </c>
      <c r="N59" s="18">
        <f t="shared" si="11"/>
        <v>0</v>
      </c>
      <c r="O59" s="89"/>
      <c r="P59" s="101" t="s">
        <v>455</v>
      </c>
      <c r="Q59" s="110">
        <f>SUM(Q54:Q58)</f>
        <v>0</v>
      </c>
      <c r="R59" s="65"/>
      <c r="S59" s="135">
        <f t="shared" si="12"/>
        <v>0</v>
      </c>
      <c r="T59" s="135">
        <f t="shared" si="13"/>
        <v>0</v>
      </c>
      <c r="U59" s="135">
        <f t="shared" si="14"/>
        <v>0</v>
      </c>
      <c r="V59" s="89"/>
      <c r="W59" s="101" t="s">
        <v>455</v>
      </c>
      <c r="X59" s="109">
        <f>SUM(X54:X58)</f>
        <v>0</v>
      </c>
      <c r="Y59" s="156"/>
      <c r="Z59" s="135">
        <f t="shared" si="16"/>
        <v>0</v>
      </c>
      <c r="AA59" s="135">
        <f t="shared" si="17"/>
        <v>8</v>
      </c>
      <c r="AB59" s="135">
        <f t="shared" si="18"/>
        <v>8</v>
      </c>
      <c r="AC59" s="89"/>
      <c r="AD59" s="101" t="s">
        <v>455</v>
      </c>
      <c r="AE59" s="109">
        <f>SUM(AE54:AE58)</f>
        <v>0</v>
      </c>
      <c r="AF59" s="18"/>
      <c r="AG59" s="92"/>
      <c r="AH59" s="19" t="str">
        <f t="shared" si="21"/>
        <v/>
      </c>
      <c r="AI59" s="98"/>
      <c r="AJ59" s="98"/>
      <c r="AK59" s="177"/>
    </row>
    <row r="60" spans="1:37" ht="15" customHeight="1" x14ac:dyDescent="0.25">
      <c r="A60" s="68">
        <v>1</v>
      </c>
      <c r="B60" s="137"/>
      <c r="C60" s="139">
        <v>19</v>
      </c>
      <c r="D60" s="133">
        <v>7.2</v>
      </c>
      <c r="E60" s="18">
        <f t="shared" si="5"/>
        <v>50</v>
      </c>
      <c r="F60" s="18">
        <f t="shared" si="6"/>
        <v>0</v>
      </c>
      <c r="G60" s="18">
        <f t="shared" si="7"/>
        <v>50</v>
      </c>
      <c r="H60" s="15">
        <f t="shared" ref="H60:H64" si="110">G60</f>
        <v>50</v>
      </c>
      <c r="I60" s="84">
        <f>IF(H60="","",RANK(H60,H60:H64,0))</f>
        <v>3</v>
      </c>
      <c r="J60" s="84">
        <f>IF(I60&lt;5,H60,"")</f>
        <v>50</v>
      </c>
      <c r="K60" s="65">
        <v>260</v>
      </c>
      <c r="L60" s="18">
        <f t="shared" si="9"/>
        <v>65</v>
      </c>
      <c r="M60" s="18">
        <f t="shared" si="10"/>
        <v>0</v>
      </c>
      <c r="N60" s="18">
        <f t="shared" si="11"/>
        <v>65</v>
      </c>
      <c r="O60" s="15">
        <f t="shared" ref="O60:O64" si="111">N60</f>
        <v>65</v>
      </c>
      <c r="P60" s="96">
        <f>IF(O60="","",RANK(O60,O60:O64,0))</f>
        <v>1</v>
      </c>
      <c r="Q60" s="96">
        <f>IF(P60&lt;5,O60,"")</f>
        <v>65</v>
      </c>
      <c r="R60" s="65">
        <v>12</v>
      </c>
      <c r="S60" s="135">
        <f t="shared" si="12"/>
        <v>0</v>
      </c>
      <c r="T60" s="135">
        <f t="shared" si="13"/>
        <v>38</v>
      </c>
      <c r="U60" s="135">
        <f t="shared" si="14"/>
        <v>38</v>
      </c>
      <c r="V60" s="15">
        <f t="shared" ref="V60:V64" si="112">U60</f>
        <v>38</v>
      </c>
      <c r="W60" s="84">
        <f>IF(V60="","",RANK(V60,V60:V64,0))</f>
        <v>2</v>
      </c>
      <c r="X60" s="84">
        <f>IF(W60&lt;5,V60,"")</f>
        <v>38</v>
      </c>
      <c r="Y60" s="156">
        <v>15</v>
      </c>
      <c r="Z60" s="135">
        <f t="shared" si="16"/>
        <v>0</v>
      </c>
      <c r="AA60" s="135">
        <f t="shared" si="17"/>
        <v>41</v>
      </c>
      <c r="AB60" s="135">
        <f t="shared" si="18"/>
        <v>41</v>
      </c>
      <c r="AC60" s="15">
        <f t="shared" ref="AC60:AC64" si="113">AB60</f>
        <v>41</v>
      </c>
      <c r="AD60" s="84">
        <f>IF(AC60="","",RANK(AC60,AC60:AC64,0))</f>
        <v>3</v>
      </c>
      <c r="AE60" s="84">
        <f>IF(AD60&lt;5,AC60,"")</f>
        <v>41</v>
      </c>
      <c r="AF60" s="18">
        <f t="shared" si="20"/>
        <v>194</v>
      </c>
      <c r="AG60" s="19">
        <f t="shared" ref="AG60:AG64" si="114">AF60</f>
        <v>194</v>
      </c>
      <c r="AH60" s="19">
        <f t="shared" si="21"/>
        <v>33</v>
      </c>
      <c r="AI60" s="171">
        <f>SUM(J60:J64,Q60:Q64,X60:X64,AE60:AE64)</f>
        <v>754</v>
      </c>
      <c r="AJ60" s="129">
        <f t="shared" ref="AJ60" si="115">AI60</f>
        <v>754</v>
      </c>
      <c r="AK60" s="175">
        <f t="shared" ref="AK60" si="116">IF(ISNUMBER(AI60),RANK(AI60,$AI$6:$AI$293,0),"")</f>
        <v>10</v>
      </c>
    </row>
    <row r="61" spans="1:37" ht="15" customHeight="1" x14ac:dyDescent="0.25">
      <c r="A61" s="68">
        <v>2</v>
      </c>
      <c r="B61" s="137"/>
      <c r="C61" s="139">
        <v>19</v>
      </c>
      <c r="D61" s="133">
        <v>7</v>
      </c>
      <c r="E61" s="18">
        <f t="shared" si="5"/>
        <v>56</v>
      </c>
      <c r="F61" s="18">
        <f t="shared" si="6"/>
        <v>0</v>
      </c>
      <c r="G61" s="18">
        <f t="shared" si="7"/>
        <v>56</v>
      </c>
      <c r="H61" s="15">
        <f t="shared" si="110"/>
        <v>56</v>
      </c>
      <c r="I61" s="84">
        <f>IF(H61="","",RANK(H61,H60:H64,0))</f>
        <v>1</v>
      </c>
      <c r="J61" s="84">
        <f t="shared" ref="J61:J63" si="117">IF(I61&lt;5,H61,"")</f>
        <v>56</v>
      </c>
      <c r="K61" s="65">
        <v>234</v>
      </c>
      <c r="L61" s="18">
        <f t="shared" si="9"/>
        <v>0</v>
      </c>
      <c r="M61" s="18">
        <f t="shared" si="10"/>
        <v>49</v>
      </c>
      <c r="N61" s="18">
        <f t="shared" si="11"/>
        <v>49</v>
      </c>
      <c r="O61" s="15">
        <f t="shared" si="111"/>
        <v>49</v>
      </c>
      <c r="P61" s="96">
        <f>IF(O61="","",RANK(O61,O60:O64,0))</f>
        <v>3</v>
      </c>
      <c r="Q61" s="96">
        <f t="shared" ref="Q61:Q64" si="118">IF(P61&lt;5,O61,"")</f>
        <v>49</v>
      </c>
      <c r="R61" s="65">
        <v>11</v>
      </c>
      <c r="S61" s="135">
        <f t="shared" si="12"/>
        <v>0</v>
      </c>
      <c r="T61" s="135">
        <f t="shared" si="13"/>
        <v>34</v>
      </c>
      <c r="U61" s="135">
        <f t="shared" si="14"/>
        <v>34</v>
      </c>
      <c r="V61" s="15">
        <f t="shared" si="112"/>
        <v>34</v>
      </c>
      <c r="W61" s="84">
        <f>IF(V61="","",RANK(V61,V60:V64,0))</f>
        <v>3</v>
      </c>
      <c r="X61" s="84">
        <f t="shared" ref="X61:X64" si="119">IF(W61&lt;5,V61,"")</f>
        <v>34</v>
      </c>
      <c r="Y61" s="156">
        <v>2</v>
      </c>
      <c r="Z61" s="135">
        <f t="shared" si="16"/>
        <v>0</v>
      </c>
      <c r="AA61" s="135">
        <f t="shared" si="17"/>
        <v>12</v>
      </c>
      <c r="AB61" s="135">
        <f t="shared" si="18"/>
        <v>12</v>
      </c>
      <c r="AC61" s="15">
        <f t="shared" si="113"/>
        <v>12</v>
      </c>
      <c r="AD61" s="84">
        <f>IF(AC61="","",RANK(AC61,AC60:AC64,0))</f>
        <v>5</v>
      </c>
      <c r="AE61" s="84" t="str">
        <f t="shared" ref="AE61:AE64" si="120">IF(AD61&lt;5,AC61,"")</f>
        <v/>
      </c>
      <c r="AF61" s="18">
        <f t="shared" si="20"/>
        <v>151</v>
      </c>
      <c r="AG61" s="19">
        <f t="shared" si="114"/>
        <v>151</v>
      </c>
      <c r="AH61" s="19">
        <f t="shared" si="21"/>
        <v>106</v>
      </c>
      <c r="AI61" s="172"/>
      <c r="AJ61" s="129"/>
      <c r="AK61" s="176"/>
    </row>
    <row r="62" spans="1:37" ht="15" customHeight="1" x14ac:dyDescent="0.25">
      <c r="A62" s="68">
        <v>3</v>
      </c>
      <c r="B62" s="137"/>
      <c r="C62" s="139">
        <v>19</v>
      </c>
      <c r="D62" s="133">
        <v>7.4</v>
      </c>
      <c r="E62" s="18">
        <f t="shared" si="5"/>
        <v>42</v>
      </c>
      <c r="F62" s="18">
        <f t="shared" si="6"/>
        <v>0</v>
      </c>
      <c r="G62" s="18">
        <f t="shared" si="7"/>
        <v>42</v>
      </c>
      <c r="H62" s="15">
        <f t="shared" si="110"/>
        <v>42</v>
      </c>
      <c r="I62" s="84">
        <f>IF(H62="","",RANK(H62,H60:H64,0))</f>
        <v>4</v>
      </c>
      <c r="J62" s="84">
        <f t="shared" si="117"/>
        <v>42</v>
      </c>
      <c r="K62" s="65">
        <v>228</v>
      </c>
      <c r="L62" s="18">
        <f t="shared" si="9"/>
        <v>0</v>
      </c>
      <c r="M62" s="18">
        <f t="shared" si="10"/>
        <v>43</v>
      </c>
      <c r="N62" s="18">
        <f t="shared" si="11"/>
        <v>43</v>
      </c>
      <c r="O62" s="15">
        <f t="shared" si="111"/>
        <v>43</v>
      </c>
      <c r="P62" s="96">
        <f>IF(O62="","",RANK(O62,O60:O64,0))</f>
        <v>5</v>
      </c>
      <c r="Q62" s="96" t="str">
        <f t="shared" si="118"/>
        <v/>
      </c>
      <c r="R62" s="65">
        <v>10</v>
      </c>
      <c r="S62" s="135">
        <f t="shared" si="12"/>
        <v>0</v>
      </c>
      <c r="T62" s="135">
        <f t="shared" si="13"/>
        <v>30</v>
      </c>
      <c r="U62" s="135">
        <f t="shared" si="14"/>
        <v>30</v>
      </c>
      <c r="V62" s="15">
        <f t="shared" si="112"/>
        <v>30</v>
      </c>
      <c r="W62" s="84">
        <f>IF(V62="","",RANK(V62,V60:V64,0))</f>
        <v>4</v>
      </c>
      <c r="X62" s="84">
        <f t="shared" si="119"/>
        <v>30</v>
      </c>
      <c r="Y62" s="156">
        <v>13</v>
      </c>
      <c r="Z62" s="135">
        <f t="shared" si="16"/>
        <v>0</v>
      </c>
      <c r="AA62" s="135">
        <f t="shared" si="17"/>
        <v>35</v>
      </c>
      <c r="AB62" s="135">
        <f t="shared" si="18"/>
        <v>35</v>
      </c>
      <c r="AC62" s="15">
        <f t="shared" si="113"/>
        <v>35</v>
      </c>
      <c r="AD62" s="84">
        <f>IF(AC62="","",RANK(AC62,AC60:AC64,0))</f>
        <v>4</v>
      </c>
      <c r="AE62" s="84">
        <f t="shared" si="120"/>
        <v>35</v>
      </c>
      <c r="AF62" s="18">
        <f t="shared" si="20"/>
        <v>150</v>
      </c>
      <c r="AG62" s="19">
        <f t="shared" si="114"/>
        <v>150</v>
      </c>
      <c r="AH62" s="19">
        <f t="shared" si="21"/>
        <v>112</v>
      </c>
      <c r="AI62" s="172"/>
      <c r="AJ62" s="129"/>
      <c r="AK62" s="176"/>
    </row>
    <row r="63" spans="1:37" ht="15" customHeight="1" x14ac:dyDescent="0.25">
      <c r="A63" s="68">
        <v>4</v>
      </c>
      <c r="B63" s="137"/>
      <c r="C63" s="139">
        <v>19</v>
      </c>
      <c r="D63" s="133">
        <v>7</v>
      </c>
      <c r="E63" s="18">
        <f t="shared" si="5"/>
        <v>56</v>
      </c>
      <c r="F63" s="18">
        <f t="shared" si="6"/>
        <v>0</v>
      </c>
      <c r="G63" s="18">
        <f t="shared" si="7"/>
        <v>56</v>
      </c>
      <c r="H63" s="15">
        <f t="shared" si="110"/>
        <v>56</v>
      </c>
      <c r="I63" s="84">
        <f>IF(H63="","",RANK(H63,H60:H64,0))</f>
        <v>1</v>
      </c>
      <c r="J63" s="84">
        <f t="shared" si="117"/>
        <v>56</v>
      </c>
      <c r="K63" s="65">
        <v>229</v>
      </c>
      <c r="L63" s="18">
        <f t="shared" si="9"/>
        <v>0</v>
      </c>
      <c r="M63" s="18">
        <f t="shared" si="10"/>
        <v>44</v>
      </c>
      <c r="N63" s="18">
        <f t="shared" si="11"/>
        <v>44</v>
      </c>
      <c r="O63" s="15">
        <f t="shared" si="111"/>
        <v>44</v>
      </c>
      <c r="P63" s="96">
        <f>IF(O63="","",RANK(O63,O60:O64,0))</f>
        <v>4</v>
      </c>
      <c r="Q63" s="96">
        <f t="shared" si="118"/>
        <v>44</v>
      </c>
      <c r="R63" s="65">
        <v>16</v>
      </c>
      <c r="S63" s="135">
        <f t="shared" si="12"/>
        <v>54</v>
      </c>
      <c r="T63" s="135">
        <f t="shared" si="13"/>
        <v>0</v>
      </c>
      <c r="U63" s="135">
        <f t="shared" si="14"/>
        <v>54</v>
      </c>
      <c r="V63" s="15">
        <f t="shared" si="112"/>
        <v>54</v>
      </c>
      <c r="W63" s="84">
        <f>IF(V63="","",RANK(V63,V60:V64,0))</f>
        <v>1</v>
      </c>
      <c r="X63" s="84">
        <f t="shared" si="119"/>
        <v>54</v>
      </c>
      <c r="Y63" s="156">
        <v>18</v>
      </c>
      <c r="Z63" s="135">
        <f t="shared" si="16"/>
        <v>0</v>
      </c>
      <c r="AA63" s="135">
        <f t="shared" si="17"/>
        <v>50</v>
      </c>
      <c r="AB63" s="135">
        <f t="shared" si="18"/>
        <v>50</v>
      </c>
      <c r="AC63" s="15">
        <f t="shared" si="113"/>
        <v>50</v>
      </c>
      <c r="AD63" s="84">
        <f>IF(AC63="","",RANK(AC63,AC60:AC64,0))</f>
        <v>2</v>
      </c>
      <c r="AE63" s="84">
        <f t="shared" si="120"/>
        <v>50</v>
      </c>
      <c r="AF63" s="18">
        <f t="shared" si="20"/>
        <v>204</v>
      </c>
      <c r="AG63" s="19">
        <f t="shared" si="114"/>
        <v>204</v>
      </c>
      <c r="AH63" s="19">
        <f t="shared" si="21"/>
        <v>21</v>
      </c>
      <c r="AI63" s="172"/>
      <c r="AJ63" s="129"/>
      <c r="AK63" s="176"/>
    </row>
    <row r="64" spans="1:37" ht="15" customHeight="1" x14ac:dyDescent="0.25">
      <c r="A64" s="68">
        <v>5</v>
      </c>
      <c r="B64" s="137"/>
      <c r="C64" s="139">
        <v>19</v>
      </c>
      <c r="D64" s="133">
        <v>7.4</v>
      </c>
      <c r="E64" s="18">
        <f t="shared" si="5"/>
        <v>42</v>
      </c>
      <c r="F64" s="18">
        <f t="shared" si="6"/>
        <v>0</v>
      </c>
      <c r="G64" s="18">
        <f t="shared" si="7"/>
        <v>42</v>
      </c>
      <c r="H64" s="15">
        <f t="shared" si="110"/>
        <v>42</v>
      </c>
      <c r="I64" s="84">
        <f>IF(H64="","",RANK(H64,H60:H64,0))</f>
        <v>4</v>
      </c>
      <c r="J64" s="84"/>
      <c r="K64" s="65">
        <v>235</v>
      </c>
      <c r="L64" s="18">
        <f t="shared" si="9"/>
        <v>0</v>
      </c>
      <c r="M64" s="18">
        <f t="shared" si="10"/>
        <v>50</v>
      </c>
      <c r="N64" s="18">
        <f t="shared" si="11"/>
        <v>50</v>
      </c>
      <c r="O64" s="15">
        <f t="shared" si="111"/>
        <v>50</v>
      </c>
      <c r="P64" s="96">
        <f>IF(O64="","",RANK(O64,O60:O64,0))</f>
        <v>2</v>
      </c>
      <c r="Q64" s="96">
        <f t="shared" si="118"/>
        <v>50</v>
      </c>
      <c r="R64" s="65">
        <v>5</v>
      </c>
      <c r="S64" s="135">
        <f t="shared" si="12"/>
        <v>0</v>
      </c>
      <c r="T64" s="135">
        <f t="shared" si="13"/>
        <v>13</v>
      </c>
      <c r="U64" s="135">
        <f t="shared" si="14"/>
        <v>13</v>
      </c>
      <c r="V64" s="15">
        <f t="shared" si="112"/>
        <v>13</v>
      </c>
      <c r="W64" s="84">
        <f>IF(V64="","",RANK(V64,V60:V64,0))</f>
        <v>5</v>
      </c>
      <c r="X64" s="84" t="str">
        <f t="shared" si="119"/>
        <v/>
      </c>
      <c r="Y64" s="156">
        <v>23</v>
      </c>
      <c r="Z64" s="135">
        <f t="shared" si="16"/>
        <v>60</v>
      </c>
      <c r="AA64" s="135">
        <f t="shared" si="17"/>
        <v>0</v>
      </c>
      <c r="AB64" s="135">
        <f t="shared" si="18"/>
        <v>60</v>
      </c>
      <c r="AC64" s="15">
        <f t="shared" si="113"/>
        <v>60</v>
      </c>
      <c r="AD64" s="84">
        <f>IF(AC64="","",RANK(AC64,AC60:AC64,0))</f>
        <v>1</v>
      </c>
      <c r="AE64" s="84">
        <f t="shared" si="120"/>
        <v>60</v>
      </c>
      <c r="AF64" s="18">
        <f t="shared" si="20"/>
        <v>165</v>
      </c>
      <c r="AG64" s="19">
        <f t="shared" si="114"/>
        <v>165</v>
      </c>
      <c r="AH64" s="19">
        <f t="shared" si="21"/>
        <v>79</v>
      </c>
      <c r="AI64" s="173"/>
      <c r="AJ64" s="129"/>
      <c r="AK64" s="176"/>
    </row>
    <row r="65" spans="1:37" ht="26.25" customHeight="1" x14ac:dyDescent="0.25">
      <c r="A65" s="68"/>
      <c r="B65" s="137"/>
      <c r="C65" s="140">
        <v>19</v>
      </c>
      <c r="D65" s="133"/>
      <c r="E65" s="18">
        <f t="shared" si="5"/>
        <v>0</v>
      </c>
      <c r="F65" s="18">
        <f t="shared" si="6"/>
        <v>0</v>
      </c>
      <c r="G65" s="18">
        <f t="shared" si="7"/>
        <v>0</v>
      </c>
      <c r="H65" s="89"/>
      <c r="I65" s="101" t="s">
        <v>455</v>
      </c>
      <c r="J65" s="109">
        <f>SUM(J60:J64)</f>
        <v>204</v>
      </c>
      <c r="K65" s="65"/>
      <c r="L65" s="18">
        <f t="shared" si="9"/>
        <v>0</v>
      </c>
      <c r="M65" s="18">
        <f t="shared" si="10"/>
        <v>0</v>
      </c>
      <c r="N65" s="18">
        <f t="shared" si="11"/>
        <v>0</v>
      </c>
      <c r="O65" s="89"/>
      <c r="P65" s="101" t="s">
        <v>455</v>
      </c>
      <c r="Q65" s="110">
        <f>SUM(Q60:Q64)</f>
        <v>208</v>
      </c>
      <c r="R65" s="65"/>
      <c r="S65" s="135">
        <f t="shared" si="12"/>
        <v>0</v>
      </c>
      <c r="T65" s="135">
        <f t="shared" si="13"/>
        <v>0</v>
      </c>
      <c r="U65" s="135">
        <f t="shared" si="14"/>
        <v>0</v>
      </c>
      <c r="V65" s="89"/>
      <c r="W65" s="101" t="s">
        <v>455</v>
      </c>
      <c r="X65" s="109">
        <f>SUM(X60:X64)</f>
        <v>156</v>
      </c>
      <c r="Y65" s="156"/>
      <c r="Z65" s="135">
        <f t="shared" si="16"/>
        <v>0</v>
      </c>
      <c r="AA65" s="135">
        <f t="shared" si="17"/>
        <v>8</v>
      </c>
      <c r="AB65" s="135">
        <f t="shared" si="18"/>
        <v>8</v>
      </c>
      <c r="AC65" s="89"/>
      <c r="AD65" s="101" t="s">
        <v>455</v>
      </c>
      <c r="AE65" s="109">
        <f>SUM(AE60:AE64)</f>
        <v>186</v>
      </c>
      <c r="AF65" s="18"/>
      <c r="AG65" s="92"/>
      <c r="AH65" s="19" t="str">
        <f t="shared" si="21"/>
        <v/>
      </c>
      <c r="AI65" s="98"/>
      <c r="AJ65" s="98"/>
      <c r="AK65" s="177"/>
    </row>
    <row r="66" spans="1:37" ht="15" customHeight="1" x14ac:dyDescent="0.25">
      <c r="A66" s="68">
        <v>1</v>
      </c>
      <c r="B66" s="137"/>
      <c r="C66" s="139">
        <v>20</v>
      </c>
      <c r="D66" s="133">
        <v>9.8000000000000007</v>
      </c>
      <c r="E66" s="18">
        <f t="shared" si="5"/>
        <v>0</v>
      </c>
      <c r="F66" s="18">
        <f t="shared" si="6"/>
        <v>0</v>
      </c>
      <c r="G66" s="18">
        <f t="shared" si="7"/>
        <v>0</v>
      </c>
      <c r="H66" s="15">
        <f t="shared" ref="H66:H70" si="121">G66</f>
        <v>0</v>
      </c>
      <c r="I66" s="84">
        <f>IF(H66="","",RANK(H66,H66:H70,0))</f>
        <v>5</v>
      </c>
      <c r="J66" s="84" t="str">
        <f>IF(I66&lt;5,H66,"")</f>
        <v/>
      </c>
      <c r="K66" s="65">
        <v>244</v>
      </c>
      <c r="L66" s="18">
        <f t="shared" si="9"/>
        <v>0</v>
      </c>
      <c r="M66" s="18">
        <f t="shared" si="10"/>
        <v>57</v>
      </c>
      <c r="N66" s="18">
        <f t="shared" si="11"/>
        <v>57</v>
      </c>
      <c r="O66" s="15">
        <f t="shared" ref="O66:O70" si="122">N66</f>
        <v>57</v>
      </c>
      <c r="P66" s="96">
        <f>IF(O66="","",RANK(O66,O66:O70,0))</f>
        <v>1</v>
      </c>
      <c r="Q66" s="96">
        <f>IF(P66&lt;5,O66,"")</f>
        <v>57</v>
      </c>
      <c r="R66" s="65">
        <v>4</v>
      </c>
      <c r="S66" s="135">
        <f t="shared" si="12"/>
        <v>0</v>
      </c>
      <c r="T66" s="135">
        <f t="shared" si="13"/>
        <v>10</v>
      </c>
      <c r="U66" s="135">
        <f t="shared" si="14"/>
        <v>10</v>
      </c>
      <c r="V66" s="15">
        <f t="shared" ref="V66:V70" si="123">U66</f>
        <v>10</v>
      </c>
      <c r="W66" s="84">
        <f>IF(V66="","",RANK(V66,V66:V70,0))</f>
        <v>3</v>
      </c>
      <c r="X66" s="84">
        <f>IF(W66&lt;5,V66,"")</f>
        <v>10</v>
      </c>
      <c r="Y66" s="156">
        <v>5</v>
      </c>
      <c r="Z66" s="135">
        <f t="shared" si="16"/>
        <v>0</v>
      </c>
      <c r="AA66" s="135">
        <f t="shared" si="17"/>
        <v>18</v>
      </c>
      <c r="AB66" s="135">
        <f t="shared" si="18"/>
        <v>18</v>
      </c>
      <c r="AC66" s="15">
        <f t="shared" ref="AC66:AC70" si="124">AB66</f>
        <v>18</v>
      </c>
      <c r="AD66" s="84">
        <f>IF(AC66="","",RANK(AC66,AC66:AC70,0))</f>
        <v>4</v>
      </c>
      <c r="AE66" s="84">
        <f>IF(AD66&lt;5,AC66,"")</f>
        <v>18</v>
      </c>
      <c r="AF66" s="18">
        <f t="shared" si="20"/>
        <v>85</v>
      </c>
      <c r="AG66" s="19">
        <f t="shared" ref="AG66:AG70" si="125">AF66</f>
        <v>85</v>
      </c>
      <c r="AH66" s="19">
        <f t="shared" si="21"/>
        <v>185</v>
      </c>
      <c r="AI66" s="171">
        <f>SUM(J66:J70,Q66:Q70,X66:X70,AE66:AE70)</f>
        <v>495</v>
      </c>
      <c r="AJ66" s="129">
        <f t="shared" ref="AJ66" si="126">AI66</f>
        <v>495</v>
      </c>
      <c r="AK66" s="175">
        <f t="shared" ref="AK66" si="127">IF(ISNUMBER(AI66),RANK(AI66,$AI$6:$AI$293,0),"")</f>
        <v>39</v>
      </c>
    </row>
    <row r="67" spans="1:37" ht="15" customHeight="1" x14ac:dyDescent="0.25">
      <c r="A67" s="68">
        <v>2</v>
      </c>
      <c r="B67" s="137"/>
      <c r="C67" s="139">
        <v>20</v>
      </c>
      <c r="D67" s="133">
        <v>8.1</v>
      </c>
      <c r="E67" s="18">
        <f t="shared" si="5"/>
        <v>0</v>
      </c>
      <c r="F67" s="18">
        <f t="shared" si="6"/>
        <v>20</v>
      </c>
      <c r="G67" s="18">
        <f t="shared" si="7"/>
        <v>20</v>
      </c>
      <c r="H67" s="15">
        <f t="shared" si="121"/>
        <v>20</v>
      </c>
      <c r="I67" s="84">
        <f>IF(H67="","",RANK(H67,H66:H70,0))</f>
        <v>4</v>
      </c>
      <c r="J67" s="84">
        <f t="shared" ref="J67:J70" si="128">IF(I67&lt;5,H67,"")</f>
        <v>20</v>
      </c>
      <c r="K67" s="65">
        <v>205</v>
      </c>
      <c r="L67" s="18">
        <f t="shared" si="9"/>
        <v>0</v>
      </c>
      <c r="M67" s="18">
        <f t="shared" si="10"/>
        <v>23</v>
      </c>
      <c r="N67" s="18">
        <f t="shared" si="11"/>
        <v>23</v>
      </c>
      <c r="O67" s="15">
        <f t="shared" si="122"/>
        <v>23</v>
      </c>
      <c r="P67" s="96">
        <f>IF(O67="","",RANK(O67,O66:O70,0))</f>
        <v>4</v>
      </c>
      <c r="Q67" s="96">
        <f t="shared" ref="Q67:Q70" si="129">IF(P67&lt;5,O67,"")</f>
        <v>23</v>
      </c>
      <c r="R67" s="65">
        <v>4</v>
      </c>
      <c r="S67" s="135">
        <f t="shared" si="12"/>
        <v>0</v>
      </c>
      <c r="T67" s="135">
        <f t="shared" si="13"/>
        <v>10</v>
      </c>
      <c r="U67" s="135">
        <f t="shared" si="14"/>
        <v>10</v>
      </c>
      <c r="V67" s="15">
        <f t="shared" si="123"/>
        <v>10</v>
      </c>
      <c r="W67" s="84">
        <f>IF(V67="","",RANK(V67,V66:V70,0))</f>
        <v>3</v>
      </c>
      <c r="X67" s="84">
        <f t="shared" ref="X67:X70" si="130">IF(W67&lt;5,V67,"")</f>
        <v>10</v>
      </c>
      <c r="Y67" s="156">
        <v>14</v>
      </c>
      <c r="Z67" s="135">
        <f t="shared" si="16"/>
        <v>0</v>
      </c>
      <c r="AA67" s="135">
        <f t="shared" si="17"/>
        <v>38</v>
      </c>
      <c r="AB67" s="135">
        <f t="shared" si="18"/>
        <v>38</v>
      </c>
      <c r="AC67" s="15">
        <f t="shared" si="124"/>
        <v>38</v>
      </c>
      <c r="AD67" s="84">
        <f>IF(AC67="","",RANK(AC67,AC66:AC70,0))</f>
        <v>1</v>
      </c>
      <c r="AE67" s="84">
        <f t="shared" ref="AE67:AE70" si="131">IF(AD67&lt;5,AC67,"")</f>
        <v>38</v>
      </c>
      <c r="AF67" s="18">
        <f t="shared" si="20"/>
        <v>91</v>
      </c>
      <c r="AG67" s="19">
        <f t="shared" si="125"/>
        <v>91</v>
      </c>
      <c r="AH67" s="19">
        <f t="shared" si="21"/>
        <v>179</v>
      </c>
      <c r="AI67" s="172"/>
      <c r="AJ67" s="129"/>
      <c r="AK67" s="176"/>
    </row>
    <row r="68" spans="1:37" ht="15" customHeight="1" x14ac:dyDescent="0.25">
      <c r="A68" s="68">
        <v>3</v>
      </c>
      <c r="B68" s="137"/>
      <c r="C68" s="139">
        <v>20</v>
      </c>
      <c r="D68" s="133">
        <v>7.9</v>
      </c>
      <c r="E68" s="18">
        <f t="shared" si="5"/>
        <v>0</v>
      </c>
      <c r="F68" s="18">
        <f t="shared" si="6"/>
        <v>26</v>
      </c>
      <c r="G68" s="18">
        <f t="shared" si="7"/>
        <v>26</v>
      </c>
      <c r="H68" s="15">
        <f t="shared" si="121"/>
        <v>26</v>
      </c>
      <c r="I68" s="84">
        <f>IF(H68="","",RANK(H68,H66:H70,0))</f>
        <v>3</v>
      </c>
      <c r="J68" s="84">
        <f t="shared" si="128"/>
        <v>26</v>
      </c>
      <c r="K68" s="65">
        <v>187</v>
      </c>
      <c r="L68" s="18">
        <f t="shared" si="9"/>
        <v>0</v>
      </c>
      <c r="M68" s="18">
        <f t="shared" si="10"/>
        <v>14</v>
      </c>
      <c r="N68" s="18">
        <f t="shared" si="11"/>
        <v>14</v>
      </c>
      <c r="O68" s="15">
        <f t="shared" si="122"/>
        <v>14</v>
      </c>
      <c r="P68" s="96">
        <f>IF(O68="","",RANK(O68,O66:O70,0))</f>
        <v>5</v>
      </c>
      <c r="Q68" s="96" t="str">
        <f t="shared" si="129"/>
        <v/>
      </c>
      <c r="R68" s="65">
        <v>1</v>
      </c>
      <c r="S68" s="135">
        <f t="shared" si="12"/>
        <v>0</v>
      </c>
      <c r="T68" s="135">
        <f t="shared" si="13"/>
        <v>1</v>
      </c>
      <c r="U68" s="135">
        <f t="shared" si="14"/>
        <v>1</v>
      </c>
      <c r="V68" s="15">
        <f t="shared" si="123"/>
        <v>1</v>
      </c>
      <c r="W68" s="84">
        <f>IF(V68="","",RANK(V68,V66:V70,0))</f>
        <v>5</v>
      </c>
      <c r="X68" s="84" t="str">
        <f t="shared" si="130"/>
        <v/>
      </c>
      <c r="Y68" s="156">
        <v>7</v>
      </c>
      <c r="Z68" s="135">
        <f t="shared" si="16"/>
        <v>0</v>
      </c>
      <c r="AA68" s="135">
        <f t="shared" si="17"/>
        <v>22</v>
      </c>
      <c r="AB68" s="135">
        <f t="shared" si="18"/>
        <v>22</v>
      </c>
      <c r="AC68" s="15">
        <f t="shared" si="124"/>
        <v>22</v>
      </c>
      <c r="AD68" s="84">
        <f>IF(AC68="","",RANK(AC68,AC66:AC70,0))</f>
        <v>3</v>
      </c>
      <c r="AE68" s="84">
        <f t="shared" si="131"/>
        <v>22</v>
      </c>
      <c r="AF68" s="18">
        <f t="shared" si="20"/>
        <v>63</v>
      </c>
      <c r="AG68" s="19">
        <f t="shared" si="125"/>
        <v>63</v>
      </c>
      <c r="AH68" s="19">
        <f t="shared" si="21"/>
        <v>195</v>
      </c>
      <c r="AI68" s="172"/>
      <c r="AJ68" s="129"/>
      <c r="AK68" s="176"/>
    </row>
    <row r="69" spans="1:37" ht="15" customHeight="1" x14ac:dyDescent="0.25">
      <c r="A69" s="68">
        <v>4</v>
      </c>
      <c r="B69" s="137"/>
      <c r="C69" s="139">
        <v>20</v>
      </c>
      <c r="D69" s="133">
        <v>7.3</v>
      </c>
      <c r="E69" s="18">
        <f t="shared" si="5"/>
        <v>46</v>
      </c>
      <c r="F69" s="18">
        <f t="shared" si="6"/>
        <v>0</v>
      </c>
      <c r="G69" s="18">
        <f t="shared" si="7"/>
        <v>46</v>
      </c>
      <c r="H69" s="15">
        <f t="shared" si="121"/>
        <v>46</v>
      </c>
      <c r="I69" s="84">
        <f>IF(H69="","",RANK(H69,H66:H70,0))</f>
        <v>1</v>
      </c>
      <c r="J69" s="84">
        <f t="shared" si="128"/>
        <v>46</v>
      </c>
      <c r="K69" s="65">
        <v>230</v>
      </c>
      <c r="L69" s="18">
        <f t="shared" si="9"/>
        <v>0</v>
      </c>
      <c r="M69" s="18">
        <f t="shared" si="10"/>
        <v>45</v>
      </c>
      <c r="N69" s="18">
        <f t="shared" si="11"/>
        <v>45</v>
      </c>
      <c r="O69" s="15">
        <f t="shared" si="122"/>
        <v>45</v>
      </c>
      <c r="P69" s="96">
        <f>IF(O69="","",RANK(O69,O66:O70,0))</f>
        <v>3</v>
      </c>
      <c r="Q69" s="96">
        <f t="shared" si="129"/>
        <v>45</v>
      </c>
      <c r="R69" s="65">
        <v>9</v>
      </c>
      <c r="S69" s="135">
        <f t="shared" si="12"/>
        <v>0</v>
      </c>
      <c r="T69" s="135">
        <f t="shared" si="13"/>
        <v>26</v>
      </c>
      <c r="U69" s="135">
        <f t="shared" si="14"/>
        <v>26</v>
      </c>
      <c r="V69" s="15">
        <f t="shared" si="123"/>
        <v>26</v>
      </c>
      <c r="W69" s="84">
        <f>IF(V69="","",RANK(V69,V66:V70,0))</f>
        <v>2</v>
      </c>
      <c r="X69" s="84">
        <f t="shared" si="130"/>
        <v>26</v>
      </c>
      <c r="Y69" s="156">
        <v>10.5</v>
      </c>
      <c r="Z69" s="135">
        <f t="shared" si="16"/>
        <v>0</v>
      </c>
      <c r="AA69" s="135">
        <f t="shared" si="17"/>
        <v>29</v>
      </c>
      <c r="AB69" s="135">
        <f t="shared" si="18"/>
        <v>29</v>
      </c>
      <c r="AC69" s="15">
        <f t="shared" si="124"/>
        <v>29</v>
      </c>
      <c r="AD69" s="84">
        <f>IF(AC69="","",RANK(AC69,AC66:AC70,0))</f>
        <v>2</v>
      </c>
      <c r="AE69" s="84">
        <f t="shared" si="131"/>
        <v>29</v>
      </c>
      <c r="AF69" s="18">
        <f t="shared" si="20"/>
        <v>146</v>
      </c>
      <c r="AG69" s="19">
        <f t="shared" si="125"/>
        <v>146</v>
      </c>
      <c r="AH69" s="19">
        <f t="shared" si="21"/>
        <v>120</v>
      </c>
      <c r="AI69" s="172"/>
      <c r="AJ69" s="129"/>
      <c r="AK69" s="176"/>
    </row>
    <row r="70" spans="1:37" ht="15" customHeight="1" x14ac:dyDescent="0.25">
      <c r="A70" s="68">
        <v>5</v>
      </c>
      <c r="B70" s="137"/>
      <c r="C70" s="139">
        <v>20</v>
      </c>
      <c r="D70" s="133">
        <v>7.6</v>
      </c>
      <c r="E70" s="18">
        <f t="shared" si="5"/>
        <v>35</v>
      </c>
      <c r="F70" s="18">
        <f t="shared" si="6"/>
        <v>0</v>
      </c>
      <c r="G70" s="18">
        <f t="shared" si="7"/>
        <v>35</v>
      </c>
      <c r="H70" s="15">
        <f t="shared" si="121"/>
        <v>35</v>
      </c>
      <c r="I70" s="84">
        <f>IF(H70="","",RANK(H70,H66:H70,0))</f>
        <v>2</v>
      </c>
      <c r="J70" s="84">
        <f t="shared" si="128"/>
        <v>35</v>
      </c>
      <c r="K70" s="65">
        <v>242</v>
      </c>
      <c r="L70" s="18">
        <f t="shared" si="9"/>
        <v>0</v>
      </c>
      <c r="M70" s="18">
        <f t="shared" si="10"/>
        <v>56</v>
      </c>
      <c r="N70" s="18">
        <f t="shared" si="11"/>
        <v>56</v>
      </c>
      <c r="O70" s="15">
        <f t="shared" si="122"/>
        <v>56</v>
      </c>
      <c r="P70" s="96">
        <f>IF(O70="","",RANK(O70,O66:O70,0))</f>
        <v>2</v>
      </c>
      <c r="Q70" s="96">
        <f t="shared" si="129"/>
        <v>56</v>
      </c>
      <c r="R70" s="65">
        <v>11</v>
      </c>
      <c r="S70" s="135">
        <f t="shared" si="12"/>
        <v>0</v>
      </c>
      <c r="T70" s="135">
        <f t="shared" si="13"/>
        <v>34</v>
      </c>
      <c r="U70" s="135">
        <f t="shared" si="14"/>
        <v>34</v>
      </c>
      <c r="V70" s="15">
        <f t="shared" si="123"/>
        <v>34</v>
      </c>
      <c r="W70" s="84">
        <f>IF(V70="","",RANK(V70,V66:V70,0))</f>
        <v>1</v>
      </c>
      <c r="X70" s="84">
        <f t="shared" si="130"/>
        <v>34</v>
      </c>
      <c r="Y70" s="156">
        <v>4.5</v>
      </c>
      <c r="Z70" s="135">
        <f t="shared" si="16"/>
        <v>0</v>
      </c>
      <c r="AA70" s="135">
        <f t="shared" si="17"/>
        <v>17</v>
      </c>
      <c r="AB70" s="135">
        <f t="shared" si="18"/>
        <v>17</v>
      </c>
      <c r="AC70" s="15">
        <f t="shared" si="124"/>
        <v>17</v>
      </c>
      <c r="AD70" s="84">
        <f>IF(AC70="","",RANK(AC70,AC66:AC70,0))</f>
        <v>5</v>
      </c>
      <c r="AE70" s="84" t="str">
        <f t="shared" si="131"/>
        <v/>
      </c>
      <c r="AF70" s="18">
        <f t="shared" si="20"/>
        <v>142</v>
      </c>
      <c r="AG70" s="19">
        <f t="shared" si="125"/>
        <v>142</v>
      </c>
      <c r="AH70" s="19">
        <f t="shared" si="21"/>
        <v>128</v>
      </c>
      <c r="AI70" s="173"/>
      <c r="AJ70" s="129"/>
      <c r="AK70" s="176"/>
    </row>
    <row r="71" spans="1:37" ht="26.25" customHeight="1" x14ac:dyDescent="0.25">
      <c r="A71" s="68"/>
      <c r="B71" s="137"/>
      <c r="C71" s="140">
        <v>20</v>
      </c>
      <c r="D71" s="133"/>
      <c r="E71" s="18">
        <f t="shared" ref="E71:E134" si="132">IF(D71&gt;7.83,0,IF(D71&gt;7.8,28,IF(D71&gt;7.76,29,IF(D71&gt;7.73,30,IF(D71&gt;7.7,31,IF(D71&gt;7.65,32,IF(D71&gt;7.63,33,IF(D71&gt;7.6,34,IF(D71&gt;7.55,35,IF(D71&gt;7.53,36,IF(D71&gt;7.5,37,IF(D71&gt;7.45,38,IF(D71&gt;7.44,39,IF(D71&gt;7.42,40,IF(D71&gt;7.4,41,IF(D71&gt;7.35,42,IF(D71&gt;7.34,43,IF(D71&gt;7.32,44,IF(D71&gt;7.3,45,IF(D71&gt;7.25,46,IF(D71&gt;7.24,47,IF(D71&gt;7.23,48,IF(D71&gt;7.2,49,IF(D71&gt;7.15,50,IF(D71&gt;7.13,51,IF(D71&gt;7.1,52,IF(D71&gt;7.05,53,IF(D71&gt;7.04,54,IF(D71&gt;7,55,IF(D71&gt;6.95,56,IF(D71&gt;6.94,57,IF(D71&gt;6.9,58,IF(D71&gt;6.85,59,IF(D71&gt;6.81,60,IF(D71&gt;6.8,61,IF(D71&gt;6.75,62,IF(D71&gt;6.73,63,IF(D71&gt;6.7,64,IF(D71&gt;6.65,65,IF(D71&gt;6.6,66,IF(D71&gt;6.56,67,IF(D71&gt;6.5,68,IF(D71&gt;6.4,69,IF(D71&gt;6.1,70,))))))))))))))))))))))))))))))))))))))))))))</f>
        <v>0</v>
      </c>
      <c r="F71" s="18">
        <f t="shared" ref="F71:F134" si="133">IF(D71&gt;9.2,0,IF(D71&gt;9.1,1,IF(D71&gt;9,2,IF(D71&gt;8.9,3,IF(D71&gt;8.8,4,IF(D71&gt;8.75,5,IF(D71&gt;8.7,6,IF(D71&gt;8.65,7,IF(D71&gt;8.6,8,IF(D71&gt;8.55,9,IF(D71&gt;8.5,10,IF(D71&gt;8.45,11,IF(D71&gt;8.4,12,IF(D71&gt;8.35,13,IF(D71&gt;8.3,14,IF(D71&gt;8.25,15,IF(D71&gt;8.2,16,IF(D71&gt;8.15,17,IF(D71&gt;8.13,18,IF(D71&gt;8.1,19,IF(D71&gt;8.05,20,IF(D71&gt;8.02,21,IF(D71&gt;8,22,IF(D71&gt;7.95,23,IF(D71&gt;7.93,24,IF(D71&gt;7.9,25,IF(D71&gt;7.85,26,IF(D71&gt;7.83,27,))))))))))))))))))))))))))))</f>
        <v>0</v>
      </c>
      <c r="G71" s="18">
        <f t="shared" ref="G71:G134" si="134">E71+F71</f>
        <v>0</v>
      </c>
      <c r="H71" s="89"/>
      <c r="I71" s="101" t="s">
        <v>455</v>
      </c>
      <c r="J71" s="109">
        <f>SUM(J66:J70)</f>
        <v>127</v>
      </c>
      <c r="K71" s="65"/>
      <c r="L71" s="18">
        <f t="shared" ref="L71:L134" si="135">IF(K71&lt;250,0,IF(K71&lt;252,60,IF(K71&lt;254,61,IF(K71&lt;256,62,IF(K71&lt;258,63,IF(K71&lt;260,64,IF(K71&lt;262,65,IF(K71&lt;264,66,IF(K71&lt;266,67,IF(K71&lt;268,68,IF(K71&lt;270,69,IF(K71&lt;272,70,IF(K71&lt;274,71,IF(K71&lt;276,72,IF(K71&lt;278,73,IF(K71&lt;280,74,IF(K71&lt;282,75,IF(K71&lt;284,76,IF(K71&lt;285,77,IF(K71&lt;286,78,))))))))))))))))))))</f>
        <v>0</v>
      </c>
      <c r="M71" s="18">
        <f t="shared" ref="M71:M134" si="136">IF(K71&lt;145,0,IF(K71&lt;149,1,IF(K71&lt;153,2,IF(K71&lt;157,3,IF(K71&lt;161,4,IF(K71&lt;164,5,IF(K71&lt;167,6,IF(K71&lt;170,7,IF(K71&lt;173,8,IF(K71&lt;176,9,IF(K71&lt;179,10,IF(K71&lt;182,11,IF(K71&lt;185,12,IF(K71&lt;187,13,IF(K71&lt;189,14,IF(K71&lt;191,15,IF(K71&lt;193,16,IF(K71&lt;195,17,IF(K71&lt;197,18,IF(K71&lt;199,19,IF(K71&lt;201,20,IF(K71&lt;203,21,IF(K71&lt;205,22,IF(K71&lt;207,23,IF(K71&lt;209,24,IF(K71&lt;211,25,IF(K71&lt;212,26,IF(K71&lt;213,27,IF(K71&lt;214,28,IF(K71&lt;215,29,IF(K71&lt;216,30,IF(K71&lt;217,31,IF(K71&lt;218,32,IF(K71&lt;219,33,IF(K71&lt;220,34,IF(K71&lt;221,35,IF(K71&lt;222,36,IF(K71&lt;223,37,IF(K71&lt;224,38,IF(K71&lt;225,39,IF(K71&lt;226,40,IF(K71&lt;227,41,IF(K71&lt;228,42,IF(K71&lt;229,43,IF(K71&lt;230,44,IF(K71&lt;231,45,IF(K71&lt;232,46,IF(K71&lt;233,47,IF(K71&lt;234,48,IF(K71&lt;235,49,IF(K71&lt;236,50,IF(K71&lt;237,51,IF(K71&lt;238,52,IF(K71&lt;239,53,IF(K71&lt;240,54,IF(K71&lt;242,55,IF(K71&lt;244,56,IF(K71&lt;246,57,IF(K71&lt;248,58,IF(K71&lt;250,59,))))))))))))))))))))))))))))))))))))))))))))))))))))))))))))</f>
        <v>0</v>
      </c>
      <c r="N71" s="18">
        <f t="shared" ref="N71:N134" si="137">L71+M71</f>
        <v>0</v>
      </c>
      <c r="O71" s="89"/>
      <c r="P71" s="101" t="s">
        <v>455</v>
      </c>
      <c r="Q71" s="110">
        <f>SUM(Q66:Q70)</f>
        <v>181</v>
      </c>
      <c r="R71" s="65"/>
      <c r="S71" s="135">
        <f t="shared" ref="S71:S134" si="138">IF(R71&lt;13.6,0,IF(R71&lt;13.8,44,IF(R71&lt;14,45,IF(R71&lt;14.5,46,IF(R71&lt;14.6,47,IF(R71&lt;14.7,48,IF(R71&lt;15,49,IF(R71&lt;15.5,50,IF(R71&lt;15.6,51,IF(R71&lt;15.7,52,IF(R71&lt;16,53,IF(R71&lt;16.5,54,IF(R71&lt;16.6,55,IF(R71&lt;17,56,IF(R71&lt;17.5,57,IF(R71&lt;18,58,IF(R71&lt;18.5,59,IF(R71&lt;19,60,IF(R71&lt;19.5,61,IF(R71&lt;20,62,IF(R71&lt;21,63,IF(R71&lt;22,64,IF(R71&lt;23,65,IF(R71&lt;24,66,IF(R71&lt;26,67,IF(R71&lt;28,68,IF(R71&lt;30,69,IF(R71&lt;34,70,))))))))))))))))))))))))))))</f>
        <v>0</v>
      </c>
      <c r="T71" s="135">
        <f t="shared" ref="T71:T134" si="139">IF(R71&lt;1,0,IF(R71&lt;1.5,1,IF(R71&lt;1.6,2,IF(R71&lt;2,3,IF(R71&lt;2.5,4,IF(R71&lt;2.6,5,IF(R71&lt;3,6,IF(R71&lt;3.5,7,IF(R71&lt;3.6,8,IF(R71&lt;4,9,IF(R71&lt;4.5,10,IF(R71&lt;4.6,11,IF(R71&lt;5,12,IF(R71&lt;5.5,13,IF(R71&lt;5.6,14,IF(R71&lt;6,15,IF(R71&lt;6.55,16,IF(R71&lt;6.6,17,IF(R71&lt;7,18,IF(R71&lt;7.5,19,IF(R71&lt;7.6,20,IF(R71&lt;8,21,IF(R71&lt;8.5,22,IF(R71&lt;8.6,23,IF(R71&lt;8.7,24,IF(R71&lt;9,25,IF(R71&lt;9.5,26,IF(R71&lt;9.6,27,IF(R71&lt;9.7,28,IF(R71&lt;10,29,IF(R71&lt;10.5,30,IF(R71&lt;10.6,31,IF(R71&lt;10.7,32,IF(R71&lt;11,33,IF(R71&lt;11.5,34,IF(R71&lt;11.6,35,IF(R71&lt;11.7,36,IF(R71&lt;12,37,IF(R71&lt;12.5,38,IF(R71&lt;12.6,39,IF(R71&lt;12.7,40,IF(R71&lt;13,41,IF(R71&lt;13.5,42,IF(R71&lt;13.6,43,))))))))))))))))))))))))))))))))))))))))))))</f>
        <v>0</v>
      </c>
      <c r="U71" s="135">
        <f t="shared" ref="U71:U134" si="140">S71+T71</f>
        <v>0</v>
      </c>
      <c r="V71" s="89"/>
      <c r="W71" s="101" t="s">
        <v>455</v>
      </c>
      <c r="X71" s="109">
        <f>SUM(X66:X70)</f>
        <v>80</v>
      </c>
      <c r="Y71" s="156"/>
      <c r="Z71" s="135">
        <f t="shared" ref="Z71:Z134" si="141">IF(Y71&lt;23,0,IF(Y71&lt;23.5,60,IF(Y71&lt;24,61,IF(Y71&lt;25,62,IF(Y71&lt;26,63,IF(Y71&lt;27,64,IF(Y71&lt;28,65,IF(Y71&lt;29,66,IF(Y71&lt;30,67,IF(Y71&lt;31,68,IF(Y71&lt;32,69,IF(Y71&lt;33,70,IF(Y71&lt;40,71,)))))))))))))</f>
        <v>0</v>
      </c>
      <c r="AA71" s="135">
        <f t="shared" ref="AA71:AA134" si="142">IF(Y71&lt;-5,0,IF(Y71&lt;-4,1,IF(Y71&lt;-3,2,IF(Y71&lt;-2,3,IF(Y71&lt;-1.5,4,IF(Y71&lt;-1,5,IF(Y71&lt;-0.5,6,IF(Y71&lt;0,7,IF(Y71&lt;0.5,8,IF(Y71&lt;1,9,IF(Y71&lt;1.5,10,IF(Y71&lt;2,11,IF(Y71&lt;2.5,12,IF(Y71&lt;3,13,IF(Y71&lt;3.5,14,IF(Y71&lt;4,15,IF(Y71&lt;4.5,16,IF(Y71&lt;5,17,IF(Y71&lt;5.5,18,IF(Y71&lt;6,19,IF(Y71&lt;6.5,20,IF(Y71&lt;7,21,IF(Y71&lt;7.5,22,IF(Y71&lt;8,23,IF(Y71&lt;8.5,24,IF(Y71&lt;9,25,IF(Y71&lt;9.5,26,IF(Y71&lt;10,27,IF(Y71&lt;10.5,28,IF(Y71&lt;11,29,IF(Y71&lt;11.6,30,IF(Y71&lt;12,31,IF(Y71&lt;12.5,32,IF(Y71&lt;12.6,33,IF(Y71&lt;13,34,IF(Y71&lt;13.5,35,IF(Y71&lt;13.7,36,IF(Y71&lt;14,37,IF(Y71&lt;14.5,38,IF(Y71&lt;14.7,39,IF(Y71&lt;15,40,IF(Y71&lt;15.5,41,IF(Y71&lt;15.6,42,IF(Y71&lt;16,43,IF(Y71&lt;16.5,44,IF(Y71&lt;16.6,45,IF(Y71&lt;17,46,IF(Y71&lt;17.5,47,IF(Y71&lt;17.6,48,IF(Y71&lt;18,49,IF(Y71&lt;18.5,50,IF(Y71&lt;19,51,IF(Y71&lt;19.5,52,IF(Y71&lt;20,53,IF(Y71&lt;20.5,54,IF(Y71&lt;21,55,IF(Y71&lt;21.5,56,IF(Y71&lt;22,57,IF(Y71&lt;22.5,58,IF(Y71&lt;23,59,))))))))))))))))))))))))))))))))))))))))))))))))))))))))))))</f>
        <v>8</v>
      </c>
      <c r="AB71" s="135">
        <f t="shared" ref="AB71:AB134" si="143">Z71+AA71</f>
        <v>8</v>
      </c>
      <c r="AC71" s="89"/>
      <c r="AD71" s="101" t="s">
        <v>455</v>
      </c>
      <c r="AE71" s="109">
        <f>SUM(AE66:AE70)</f>
        <v>107</v>
      </c>
      <c r="AF71" s="18"/>
      <c r="AG71" s="92"/>
      <c r="AH71" s="19" t="str">
        <f t="shared" ref="AH71:AH134" si="144">IF(ISNUMBER(AG71),RANK(AG71,$AG$6:$AG$293,0),"")</f>
        <v/>
      </c>
      <c r="AI71" s="98"/>
      <c r="AJ71" s="98"/>
      <c r="AK71" s="177"/>
    </row>
    <row r="72" spans="1:37" ht="15" customHeight="1" x14ac:dyDescent="0.25">
      <c r="A72" s="68">
        <v>1</v>
      </c>
      <c r="B72" s="137"/>
      <c r="C72" s="139">
        <v>22</v>
      </c>
      <c r="D72" s="133">
        <v>6.9</v>
      </c>
      <c r="E72" s="18">
        <f t="shared" si="132"/>
        <v>59</v>
      </c>
      <c r="F72" s="18">
        <f t="shared" si="133"/>
        <v>0</v>
      </c>
      <c r="G72" s="18">
        <f t="shared" si="134"/>
        <v>59</v>
      </c>
      <c r="H72" s="15">
        <f t="shared" ref="H72:H76" si="145">G72</f>
        <v>59</v>
      </c>
      <c r="I72" s="84">
        <f>IF(H72="","",RANK(H72,H72:H76,0))</f>
        <v>1</v>
      </c>
      <c r="J72" s="84">
        <f>IF(I72&lt;5,H72,"")</f>
        <v>59</v>
      </c>
      <c r="K72" s="65">
        <v>254</v>
      </c>
      <c r="L72" s="18">
        <f t="shared" si="135"/>
        <v>62</v>
      </c>
      <c r="M72" s="18">
        <f t="shared" si="136"/>
        <v>0</v>
      </c>
      <c r="N72" s="18">
        <f t="shared" si="137"/>
        <v>62</v>
      </c>
      <c r="O72" s="15">
        <f t="shared" ref="O72:O76" si="146">N72</f>
        <v>62</v>
      </c>
      <c r="P72" s="96">
        <f>IF(O72="","",RANK(O72,O72:O76,0))</f>
        <v>2</v>
      </c>
      <c r="Q72" s="96">
        <f>IF(P72&lt;5,O72,"")</f>
        <v>62</v>
      </c>
      <c r="R72" s="65">
        <v>16</v>
      </c>
      <c r="S72" s="135">
        <f t="shared" si="138"/>
        <v>54</v>
      </c>
      <c r="T72" s="135">
        <f t="shared" si="139"/>
        <v>0</v>
      </c>
      <c r="U72" s="135">
        <f t="shared" si="140"/>
        <v>54</v>
      </c>
      <c r="V72" s="15">
        <f t="shared" ref="V72:V76" si="147">U72</f>
        <v>54</v>
      </c>
      <c r="W72" s="84">
        <f>IF(V72="","",RANK(V72,V72:V76,0))</f>
        <v>1</v>
      </c>
      <c r="X72" s="84">
        <f>IF(W72&lt;5,V72,"")</f>
        <v>54</v>
      </c>
      <c r="Y72" s="156">
        <v>20</v>
      </c>
      <c r="Z72" s="135">
        <f t="shared" si="141"/>
        <v>0</v>
      </c>
      <c r="AA72" s="135">
        <f t="shared" si="142"/>
        <v>54</v>
      </c>
      <c r="AB72" s="135">
        <f t="shared" si="143"/>
        <v>54</v>
      </c>
      <c r="AC72" s="15">
        <f t="shared" ref="AC72:AC76" si="148">AB72</f>
        <v>54</v>
      </c>
      <c r="AD72" s="84">
        <f>IF(AC72="","",RANK(AC72,AC72:AC76,0))</f>
        <v>1</v>
      </c>
      <c r="AE72" s="84">
        <f>IF(AD72&lt;5,AC72,"")</f>
        <v>54</v>
      </c>
      <c r="AF72" s="18">
        <f t="shared" ref="AF72:AF135" si="149">H72+O72+V72+AC72</f>
        <v>229</v>
      </c>
      <c r="AG72" s="19">
        <f t="shared" ref="AG72:AG76" si="150">AF72</f>
        <v>229</v>
      </c>
      <c r="AH72" s="19">
        <f t="shared" si="144"/>
        <v>7</v>
      </c>
      <c r="AI72" s="171">
        <f>SUM(J72:J76,Q72:Q76,X72:X76,AE72:AE76)</f>
        <v>740</v>
      </c>
      <c r="AJ72" s="129">
        <f t="shared" ref="AJ72" si="151">AI72</f>
        <v>740</v>
      </c>
      <c r="AK72" s="175">
        <f t="shared" ref="AK72" si="152">IF(ISNUMBER(AI72),RANK(AI72,$AI$6:$AI$293,0),"")</f>
        <v>13</v>
      </c>
    </row>
    <row r="73" spans="1:37" ht="15" customHeight="1" x14ac:dyDescent="0.25">
      <c r="A73" s="68">
        <v>2</v>
      </c>
      <c r="B73" s="137"/>
      <c r="C73" s="139">
        <v>22</v>
      </c>
      <c r="D73" s="133">
        <v>7.3</v>
      </c>
      <c r="E73" s="18">
        <f t="shared" si="132"/>
        <v>46</v>
      </c>
      <c r="F73" s="18">
        <f t="shared" si="133"/>
        <v>0</v>
      </c>
      <c r="G73" s="18">
        <f t="shared" si="134"/>
        <v>46</v>
      </c>
      <c r="H73" s="15">
        <f t="shared" si="145"/>
        <v>46</v>
      </c>
      <c r="I73" s="84">
        <f>IF(H73="","",RANK(H73,H72:H76,0))</f>
        <v>3</v>
      </c>
      <c r="J73" s="84">
        <f t="shared" ref="J73:J76" si="153">IF(I73&lt;5,H73,"")</f>
        <v>46</v>
      </c>
      <c r="K73" s="65">
        <v>265</v>
      </c>
      <c r="L73" s="18">
        <f t="shared" si="135"/>
        <v>67</v>
      </c>
      <c r="M73" s="18">
        <f t="shared" si="136"/>
        <v>0</v>
      </c>
      <c r="N73" s="18">
        <f t="shared" si="137"/>
        <v>67</v>
      </c>
      <c r="O73" s="15">
        <f t="shared" si="146"/>
        <v>67</v>
      </c>
      <c r="P73" s="96">
        <f>IF(O73="","",RANK(O73,O72:O76,0))</f>
        <v>1</v>
      </c>
      <c r="Q73" s="96">
        <f t="shared" ref="Q73:Q76" si="154">IF(P73&lt;5,O73,"")</f>
        <v>67</v>
      </c>
      <c r="R73" s="65">
        <v>10</v>
      </c>
      <c r="S73" s="135">
        <f t="shared" si="138"/>
        <v>0</v>
      </c>
      <c r="T73" s="135">
        <f t="shared" si="139"/>
        <v>30</v>
      </c>
      <c r="U73" s="135">
        <f t="shared" si="140"/>
        <v>30</v>
      </c>
      <c r="V73" s="15">
        <f t="shared" si="147"/>
        <v>30</v>
      </c>
      <c r="W73" s="84">
        <f>IF(V73="","",RANK(V73,V72:V76,0))</f>
        <v>4</v>
      </c>
      <c r="X73" s="84">
        <f t="shared" ref="X73:X76" si="155">IF(W73&lt;5,V73,"")</f>
        <v>30</v>
      </c>
      <c r="Y73" s="156">
        <v>14</v>
      </c>
      <c r="Z73" s="135">
        <f t="shared" si="141"/>
        <v>0</v>
      </c>
      <c r="AA73" s="135">
        <f t="shared" si="142"/>
        <v>38</v>
      </c>
      <c r="AB73" s="135">
        <f t="shared" si="143"/>
        <v>38</v>
      </c>
      <c r="AC73" s="15">
        <f t="shared" si="148"/>
        <v>38</v>
      </c>
      <c r="AD73" s="84">
        <f>IF(AC73="","",RANK(AC73,AC72:AC76,0))</f>
        <v>2</v>
      </c>
      <c r="AE73" s="84">
        <f t="shared" ref="AE73:AE76" si="156">IF(AD73&lt;5,AC73,"")</f>
        <v>38</v>
      </c>
      <c r="AF73" s="18">
        <f t="shared" si="149"/>
        <v>181</v>
      </c>
      <c r="AG73" s="19">
        <f t="shared" si="150"/>
        <v>181</v>
      </c>
      <c r="AH73" s="19">
        <f t="shared" si="144"/>
        <v>45</v>
      </c>
      <c r="AI73" s="172"/>
      <c r="AJ73" s="129"/>
      <c r="AK73" s="176"/>
    </row>
    <row r="74" spans="1:37" ht="15" customHeight="1" x14ac:dyDescent="0.25">
      <c r="A74" s="68">
        <v>3</v>
      </c>
      <c r="B74" s="137"/>
      <c r="C74" s="139">
        <v>22</v>
      </c>
      <c r="D74" s="133">
        <v>7.8</v>
      </c>
      <c r="E74" s="18">
        <f t="shared" si="132"/>
        <v>29</v>
      </c>
      <c r="F74" s="18">
        <f t="shared" si="133"/>
        <v>0</v>
      </c>
      <c r="G74" s="18">
        <f t="shared" si="134"/>
        <v>29</v>
      </c>
      <c r="H74" s="15">
        <f t="shared" si="145"/>
        <v>29</v>
      </c>
      <c r="I74" s="84">
        <f>IF(H74="","",RANK(H74,H72:H76,0))</f>
        <v>5</v>
      </c>
      <c r="J74" s="84" t="str">
        <f t="shared" si="153"/>
        <v/>
      </c>
      <c r="K74" s="65">
        <v>223</v>
      </c>
      <c r="L74" s="18">
        <f t="shared" si="135"/>
        <v>0</v>
      </c>
      <c r="M74" s="18">
        <f t="shared" si="136"/>
        <v>38</v>
      </c>
      <c r="N74" s="18">
        <f t="shared" si="137"/>
        <v>38</v>
      </c>
      <c r="O74" s="15">
        <f t="shared" si="146"/>
        <v>38</v>
      </c>
      <c r="P74" s="96">
        <f>IF(O74="","",RANK(O74,O72:O76,0))</f>
        <v>4</v>
      </c>
      <c r="Q74" s="96">
        <f t="shared" si="154"/>
        <v>38</v>
      </c>
      <c r="R74" s="65">
        <v>10</v>
      </c>
      <c r="S74" s="135">
        <f t="shared" si="138"/>
        <v>0</v>
      </c>
      <c r="T74" s="135">
        <f t="shared" si="139"/>
        <v>30</v>
      </c>
      <c r="U74" s="135">
        <f t="shared" si="140"/>
        <v>30</v>
      </c>
      <c r="V74" s="15">
        <f t="shared" si="147"/>
        <v>30</v>
      </c>
      <c r="W74" s="84">
        <f>IF(V74="","",RANK(V74,V72:V76,0))</f>
        <v>4</v>
      </c>
      <c r="X74" s="84"/>
      <c r="Y74" s="156">
        <v>10</v>
      </c>
      <c r="Z74" s="135">
        <f t="shared" si="141"/>
        <v>0</v>
      </c>
      <c r="AA74" s="135">
        <f t="shared" si="142"/>
        <v>28</v>
      </c>
      <c r="AB74" s="135">
        <f t="shared" si="143"/>
        <v>28</v>
      </c>
      <c r="AC74" s="15">
        <f t="shared" si="148"/>
        <v>28</v>
      </c>
      <c r="AD74" s="84">
        <f>IF(AC74="","",RANK(AC74,AC72:AC76,0))</f>
        <v>3</v>
      </c>
      <c r="AE74" s="84">
        <f t="shared" si="156"/>
        <v>28</v>
      </c>
      <c r="AF74" s="18">
        <f t="shared" si="149"/>
        <v>125</v>
      </c>
      <c r="AG74" s="19">
        <f t="shared" si="150"/>
        <v>125</v>
      </c>
      <c r="AH74" s="19">
        <f t="shared" si="144"/>
        <v>152</v>
      </c>
      <c r="AI74" s="172"/>
      <c r="AJ74" s="129"/>
      <c r="AK74" s="176"/>
    </row>
    <row r="75" spans="1:37" ht="15" customHeight="1" x14ac:dyDescent="0.25">
      <c r="A75" s="68">
        <v>4</v>
      </c>
      <c r="B75" s="137"/>
      <c r="C75" s="139">
        <v>22</v>
      </c>
      <c r="D75" s="133">
        <v>7.7</v>
      </c>
      <c r="E75" s="18">
        <f t="shared" si="132"/>
        <v>32</v>
      </c>
      <c r="F75" s="18">
        <f t="shared" si="133"/>
        <v>0</v>
      </c>
      <c r="G75" s="18">
        <f t="shared" si="134"/>
        <v>32</v>
      </c>
      <c r="H75" s="15">
        <f t="shared" si="145"/>
        <v>32</v>
      </c>
      <c r="I75" s="84">
        <f>IF(H75="","",RANK(H75,H72:H76,0))</f>
        <v>4</v>
      </c>
      <c r="J75" s="84">
        <f t="shared" si="153"/>
        <v>32</v>
      </c>
      <c r="K75" s="65">
        <v>217</v>
      </c>
      <c r="L75" s="18">
        <f t="shared" si="135"/>
        <v>0</v>
      </c>
      <c r="M75" s="18">
        <f t="shared" si="136"/>
        <v>32</v>
      </c>
      <c r="N75" s="18">
        <f t="shared" si="137"/>
        <v>32</v>
      </c>
      <c r="O75" s="15">
        <f t="shared" si="146"/>
        <v>32</v>
      </c>
      <c r="P75" s="96">
        <f>IF(O75="","",RANK(O75,O72:O76,0))</f>
        <v>5</v>
      </c>
      <c r="Q75" s="96" t="str">
        <f t="shared" si="154"/>
        <v/>
      </c>
      <c r="R75" s="65">
        <v>15</v>
      </c>
      <c r="S75" s="135">
        <f t="shared" si="138"/>
        <v>50</v>
      </c>
      <c r="T75" s="135">
        <f t="shared" si="139"/>
        <v>0</v>
      </c>
      <c r="U75" s="135">
        <f t="shared" si="140"/>
        <v>50</v>
      </c>
      <c r="V75" s="15">
        <f t="shared" si="147"/>
        <v>50</v>
      </c>
      <c r="W75" s="84">
        <f>IF(V75="","",RANK(V75,V72:V76,0))</f>
        <v>2</v>
      </c>
      <c r="X75" s="84">
        <f t="shared" si="155"/>
        <v>50</v>
      </c>
      <c r="Y75" s="156">
        <v>10</v>
      </c>
      <c r="Z75" s="135">
        <f t="shared" si="141"/>
        <v>0</v>
      </c>
      <c r="AA75" s="135">
        <f t="shared" si="142"/>
        <v>28</v>
      </c>
      <c r="AB75" s="135">
        <f t="shared" si="143"/>
        <v>28</v>
      </c>
      <c r="AC75" s="15">
        <f t="shared" si="148"/>
        <v>28</v>
      </c>
      <c r="AD75" s="84">
        <f>IF(AC75="","",RANK(AC75,AC72:AC76,0))</f>
        <v>3</v>
      </c>
      <c r="AE75" s="84">
        <f t="shared" si="156"/>
        <v>28</v>
      </c>
      <c r="AF75" s="18">
        <f t="shared" si="149"/>
        <v>142</v>
      </c>
      <c r="AG75" s="19">
        <f t="shared" si="150"/>
        <v>142</v>
      </c>
      <c r="AH75" s="19">
        <f t="shared" si="144"/>
        <v>128</v>
      </c>
      <c r="AI75" s="172"/>
      <c r="AJ75" s="129"/>
      <c r="AK75" s="176"/>
    </row>
    <row r="76" spans="1:37" ht="15" customHeight="1" x14ac:dyDescent="0.25">
      <c r="A76" s="68">
        <v>5</v>
      </c>
      <c r="B76" s="137"/>
      <c r="C76" s="139">
        <v>22</v>
      </c>
      <c r="D76" s="133">
        <v>7.2</v>
      </c>
      <c r="E76" s="18">
        <f t="shared" si="132"/>
        <v>50</v>
      </c>
      <c r="F76" s="18">
        <f t="shared" si="133"/>
        <v>0</v>
      </c>
      <c r="G76" s="18">
        <f t="shared" si="134"/>
        <v>50</v>
      </c>
      <c r="H76" s="15">
        <f t="shared" si="145"/>
        <v>50</v>
      </c>
      <c r="I76" s="84">
        <f>IF(H76="","",RANK(H76,H72:H76,0))</f>
        <v>2</v>
      </c>
      <c r="J76" s="84">
        <f t="shared" si="153"/>
        <v>50</v>
      </c>
      <c r="K76" s="65">
        <v>254</v>
      </c>
      <c r="L76" s="18">
        <f t="shared" si="135"/>
        <v>62</v>
      </c>
      <c r="M76" s="18">
        <f t="shared" si="136"/>
        <v>0</v>
      </c>
      <c r="N76" s="18">
        <f t="shared" si="137"/>
        <v>62</v>
      </c>
      <c r="O76" s="15">
        <f t="shared" si="146"/>
        <v>62</v>
      </c>
      <c r="P76" s="96">
        <f>IF(O76="","",RANK(O76,O72:O76,0))</f>
        <v>2</v>
      </c>
      <c r="Q76" s="96">
        <f t="shared" si="154"/>
        <v>62</v>
      </c>
      <c r="R76" s="65">
        <v>13</v>
      </c>
      <c r="S76" s="135">
        <f t="shared" si="138"/>
        <v>0</v>
      </c>
      <c r="T76" s="135">
        <f t="shared" si="139"/>
        <v>42</v>
      </c>
      <c r="U76" s="135">
        <f t="shared" si="140"/>
        <v>42</v>
      </c>
      <c r="V76" s="15">
        <f t="shared" si="147"/>
        <v>42</v>
      </c>
      <c r="W76" s="84">
        <f>IF(V76="","",RANK(V76,V72:V76,0))</f>
        <v>3</v>
      </c>
      <c r="X76" s="84">
        <f t="shared" si="155"/>
        <v>42</v>
      </c>
      <c r="Y76" s="156">
        <v>8</v>
      </c>
      <c r="Z76" s="135">
        <f t="shared" si="141"/>
        <v>0</v>
      </c>
      <c r="AA76" s="135">
        <f t="shared" si="142"/>
        <v>24</v>
      </c>
      <c r="AB76" s="135">
        <f t="shared" si="143"/>
        <v>24</v>
      </c>
      <c r="AC76" s="15">
        <f t="shared" si="148"/>
        <v>24</v>
      </c>
      <c r="AD76" s="84">
        <f>IF(AC76="","",RANK(AC76,AC72:AC76,0))</f>
        <v>5</v>
      </c>
      <c r="AE76" s="84" t="str">
        <f t="shared" si="156"/>
        <v/>
      </c>
      <c r="AF76" s="18">
        <f t="shared" si="149"/>
        <v>178</v>
      </c>
      <c r="AG76" s="19">
        <f t="shared" si="150"/>
        <v>178</v>
      </c>
      <c r="AH76" s="19">
        <f t="shared" si="144"/>
        <v>54</v>
      </c>
      <c r="AI76" s="173"/>
      <c r="AJ76" s="129"/>
      <c r="AK76" s="176"/>
    </row>
    <row r="77" spans="1:37" ht="26.25" customHeight="1" x14ac:dyDescent="0.25">
      <c r="A77" s="68"/>
      <c r="B77" s="137"/>
      <c r="C77" s="140">
        <v>22</v>
      </c>
      <c r="D77" s="133"/>
      <c r="E77" s="18">
        <f t="shared" si="132"/>
        <v>0</v>
      </c>
      <c r="F77" s="18">
        <f t="shared" si="133"/>
        <v>0</v>
      </c>
      <c r="G77" s="18">
        <f t="shared" si="134"/>
        <v>0</v>
      </c>
      <c r="H77" s="89"/>
      <c r="I77" s="101" t="s">
        <v>455</v>
      </c>
      <c r="J77" s="109">
        <f>SUM(J72:J76)</f>
        <v>187</v>
      </c>
      <c r="K77" s="65"/>
      <c r="L77" s="18">
        <f t="shared" si="135"/>
        <v>0</v>
      </c>
      <c r="M77" s="18">
        <f t="shared" si="136"/>
        <v>0</v>
      </c>
      <c r="N77" s="18">
        <f t="shared" si="137"/>
        <v>0</v>
      </c>
      <c r="O77" s="89"/>
      <c r="P77" s="101" t="s">
        <v>455</v>
      </c>
      <c r="Q77" s="110">
        <f>SUM(Q72:Q76)</f>
        <v>229</v>
      </c>
      <c r="R77" s="65"/>
      <c r="S77" s="135">
        <f t="shared" si="138"/>
        <v>0</v>
      </c>
      <c r="T77" s="135">
        <f t="shared" si="139"/>
        <v>0</v>
      </c>
      <c r="U77" s="135">
        <f t="shared" si="140"/>
        <v>0</v>
      </c>
      <c r="V77" s="89"/>
      <c r="W77" s="101" t="s">
        <v>455</v>
      </c>
      <c r="X77" s="109">
        <f>SUM(X72:X76)</f>
        <v>176</v>
      </c>
      <c r="Y77" s="156"/>
      <c r="Z77" s="135">
        <f t="shared" si="141"/>
        <v>0</v>
      </c>
      <c r="AA77" s="135">
        <f t="shared" si="142"/>
        <v>8</v>
      </c>
      <c r="AB77" s="135">
        <f t="shared" si="143"/>
        <v>8</v>
      </c>
      <c r="AC77" s="89"/>
      <c r="AD77" s="101" t="s">
        <v>455</v>
      </c>
      <c r="AE77" s="109">
        <f>SUM(AE72:AE76)</f>
        <v>148</v>
      </c>
      <c r="AF77" s="18"/>
      <c r="AG77" s="92"/>
      <c r="AH77" s="19" t="str">
        <f t="shared" si="144"/>
        <v/>
      </c>
      <c r="AI77" s="98"/>
      <c r="AJ77" s="98"/>
      <c r="AK77" s="177"/>
    </row>
    <row r="78" spans="1:37" ht="15" customHeight="1" x14ac:dyDescent="0.25">
      <c r="A78" s="68">
        <v>1</v>
      </c>
      <c r="B78" s="137"/>
      <c r="C78" s="139">
        <v>23</v>
      </c>
      <c r="D78" s="133">
        <v>7.7</v>
      </c>
      <c r="E78" s="18">
        <f t="shared" si="132"/>
        <v>32</v>
      </c>
      <c r="F78" s="18">
        <f t="shared" si="133"/>
        <v>0</v>
      </c>
      <c r="G78" s="18">
        <f t="shared" si="134"/>
        <v>32</v>
      </c>
      <c r="H78" s="15">
        <f t="shared" ref="H78:H82" si="157">G78</f>
        <v>32</v>
      </c>
      <c r="I78" s="84">
        <f>IF(H78="","",RANK(H78,H78:H82,0))</f>
        <v>5</v>
      </c>
      <c r="J78" s="84" t="str">
        <f>IF(I78&lt;5,H78,"")</f>
        <v/>
      </c>
      <c r="K78" s="65">
        <v>226</v>
      </c>
      <c r="L78" s="18">
        <f t="shared" si="135"/>
        <v>0</v>
      </c>
      <c r="M78" s="18">
        <f t="shared" si="136"/>
        <v>41</v>
      </c>
      <c r="N78" s="18">
        <f t="shared" si="137"/>
        <v>41</v>
      </c>
      <c r="O78" s="15">
        <f t="shared" ref="O78:O82" si="158">N78</f>
        <v>41</v>
      </c>
      <c r="P78" s="96">
        <f>IF(O78="","",RANK(O78,O78:O82,0))</f>
        <v>5</v>
      </c>
      <c r="Q78" s="96" t="str">
        <f>IF(P78&lt;5,O78,"")</f>
        <v/>
      </c>
      <c r="R78" s="65">
        <v>18</v>
      </c>
      <c r="S78" s="135">
        <f t="shared" si="138"/>
        <v>59</v>
      </c>
      <c r="T78" s="135">
        <f t="shared" si="139"/>
        <v>0</v>
      </c>
      <c r="U78" s="135">
        <f t="shared" si="140"/>
        <v>59</v>
      </c>
      <c r="V78" s="15">
        <f t="shared" ref="V78:V82" si="159">U78</f>
        <v>59</v>
      </c>
      <c r="W78" s="84">
        <f>IF(V78="","",RANK(V78,V78:V82,0))</f>
        <v>2</v>
      </c>
      <c r="X78" s="84">
        <f t="shared" ref="X78:X82" si="160">IF(W78&lt;5,V78,"")</f>
        <v>59</v>
      </c>
      <c r="Y78" s="156">
        <v>15</v>
      </c>
      <c r="Z78" s="135">
        <f t="shared" si="141"/>
        <v>0</v>
      </c>
      <c r="AA78" s="135">
        <f t="shared" si="142"/>
        <v>41</v>
      </c>
      <c r="AB78" s="135">
        <f t="shared" si="143"/>
        <v>41</v>
      </c>
      <c r="AC78" s="15">
        <f t="shared" ref="AC78:AC82" si="161">AB78</f>
        <v>41</v>
      </c>
      <c r="AD78" s="84">
        <f>IF(AC78="","",RANK(AC78,AC78:AC82,0))</f>
        <v>3</v>
      </c>
      <c r="AE78" s="84">
        <f>IF(AD78&lt;5,AC78,"")</f>
        <v>41</v>
      </c>
      <c r="AF78" s="18">
        <f t="shared" si="149"/>
        <v>173</v>
      </c>
      <c r="AG78" s="19">
        <f t="shared" ref="AG78:AG82" si="162">AF78</f>
        <v>173</v>
      </c>
      <c r="AH78" s="19">
        <f t="shared" si="144"/>
        <v>60</v>
      </c>
      <c r="AI78" s="171">
        <f>SUM(J78:J82,Q78:Q82,X78:X82,AE78:AE82)</f>
        <v>762</v>
      </c>
      <c r="AJ78" s="129">
        <f t="shared" ref="AJ78" si="163">AI78</f>
        <v>762</v>
      </c>
      <c r="AK78" s="175">
        <f t="shared" ref="AK78" si="164">IF(ISNUMBER(AI78),RANK(AI78,$AI$6:$AI$293,0),"")</f>
        <v>9</v>
      </c>
    </row>
    <row r="79" spans="1:37" ht="15" customHeight="1" x14ac:dyDescent="0.25">
      <c r="A79" s="68">
        <v>2</v>
      </c>
      <c r="B79" s="137"/>
      <c r="C79" s="139">
        <v>23</v>
      </c>
      <c r="D79" s="133">
        <v>7.6</v>
      </c>
      <c r="E79" s="18">
        <f t="shared" si="132"/>
        <v>35</v>
      </c>
      <c r="F79" s="18">
        <f t="shared" si="133"/>
        <v>0</v>
      </c>
      <c r="G79" s="18">
        <f t="shared" si="134"/>
        <v>35</v>
      </c>
      <c r="H79" s="15">
        <f t="shared" si="157"/>
        <v>35</v>
      </c>
      <c r="I79" s="84">
        <f>IF(H79="","",RANK(H79,H78:H82,0))</f>
        <v>3</v>
      </c>
      <c r="J79" s="84">
        <f t="shared" ref="J79:J82" si="165">IF(I79&lt;5,H79,"")</f>
        <v>35</v>
      </c>
      <c r="K79" s="65">
        <v>235</v>
      </c>
      <c r="L79" s="18">
        <f t="shared" si="135"/>
        <v>0</v>
      </c>
      <c r="M79" s="18">
        <f t="shared" si="136"/>
        <v>50</v>
      </c>
      <c r="N79" s="18">
        <f t="shared" si="137"/>
        <v>50</v>
      </c>
      <c r="O79" s="15">
        <f t="shared" si="158"/>
        <v>50</v>
      </c>
      <c r="P79" s="96">
        <f>IF(O79="","",RANK(O79,O78:O82,0))</f>
        <v>2</v>
      </c>
      <c r="Q79" s="96">
        <f t="shared" ref="Q79:Q82" si="166">IF(P79&lt;5,O79,"")</f>
        <v>50</v>
      </c>
      <c r="R79" s="65">
        <v>24</v>
      </c>
      <c r="S79" s="135">
        <f t="shared" si="138"/>
        <v>67</v>
      </c>
      <c r="T79" s="135">
        <f t="shared" si="139"/>
        <v>0</v>
      </c>
      <c r="U79" s="135">
        <f t="shared" si="140"/>
        <v>67</v>
      </c>
      <c r="V79" s="15">
        <f t="shared" si="159"/>
        <v>67</v>
      </c>
      <c r="W79" s="84">
        <f>IF(V79="","",RANK(V79,V78:V82,0))</f>
        <v>1</v>
      </c>
      <c r="X79" s="84">
        <f t="shared" si="160"/>
        <v>67</v>
      </c>
      <c r="Y79" s="156">
        <v>17.5</v>
      </c>
      <c r="Z79" s="135">
        <f t="shared" si="141"/>
        <v>0</v>
      </c>
      <c r="AA79" s="135">
        <f t="shared" si="142"/>
        <v>48</v>
      </c>
      <c r="AB79" s="135">
        <f t="shared" si="143"/>
        <v>48</v>
      </c>
      <c r="AC79" s="15">
        <f t="shared" si="161"/>
        <v>48</v>
      </c>
      <c r="AD79" s="84">
        <f>IF(AC79="","",RANK(AC79,AC78:AC82,0))</f>
        <v>2</v>
      </c>
      <c r="AE79" s="84">
        <f t="shared" ref="AE79:AE82" si="167">IF(AD79&lt;5,AC79,"")</f>
        <v>48</v>
      </c>
      <c r="AF79" s="18">
        <f t="shared" si="149"/>
        <v>200</v>
      </c>
      <c r="AG79" s="19">
        <f t="shared" si="162"/>
        <v>200</v>
      </c>
      <c r="AH79" s="19">
        <f t="shared" si="144"/>
        <v>26</v>
      </c>
      <c r="AI79" s="172"/>
      <c r="AJ79" s="129"/>
      <c r="AK79" s="176"/>
    </row>
    <row r="80" spans="1:37" ht="15" customHeight="1" x14ac:dyDescent="0.25">
      <c r="A80" s="68">
        <v>3</v>
      </c>
      <c r="B80" s="137"/>
      <c r="C80" s="139">
        <v>23</v>
      </c>
      <c r="D80" s="133">
        <v>7.3</v>
      </c>
      <c r="E80" s="18">
        <f t="shared" si="132"/>
        <v>46</v>
      </c>
      <c r="F80" s="18">
        <f t="shared" si="133"/>
        <v>0</v>
      </c>
      <c r="G80" s="18">
        <f t="shared" si="134"/>
        <v>46</v>
      </c>
      <c r="H80" s="15">
        <f t="shared" si="157"/>
        <v>46</v>
      </c>
      <c r="I80" s="84">
        <f>IF(H80="","",RANK(H80,H78:H82,0))</f>
        <v>2</v>
      </c>
      <c r="J80" s="84">
        <f t="shared" si="165"/>
        <v>46</v>
      </c>
      <c r="K80" s="65">
        <v>234</v>
      </c>
      <c r="L80" s="18">
        <f t="shared" si="135"/>
        <v>0</v>
      </c>
      <c r="M80" s="18">
        <f t="shared" si="136"/>
        <v>49</v>
      </c>
      <c r="N80" s="18">
        <f t="shared" si="137"/>
        <v>49</v>
      </c>
      <c r="O80" s="15">
        <f t="shared" si="158"/>
        <v>49</v>
      </c>
      <c r="P80" s="96">
        <f>IF(O80="","",RANK(O80,O78:O82,0))</f>
        <v>3</v>
      </c>
      <c r="Q80" s="96">
        <f t="shared" si="166"/>
        <v>49</v>
      </c>
      <c r="R80" s="65">
        <v>12</v>
      </c>
      <c r="S80" s="135">
        <f t="shared" si="138"/>
        <v>0</v>
      </c>
      <c r="T80" s="135">
        <f t="shared" si="139"/>
        <v>38</v>
      </c>
      <c r="U80" s="135">
        <f t="shared" si="140"/>
        <v>38</v>
      </c>
      <c r="V80" s="15">
        <f t="shared" si="159"/>
        <v>38</v>
      </c>
      <c r="W80" s="84">
        <f>IF(V80="","",RANK(V80,V78:V82,0))</f>
        <v>4</v>
      </c>
      <c r="X80" s="84">
        <f t="shared" si="160"/>
        <v>38</v>
      </c>
      <c r="Y80" s="156">
        <v>21</v>
      </c>
      <c r="Z80" s="135">
        <f t="shared" si="141"/>
        <v>0</v>
      </c>
      <c r="AA80" s="135">
        <f t="shared" si="142"/>
        <v>56</v>
      </c>
      <c r="AB80" s="135">
        <f t="shared" si="143"/>
        <v>56</v>
      </c>
      <c r="AC80" s="15">
        <f t="shared" si="161"/>
        <v>56</v>
      </c>
      <c r="AD80" s="84">
        <f>IF(AC80="","",RANK(AC80,AC78:AC82,0))</f>
        <v>1</v>
      </c>
      <c r="AE80" s="84">
        <f t="shared" si="167"/>
        <v>56</v>
      </c>
      <c r="AF80" s="18">
        <f t="shared" si="149"/>
        <v>189</v>
      </c>
      <c r="AG80" s="19">
        <f t="shared" si="162"/>
        <v>189</v>
      </c>
      <c r="AH80" s="19">
        <f t="shared" si="144"/>
        <v>39</v>
      </c>
      <c r="AI80" s="172"/>
      <c r="AJ80" s="129"/>
      <c r="AK80" s="176"/>
    </row>
    <row r="81" spans="1:37" ht="15" customHeight="1" x14ac:dyDescent="0.25">
      <c r="A81" s="68">
        <v>4</v>
      </c>
      <c r="B81" s="137"/>
      <c r="C81" s="139">
        <v>23</v>
      </c>
      <c r="D81" s="133">
        <v>7</v>
      </c>
      <c r="E81" s="18">
        <f t="shared" si="132"/>
        <v>56</v>
      </c>
      <c r="F81" s="18">
        <f t="shared" si="133"/>
        <v>0</v>
      </c>
      <c r="G81" s="18">
        <f t="shared" si="134"/>
        <v>56</v>
      </c>
      <c r="H81" s="15">
        <f t="shared" si="157"/>
        <v>56</v>
      </c>
      <c r="I81" s="84">
        <f>IF(H81="","",RANK(H81,H78:H82,0))</f>
        <v>1</v>
      </c>
      <c r="J81" s="84">
        <f t="shared" si="165"/>
        <v>56</v>
      </c>
      <c r="K81" s="65">
        <v>227</v>
      </c>
      <c r="L81" s="18">
        <f t="shared" si="135"/>
        <v>0</v>
      </c>
      <c r="M81" s="18">
        <f t="shared" si="136"/>
        <v>42</v>
      </c>
      <c r="N81" s="18">
        <f t="shared" si="137"/>
        <v>42</v>
      </c>
      <c r="O81" s="15">
        <f t="shared" si="158"/>
        <v>42</v>
      </c>
      <c r="P81" s="96">
        <f>IF(O81="","",RANK(O81,O78:O82,0))</f>
        <v>4</v>
      </c>
      <c r="Q81" s="96">
        <f t="shared" si="166"/>
        <v>42</v>
      </c>
      <c r="R81" s="65">
        <v>12</v>
      </c>
      <c r="S81" s="135">
        <f t="shared" si="138"/>
        <v>0</v>
      </c>
      <c r="T81" s="135">
        <f t="shared" si="139"/>
        <v>38</v>
      </c>
      <c r="U81" s="135">
        <f t="shared" si="140"/>
        <v>38</v>
      </c>
      <c r="V81" s="15">
        <f t="shared" si="159"/>
        <v>38</v>
      </c>
      <c r="W81" s="84">
        <f>IF(V81="","",RANK(V81,V78:V82,0))</f>
        <v>4</v>
      </c>
      <c r="X81" s="84"/>
      <c r="Y81" s="156">
        <v>10</v>
      </c>
      <c r="Z81" s="135">
        <f t="shared" si="141"/>
        <v>0</v>
      </c>
      <c r="AA81" s="135">
        <f t="shared" si="142"/>
        <v>28</v>
      </c>
      <c r="AB81" s="135">
        <f t="shared" si="143"/>
        <v>28</v>
      </c>
      <c r="AC81" s="15">
        <f t="shared" si="161"/>
        <v>28</v>
      </c>
      <c r="AD81" s="84">
        <f>IF(AC81="","",RANK(AC81,AC78:AC82,0))</f>
        <v>4</v>
      </c>
      <c r="AE81" s="84">
        <f t="shared" si="167"/>
        <v>28</v>
      </c>
      <c r="AF81" s="18">
        <f t="shared" si="149"/>
        <v>164</v>
      </c>
      <c r="AG81" s="19">
        <f t="shared" si="162"/>
        <v>164</v>
      </c>
      <c r="AH81" s="19">
        <f t="shared" si="144"/>
        <v>83</v>
      </c>
      <c r="AI81" s="172"/>
      <c r="AJ81" s="129"/>
      <c r="AK81" s="176"/>
    </row>
    <row r="82" spans="1:37" ht="15" customHeight="1" x14ac:dyDescent="0.25">
      <c r="A82" s="68">
        <v>5</v>
      </c>
      <c r="B82" s="137"/>
      <c r="C82" s="139">
        <v>23</v>
      </c>
      <c r="D82" s="133">
        <v>7.6</v>
      </c>
      <c r="E82" s="18">
        <f t="shared" si="132"/>
        <v>35</v>
      </c>
      <c r="F82" s="18">
        <f t="shared" si="133"/>
        <v>0</v>
      </c>
      <c r="G82" s="18">
        <f t="shared" si="134"/>
        <v>35</v>
      </c>
      <c r="H82" s="15">
        <f t="shared" si="157"/>
        <v>35</v>
      </c>
      <c r="I82" s="84">
        <f>IF(H82="","",RANK(H82,H78:H82,0))</f>
        <v>3</v>
      </c>
      <c r="J82" s="84">
        <f t="shared" si="165"/>
        <v>35</v>
      </c>
      <c r="K82" s="65">
        <v>255</v>
      </c>
      <c r="L82" s="18">
        <f t="shared" si="135"/>
        <v>62</v>
      </c>
      <c r="M82" s="18">
        <f t="shared" si="136"/>
        <v>0</v>
      </c>
      <c r="N82" s="18">
        <f t="shared" si="137"/>
        <v>62</v>
      </c>
      <c r="O82" s="15">
        <f t="shared" si="158"/>
        <v>62</v>
      </c>
      <c r="P82" s="96">
        <f>IF(O82="","",RANK(O82,O78:O82,0))</f>
        <v>1</v>
      </c>
      <c r="Q82" s="96">
        <f t="shared" si="166"/>
        <v>62</v>
      </c>
      <c r="R82" s="65">
        <v>15</v>
      </c>
      <c r="S82" s="135">
        <f t="shared" si="138"/>
        <v>50</v>
      </c>
      <c r="T82" s="135">
        <f t="shared" si="139"/>
        <v>0</v>
      </c>
      <c r="U82" s="135">
        <f t="shared" si="140"/>
        <v>50</v>
      </c>
      <c r="V82" s="15">
        <f t="shared" si="159"/>
        <v>50</v>
      </c>
      <c r="W82" s="84">
        <f>IF(V82="","",RANK(V82,V78:V82,0))</f>
        <v>3</v>
      </c>
      <c r="X82" s="84">
        <f t="shared" si="160"/>
        <v>50</v>
      </c>
      <c r="Y82" s="156">
        <v>9</v>
      </c>
      <c r="Z82" s="135">
        <f t="shared" si="141"/>
        <v>0</v>
      </c>
      <c r="AA82" s="135">
        <f t="shared" si="142"/>
        <v>26</v>
      </c>
      <c r="AB82" s="135">
        <f t="shared" si="143"/>
        <v>26</v>
      </c>
      <c r="AC82" s="15">
        <f t="shared" si="161"/>
        <v>26</v>
      </c>
      <c r="AD82" s="84">
        <f>IF(AC82="","",RANK(AC82,AC78:AC82,0))</f>
        <v>5</v>
      </c>
      <c r="AE82" s="84" t="str">
        <f t="shared" si="167"/>
        <v/>
      </c>
      <c r="AF82" s="18">
        <f t="shared" si="149"/>
        <v>173</v>
      </c>
      <c r="AG82" s="19">
        <f t="shared" si="162"/>
        <v>173</v>
      </c>
      <c r="AH82" s="19">
        <f t="shared" si="144"/>
        <v>60</v>
      </c>
      <c r="AI82" s="173"/>
      <c r="AJ82" s="129"/>
      <c r="AK82" s="176"/>
    </row>
    <row r="83" spans="1:37" ht="26.25" customHeight="1" x14ac:dyDescent="0.25">
      <c r="A83" s="68"/>
      <c r="B83" s="137"/>
      <c r="C83" s="140">
        <v>23</v>
      </c>
      <c r="D83" s="133"/>
      <c r="E83" s="18">
        <f t="shared" si="132"/>
        <v>0</v>
      </c>
      <c r="F83" s="18">
        <f t="shared" si="133"/>
        <v>0</v>
      </c>
      <c r="G83" s="18">
        <f t="shared" si="134"/>
        <v>0</v>
      </c>
      <c r="H83" s="89"/>
      <c r="I83" s="101" t="s">
        <v>455</v>
      </c>
      <c r="J83" s="109">
        <f>SUM(J78:J82)</f>
        <v>172</v>
      </c>
      <c r="K83" s="65"/>
      <c r="L83" s="18">
        <f t="shared" si="135"/>
        <v>0</v>
      </c>
      <c r="M83" s="18">
        <f t="shared" si="136"/>
        <v>0</v>
      </c>
      <c r="N83" s="18">
        <f t="shared" si="137"/>
        <v>0</v>
      </c>
      <c r="O83" s="89"/>
      <c r="P83" s="101" t="s">
        <v>455</v>
      </c>
      <c r="Q83" s="110">
        <f>SUM(Q78:Q82)</f>
        <v>203</v>
      </c>
      <c r="R83" s="65"/>
      <c r="S83" s="135">
        <f t="shared" si="138"/>
        <v>0</v>
      </c>
      <c r="T83" s="135">
        <f t="shared" si="139"/>
        <v>0</v>
      </c>
      <c r="U83" s="135">
        <f t="shared" si="140"/>
        <v>0</v>
      </c>
      <c r="V83" s="89"/>
      <c r="W83" s="101" t="s">
        <v>455</v>
      </c>
      <c r="X83" s="109">
        <f>SUM(X78:X82)</f>
        <v>214</v>
      </c>
      <c r="Y83" s="156"/>
      <c r="Z83" s="135">
        <f t="shared" si="141"/>
        <v>0</v>
      </c>
      <c r="AA83" s="135">
        <f t="shared" si="142"/>
        <v>8</v>
      </c>
      <c r="AB83" s="135">
        <f t="shared" si="143"/>
        <v>8</v>
      </c>
      <c r="AC83" s="89"/>
      <c r="AD83" s="101" t="s">
        <v>455</v>
      </c>
      <c r="AE83" s="109">
        <f>SUM(AE78:AE82)</f>
        <v>173</v>
      </c>
      <c r="AF83" s="18"/>
      <c r="AG83" s="92"/>
      <c r="AH83" s="19" t="str">
        <f t="shared" si="144"/>
        <v/>
      </c>
      <c r="AI83" s="98"/>
      <c r="AJ83" s="98"/>
      <c r="AK83" s="177"/>
    </row>
    <row r="84" spans="1:37" ht="15" customHeight="1" x14ac:dyDescent="0.25">
      <c r="A84" s="68">
        <v>1</v>
      </c>
      <c r="B84" s="137"/>
      <c r="C84" s="139">
        <v>24</v>
      </c>
      <c r="D84" s="133">
        <v>7.7</v>
      </c>
      <c r="E84" s="18">
        <f t="shared" si="132"/>
        <v>32</v>
      </c>
      <c r="F84" s="18">
        <f t="shared" si="133"/>
        <v>0</v>
      </c>
      <c r="G84" s="18">
        <f t="shared" si="134"/>
        <v>32</v>
      </c>
      <c r="H84" s="15">
        <f t="shared" ref="H84:H88" si="168">G84</f>
        <v>32</v>
      </c>
      <c r="I84" s="84">
        <f>IF(H84="","",RANK(H84,H84:H88,0))</f>
        <v>2</v>
      </c>
      <c r="J84" s="84">
        <f>IF(I84&lt;5,H84,"")</f>
        <v>32</v>
      </c>
      <c r="K84" s="65">
        <v>218</v>
      </c>
      <c r="L84" s="18">
        <f t="shared" si="135"/>
        <v>0</v>
      </c>
      <c r="M84" s="18">
        <f t="shared" si="136"/>
        <v>33</v>
      </c>
      <c r="N84" s="18">
        <f t="shared" si="137"/>
        <v>33</v>
      </c>
      <c r="O84" s="15">
        <f t="shared" ref="O84:O88" si="169">N84</f>
        <v>33</v>
      </c>
      <c r="P84" s="96">
        <f>IF(O84="","",RANK(O84,O84:O88,0))</f>
        <v>5</v>
      </c>
      <c r="Q84" s="96" t="str">
        <f>IF(P84&lt;5,O84,"")</f>
        <v/>
      </c>
      <c r="R84" s="65">
        <v>12</v>
      </c>
      <c r="S84" s="135">
        <f t="shared" si="138"/>
        <v>0</v>
      </c>
      <c r="T84" s="135">
        <f t="shared" si="139"/>
        <v>38</v>
      </c>
      <c r="U84" s="135">
        <f t="shared" si="140"/>
        <v>38</v>
      </c>
      <c r="V84" s="15">
        <f t="shared" ref="V84:V88" si="170">U84</f>
        <v>38</v>
      </c>
      <c r="W84" s="84">
        <f>IF(V84="","",RANK(V84,V84:V88,0))</f>
        <v>2</v>
      </c>
      <c r="X84" s="84">
        <f>IF(W84&lt;5,V84,"")</f>
        <v>38</v>
      </c>
      <c r="Y84" s="156">
        <v>0</v>
      </c>
      <c r="Z84" s="135">
        <f t="shared" si="141"/>
        <v>0</v>
      </c>
      <c r="AA84" s="135">
        <f t="shared" si="142"/>
        <v>8</v>
      </c>
      <c r="AB84" s="135">
        <f t="shared" si="143"/>
        <v>8</v>
      </c>
      <c r="AC84" s="15">
        <f t="shared" ref="AC84:AC88" si="171">AB84</f>
        <v>8</v>
      </c>
      <c r="AD84" s="84">
        <f>IF(AC84="","",RANK(AC84,AC84:AC88,0))</f>
        <v>4</v>
      </c>
      <c r="AE84" s="84"/>
      <c r="AF84" s="18">
        <f t="shared" si="149"/>
        <v>111</v>
      </c>
      <c r="AG84" s="19">
        <f t="shared" ref="AG84:AG88" si="172">AF84</f>
        <v>111</v>
      </c>
      <c r="AH84" s="19">
        <f t="shared" si="144"/>
        <v>167</v>
      </c>
      <c r="AI84" s="171">
        <f>SUM(J84:J88,Q84:Q88,X84:X88,AE84:AE88)</f>
        <v>497</v>
      </c>
      <c r="AJ84" s="129">
        <f t="shared" ref="AJ84" si="173">AI84</f>
        <v>497</v>
      </c>
      <c r="AK84" s="175">
        <f t="shared" ref="AK84" si="174">IF(ISNUMBER(AI84),RANK(AI84,$AI$6:$AI$293,0),"")</f>
        <v>38</v>
      </c>
    </row>
    <row r="85" spans="1:37" ht="15" customHeight="1" x14ac:dyDescent="0.25">
      <c r="A85" s="68">
        <v>2</v>
      </c>
      <c r="B85" s="137"/>
      <c r="C85" s="139">
        <v>24</v>
      </c>
      <c r="D85" s="133">
        <v>8.5</v>
      </c>
      <c r="E85" s="18">
        <f t="shared" si="132"/>
        <v>0</v>
      </c>
      <c r="F85" s="18">
        <f t="shared" si="133"/>
        <v>11</v>
      </c>
      <c r="G85" s="18">
        <f t="shared" si="134"/>
        <v>11</v>
      </c>
      <c r="H85" s="15">
        <f t="shared" si="168"/>
        <v>11</v>
      </c>
      <c r="I85" s="84">
        <f>IF(H85="","",RANK(H85,H84:H88,0))</f>
        <v>5</v>
      </c>
      <c r="J85" s="84" t="str">
        <f t="shared" ref="J85:J88" si="175">IF(I85&lt;5,H85,"")</f>
        <v/>
      </c>
      <c r="K85" s="65">
        <v>223</v>
      </c>
      <c r="L85" s="18">
        <f t="shared" si="135"/>
        <v>0</v>
      </c>
      <c r="M85" s="18">
        <f t="shared" si="136"/>
        <v>38</v>
      </c>
      <c r="N85" s="18">
        <f t="shared" si="137"/>
        <v>38</v>
      </c>
      <c r="O85" s="15">
        <f t="shared" si="169"/>
        <v>38</v>
      </c>
      <c r="P85" s="96">
        <f>IF(O85="","",RANK(O85,O84:O88,0))</f>
        <v>3</v>
      </c>
      <c r="Q85" s="96">
        <f t="shared" ref="Q85:Q88" si="176">IF(P85&lt;5,O85,"")</f>
        <v>38</v>
      </c>
      <c r="R85" s="65">
        <v>1</v>
      </c>
      <c r="S85" s="135">
        <f t="shared" si="138"/>
        <v>0</v>
      </c>
      <c r="T85" s="135">
        <f t="shared" si="139"/>
        <v>1</v>
      </c>
      <c r="U85" s="135">
        <f t="shared" si="140"/>
        <v>1</v>
      </c>
      <c r="V85" s="15">
        <f t="shared" si="170"/>
        <v>1</v>
      </c>
      <c r="W85" s="84">
        <f>IF(V85="","",RANK(V85,V84:V88,0))</f>
        <v>5</v>
      </c>
      <c r="X85" s="84" t="str">
        <f t="shared" ref="X85:X88" si="177">IF(W85&lt;5,V85,"")</f>
        <v/>
      </c>
      <c r="Y85" s="156">
        <v>8</v>
      </c>
      <c r="Z85" s="135">
        <f t="shared" si="141"/>
        <v>0</v>
      </c>
      <c r="AA85" s="135">
        <f t="shared" si="142"/>
        <v>24</v>
      </c>
      <c r="AB85" s="135">
        <f t="shared" si="143"/>
        <v>24</v>
      </c>
      <c r="AC85" s="15">
        <f t="shared" si="171"/>
        <v>24</v>
      </c>
      <c r="AD85" s="84">
        <f>IF(AC85="","",RANK(AC85,AC84:AC88,0))</f>
        <v>2</v>
      </c>
      <c r="AE85" s="84">
        <f t="shared" ref="AE85:AE88" si="178">IF(AD85&lt;5,AC85,"")</f>
        <v>24</v>
      </c>
      <c r="AF85" s="18">
        <f t="shared" si="149"/>
        <v>74</v>
      </c>
      <c r="AG85" s="19">
        <f t="shared" si="172"/>
        <v>74</v>
      </c>
      <c r="AH85" s="19">
        <f t="shared" si="144"/>
        <v>191</v>
      </c>
      <c r="AI85" s="172"/>
      <c r="AJ85" s="129"/>
      <c r="AK85" s="176"/>
    </row>
    <row r="86" spans="1:37" ht="15" customHeight="1" x14ac:dyDescent="0.25">
      <c r="A86" s="68">
        <v>3</v>
      </c>
      <c r="B86" s="137"/>
      <c r="C86" s="139">
        <v>24</v>
      </c>
      <c r="D86" s="133">
        <v>8.1</v>
      </c>
      <c r="E86" s="18">
        <f t="shared" si="132"/>
        <v>0</v>
      </c>
      <c r="F86" s="18">
        <f t="shared" si="133"/>
        <v>20</v>
      </c>
      <c r="G86" s="18">
        <f t="shared" si="134"/>
        <v>20</v>
      </c>
      <c r="H86" s="15">
        <f t="shared" si="168"/>
        <v>20</v>
      </c>
      <c r="I86" s="84">
        <f>IF(H86="","",RANK(H86,H84:H88,0))</f>
        <v>3</v>
      </c>
      <c r="J86" s="84">
        <f t="shared" si="175"/>
        <v>20</v>
      </c>
      <c r="K86" s="65">
        <v>236</v>
      </c>
      <c r="L86" s="18">
        <f t="shared" si="135"/>
        <v>0</v>
      </c>
      <c r="M86" s="18">
        <f t="shared" si="136"/>
        <v>51</v>
      </c>
      <c r="N86" s="18">
        <f t="shared" si="137"/>
        <v>51</v>
      </c>
      <c r="O86" s="15">
        <f t="shared" si="169"/>
        <v>51</v>
      </c>
      <c r="P86" s="96">
        <f>IF(O86="","",RANK(O86,O84:O88,0))</f>
        <v>1</v>
      </c>
      <c r="Q86" s="96">
        <f t="shared" si="176"/>
        <v>51</v>
      </c>
      <c r="R86" s="65">
        <v>19</v>
      </c>
      <c r="S86" s="135">
        <f t="shared" si="138"/>
        <v>61</v>
      </c>
      <c r="T86" s="135">
        <f t="shared" si="139"/>
        <v>0</v>
      </c>
      <c r="U86" s="135">
        <f t="shared" si="140"/>
        <v>61</v>
      </c>
      <c r="V86" s="15">
        <f t="shared" si="170"/>
        <v>61</v>
      </c>
      <c r="W86" s="84">
        <f>IF(V86="","",RANK(V86,V84:V88,0))</f>
        <v>1</v>
      </c>
      <c r="X86" s="84">
        <f t="shared" si="177"/>
        <v>61</v>
      </c>
      <c r="Y86" s="156">
        <v>0</v>
      </c>
      <c r="Z86" s="135">
        <f t="shared" si="141"/>
        <v>0</v>
      </c>
      <c r="AA86" s="135">
        <f t="shared" si="142"/>
        <v>8</v>
      </c>
      <c r="AB86" s="135">
        <f t="shared" si="143"/>
        <v>8</v>
      </c>
      <c r="AC86" s="15">
        <f t="shared" si="171"/>
        <v>8</v>
      </c>
      <c r="AD86" s="84">
        <f>IF(AC86="","",RANK(AC86,AC84:AC88,0))</f>
        <v>4</v>
      </c>
      <c r="AE86" s="84">
        <f t="shared" si="178"/>
        <v>8</v>
      </c>
      <c r="AF86" s="18">
        <f t="shared" si="149"/>
        <v>140</v>
      </c>
      <c r="AG86" s="19">
        <f t="shared" si="172"/>
        <v>140</v>
      </c>
      <c r="AH86" s="19">
        <f t="shared" si="144"/>
        <v>134</v>
      </c>
      <c r="AI86" s="172"/>
      <c r="AJ86" s="129"/>
      <c r="AK86" s="176"/>
    </row>
    <row r="87" spans="1:37" ht="15" customHeight="1" x14ac:dyDescent="0.25">
      <c r="A87" s="68">
        <v>4</v>
      </c>
      <c r="B87" s="137"/>
      <c r="C87" s="139">
        <v>24</v>
      </c>
      <c r="D87" s="133">
        <v>7.6</v>
      </c>
      <c r="E87" s="18">
        <f t="shared" si="132"/>
        <v>35</v>
      </c>
      <c r="F87" s="18">
        <f t="shared" si="133"/>
        <v>0</v>
      </c>
      <c r="G87" s="18">
        <f t="shared" si="134"/>
        <v>35</v>
      </c>
      <c r="H87" s="15">
        <f t="shared" si="168"/>
        <v>35</v>
      </c>
      <c r="I87" s="84">
        <f>IF(H87="","",RANK(H87,H84:H88,0))</f>
        <v>1</v>
      </c>
      <c r="J87" s="84">
        <f t="shared" si="175"/>
        <v>35</v>
      </c>
      <c r="K87" s="65">
        <v>234</v>
      </c>
      <c r="L87" s="18">
        <f t="shared" si="135"/>
        <v>0</v>
      </c>
      <c r="M87" s="18">
        <f t="shared" si="136"/>
        <v>49</v>
      </c>
      <c r="N87" s="18">
        <f t="shared" si="137"/>
        <v>49</v>
      </c>
      <c r="O87" s="15">
        <f t="shared" si="169"/>
        <v>49</v>
      </c>
      <c r="P87" s="96">
        <f>IF(O87="","",RANK(O87,O84:O88,0))</f>
        <v>2</v>
      </c>
      <c r="Q87" s="96">
        <f t="shared" si="176"/>
        <v>49</v>
      </c>
      <c r="R87" s="65">
        <v>7</v>
      </c>
      <c r="S87" s="135">
        <f t="shared" si="138"/>
        <v>0</v>
      </c>
      <c r="T87" s="135">
        <f t="shared" si="139"/>
        <v>19</v>
      </c>
      <c r="U87" s="135">
        <f t="shared" si="140"/>
        <v>19</v>
      </c>
      <c r="V87" s="15">
        <f t="shared" si="170"/>
        <v>19</v>
      </c>
      <c r="W87" s="84">
        <f>IF(V87="","",RANK(V87,V84:V88,0))</f>
        <v>3</v>
      </c>
      <c r="X87" s="84">
        <f t="shared" si="177"/>
        <v>19</v>
      </c>
      <c r="Y87" s="156">
        <v>14</v>
      </c>
      <c r="Z87" s="135">
        <f t="shared" si="141"/>
        <v>0</v>
      </c>
      <c r="AA87" s="135">
        <f t="shared" si="142"/>
        <v>38</v>
      </c>
      <c r="AB87" s="135">
        <f t="shared" si="143"/>
        <v>38</v>
      </c>
      <c r="AC87" s="15">
        <f t="shared" si="171"/>
        <v>38</v>
      </c>
      <c r="AD87" s="84">
        <f>IF(AC87="","",RANK(AC87,AC84:AC88,0))</f>
        <v>1</v>
      </c>
      <c r="AE87" s="84">
        <f t="shared" si="178"/>
        <v>38</v>
      </c>
      <c r="AF87" s="18">
        <f t="shared" si="149"/>
        <v>141</v>
      </c>
      <c r="AG87" s="19">
        <f t="shared" si="172"/>
        <v>141</v>
      </c>
      <c r="AH87" s="19">
        <f t="shared" si="144"/>
        <v>133</v>
      </c>
      <c r="AI87" s="172"/>
      <c r="AJ87" s="129"/>
      <c r="AK87" s="176"/>
    </row>
    <row r="88" spans="1:37" ht="15" customHeight="1" x14ac:dyDescent="0.25">
      <c r="A88" s="68">
        <v>5</v>
      </c>
      <c r="B88" s="137"/>
      <c r="C88" s="139">
        <v>24</v>
      </c>
      <c r="D88" s="133">
        <v>8.3000000000000007</v>
      </c>
      <c r="E88" s="18">
        <f t="shared" si="132"/>
        <v>0</v>
      </c>
      <c r="F88" s="18">
        <f t="shared" si="133"/>
        <v>15</v>
      </c>
      <c r="G88" s="18">
        <f t="shared" si="134"/>
        <v>15</v>
      </c>
      <c r="H88" s="15">
        <f t="shared" si="168"/>
        <v>15</v>
      </c>
      <c r="I88" s="84">
        <f>IF(H88="","",RANK(H88,H84:H88,0))</f>
        <v>4</v>
      </c>
      <c r="J88" s="84">
        <f t="shared" si="175"/>
        <v>15</v>
      </c>
      <c r="K88" s="65">
        <v>220</v>
      </c>
      <c r="L88" s="18">
        <f t="shared" si="135"/>
        <v>0</v>
      </c>
      <c r="M88" s="18">
        <f t="shared" si="136"/>
        <v>35</v>
      </c>
      <c r="N88" s="18">
        <f t="shared" si="137"/>
        <v>35</v>
      </c>
      <c r="O88" s="15">
        <f t="shared" si="169"/>
        <v>35</v>
      </c>
      <c r="P88" s="96">
        <f>IF(O88="","",RANK(O88,O84:O88,0))</f>
        <v>4</v>
      </c>
      <c r="Q88" s="96">
        <f t="shared" si="176"/>
        <v>35</v>
      </c>
      <c r="R88" s="65">
        <v>6</v>
      </c>
      <c r="S88" s="135">
        <f t="shared" si="138"/>
        <v>0</v>
      </c>
      <c r="T88" s="135">
        <f t="shared" si="139"/>
        <v>16</v>
      </c>
      <c r="U88" s="135">
        <f t="shared" si="140"/>
        <v>16</v>
      </c>
      <c r="V88" s="15">
        <f t="shared" si="170"/>
        <v>16</v>
      </c>
      <c r="W88" s="84">
        <f>IF(V88="","",RANK(V88,V84:V88,0))</f>
        <v>4</v>
      </c>
      <c r="X88" s="84">
        <f t="shared" si="177"/>
        <v>16</v>
      </c>
      <c r="Y88" s="156">
        <v>5</v>
      </c>
      <c r="Z88" s="135">
        <f t="shared" si="141"/>
        <v>0</v>
      </c>
      <c r="AA88" s="135">
        <f t="shared" si="142"/>
        <v>18</v>
      </c>
      <c r="AB88" s="135">
        <f t="shared" si="143"/>
        <v>18</v>
      </c>
      <c r="AC88" s="15">
        <f t="shared" si="171"/>
        <v>18</v>
      </c>
      <c r="AD88" s="84">
        <f>IF(AC88="","",RANK(AC88,AC84:AC88,0))</f>
        <v>3</v>
      </c>
      <c r="AE88" s="84">
        <f t="shared" si="178"/>
        <v>18</v>
      </c>
      <c r="AF88" s="18">
        <f t="shared" si="149"/>
        <v>84</v>
      </c>
      <c r="AG88" s="19">
        <f t="shared" si="172"/>
        <v>84</v>
      </c>
      <c r="AH88" s="19">
        <f t="shared" si="144"/>
        <v>186</v>
      </c>
      <c r="AI88" s="173"/>
      <c r="AJ88" s="129"/>
      <c r="AK88" s="176"/>
    </row>
    <row r="89" spans="1:37" ht="26.25" customHeight="1" x14ac:dyDescent="0.25">
      <c r="A89" s="68"/>
      <c r="B89" s="137"/>
      <c r="C89" s="140">
        <v>24</v>
      </c>
      <c r="D89" s="133"/>
      <c r="E89" s="18">
        <f t="shared" si="132"/>
        <v>0</v>
      </c>
      <c r="F89" s="18">
        <f t="shared" si="133"/>
        <v>0</v>
      </c>
      <c r="G89" s="18">
        <f t="shared" si="134"/>
        <v>0</v>
      </c>
      <c r="H89" s="89"/>
      <c r="I89" s="101" t="s">
        <v>455</v>
      </c>
      <c r="J89" s="109">
        <f>SUM(J84:J88)</f>
        <v>102</v>
      </c>
      <c r="K89" s="65"/>
      <c r="L89" s="18">
        <f t="shared" si="135"/>
        <v>0</v>
      </c>
      <c r="M89" s="18">
        <f t="shared" si="136"/>
        <v>0</v>
      </c>
      <c r="N89" s="18">
        <f t="shared" si="137"/>
        <v>0</v>
      </c>
      <c r="O89" s="89"/>
      <c r="P89" s="101" t="s">
        <v>455</v>
      </c>
      <c r="Q89" s="110">
        <f>SUM(Q84:Q88)</f>
        <v>173</v>
      </c>
      <c r="R89" s="65"/>
      <c r="S89" s="135">
        <f t="shared" si="138"/>
        <v>0</v>
      </c>
      <c r="T89" s="135">
        <f t="shared" si="139"/>
        <v>0</v>
      </c>
      <c r="U89" s="135">
        <f t="shared" si="140"/>
        <v>0</v>
      </c>
      <c r="V89" s="89"/>
      <c r="W89" s="101" t="s">
        <v>455</v>
      </c>
      <c r="X89" s="109">
        <f>SUM(X84:X88)</f>
        <v>134</v>
      </c>
      <c r="Y89" s="156"/>
      <c r="Z89" s="135">
        <f t="shared" si="141"/>
        <v>0</v>
      </c>
      <c r="AA89" s="135">
        <f t="shared" si="142"/>
        <v>8</v>
      </c>
      <c r="AB89" s="135">
        <f t="shared" si="143"/>
        <v>8</v>
      </c>
      <c r="AC89" s="89"/>
      <c r="AD89" s="101" t="s">
        <v>455</v>
      </c>
      <c r="AE89" s="109">
        <f>SUM(AE84:AE88)</f>
        <v>88</v>
      </c>
      <c r="AF89" s="18"/>
      <c r="AG89" s="92"/>
      <c r="AH89" s="19" t="str">
        <f t="shared" si="144"/>
        <v/>
      </c>
      <c r="AI89" s="98"/>
      <c r="AJ89" s="98"/>
      <c r="AK89" s="177"/>
    </row>
    <row r="90" spans="1:37" ht="15" customHeight="1" x14ac:dyDescent="0.25">
      <c r="A90" s="68">
        <v>1</v>
      </c>
      <c r="B90" s="137"/>
      <c r="C90" s="139">
        <v>26</v>
      </c>
      <c r="D90" s="133">
        <v>8.4</v>
      </c>
      <c r="E90" s="18">
        <f t="shared" si="132"/>
        <v>0</v>
      </c>
      <c r="F90" s="18">
        <f t="shared" si="133"/>
        <v>13</v>
      </c>
      <c r="G90" s="18">
        <f t="shared" si="134"/>
        <v>13</v>
      </c>
      <c r="H90" s="15">
        <f t="shared" ref="H90:H94" si="179">G90</f>
        <v>13</v>
      </c>
      <c r="I90" s="84">
        <f>IF(H90="","",RANK(H90,H90:H94,0))</f>
        <v>3</v>
      </c>
      <c r="J90" s="84">
        <f>IF(I90&lt;5,H90,"")</f>
        <v>13</v>
      </c>
      <c r="K90" s="65">
        <v>225</v>
      </c>
      <c r="L90" s="18">
        <f t="shared" si="135"/>
        <v>0</v>
      </c>
      <c r="M90" s="18">
        <f t="shared" si="136"/>
        <v>40</v>
      </c>
      <c r="N90" s="18">
        <f t="shared" si="137"/>
        <v>40</v>
      </c>
      <c r="O90" s="15">
        <f t="shared" ref="O90:O94" si="180">N90</f>
        <v>40</v>
      </c>
      <c r="P90" s="96">
        <f>IF(O90="","",RANK(O90,O90:O94,0))</f>
        <v>4</v>
      </c>
      <c r="Q90" s="96">
        <f>IF(P90&lt;5,O90,"")</f>
        <v>40</v>
      </c>
      <c r="R90" s="65">
        <v>20</v>
      </c>
      <c r="S90" s="135">
        <f t="shared" si="138"/>
        <v>63</v>
      </c>
      <c r="T90" s="135">
        <f t="shared" si="139"/>
        <v>0</v>
      </c>
      <c r="U90" s="135">
        <f t="shared" si="140"/>
        <v>63</v>
      </c>
      <c r="V90" s="15">
        <f t="shared" ref="V90:V94" si="181">U90</f>
        <v>63</v>
      </c>
      <c r="W90" s="84">
        <f>IF(V90="","",RANK(V90,V90:V94,0))</f>
        <v>1</v>
      </c>
      <c r="X90" s="84">
        <f>IF(W90&lt;5,V90,"")</f>
        <v>63</v>
      </c>
      <c r="Y90" s="156">
        <v>9</v>
      </c>
      <c r="Z90" s="135">
        <f t="shared" si="141"/>
        <v>0</v>
      </c>
      <c r="AA90" s="135">
        <f t="shared" si="142"/>
        <v>26</v>
      </c>
      <c r="AB90" s="135">
        <f t="shared" si="143"/>
        <v>26</v>
      </c>
      <c r="AC90" s="15">
        <f t="shared" ref="AC90:AC94" si="182">AB90</f>
        <v>26</v>
      </c>
      <c r="AD90" s="84">
        <f>IF(AC90="","",RANK(AC90,AC90:AC94,0))</f>
        <v>1</v>
      </c>
      <c r="AE90" s="84">
        <f>IF(AD90&lt;5,AC90,"")</f>
        <v>26</v>
      </c>
      <c r="AF90" s="18">
        <f t="shared" si="149"/>
        <v>142</v>
      </c>
      <c r="AG90" s="19">
        <f t="shared" ref="AG90:AG94" si="183">AF90</f>
        <v>142</v>
      </c>
      <c r="AH90" s="19">
        <f t="shared" si="144"/>
        <v>128</v>
      </c>
      <c r="AI90" s="171">
        <f>SUM(J90:J94,Q90:Q94,X90:X94,AE90:AE94)</f>
        <v>559</v>
      </c>
      <c r="AJ90" s="129">
        <f t="shared" ref="AJ90" si="184">AI90</f>
        <v>559</v>
      </c>
      <c r="AK90" s="175">
        <f t="shared" ref="AK90" si="185">IF(ISNUMBER(AI90),RANK(AI90,$AI$6:$AI$293,0),"")</f>
        <v>33</v>
      </c>
    </row>
    <row r="91" spans="1:37" ht="15" customHeight="1" x14ac:dyDescent="0.25">
      <c r="A91" s="68">
        <v>2</v>
      </c>
      <c r="B91" s="137"/>
      <c r="C91" s="139">
        <v>26</v>
      </c>
      <c r="D91" s="133">
        <v>8.5</v>
      </c>
      <c r="E91" s="18">
        <f t="shared" si="132"/>
        <v>0</v>
      </c>
      <c r="F91" s="18">
        <f t="shared" si="133"/>
        <v>11</v>
      </c>
      <c r="G91" s="18">
        <f t="shared" si="134"/>
        <v>11</v>
      </c>
      <c r="H91" s="15">
        <f t="shared" si="179"/>
        <v>11</v>
      </c>
      <c r="I91" s="84">
        <f>IF(H91="","",RANK(H91,H90:H94,0))</f>
        <v>4</v>
      </c>
      <c r="J91" s="84">
        <f t="shared" ref="J91:J94" si="186">IF(I91&lt;5,H91,"")</f>
        <v>11</v>
      </c>
      <c r="K91" s="65">
        <v>234</v>
      </c>
      <c r="L91" s="18">
        <f t="shared" si="135"/>
        <v>0</v>
      </c>
      <c r="M91" s="18">
        <f t="shared" si="136"/>
        <v>49</v>
      </c>
      <c r="N91" s="18">
        <f t="shared" si="137"/>
        <v>49</v>
      </c>
      <c r="O91" s="15">
        <f t="shared" si="180"/>
        <v>49</v>
      </c>
      <c r="P91" s="96">
        <f>IF(O91="","",RANK(O91,O90:O94,0))</f>
        <v>2</v>
      </c>
      <c r="Q91" s="96">
        <f t="shared" ref="Q91:Q94" si="187">IF(P91&lt;5,O91,"")</f>
        <v>49</v>
      </c>
      <c r="R91" s="65">
        <v>14</v>
      </c>
      <c r="S91" s="135">
        <f t="shared" si="138"/>
        <v>46</v>
      </c>
      <c r="T91" s="135">
        <f t="shared" si="139"/>
        <v>0</v>
      </c>
      <c r="U91" s="135">
        <f t="shared" si="140"/>
        <v>46</v>
      </c>
      <c r="V91" s="15">
        <f t="shared" si="181"/>
        <v>46</v>
      </c>
      <c r="W91" s="84">
        <f>IF(V91="","",RANK(V91,V90:V94,0))</f>
        <v>5</v>
      </c>
      <c r="X91" s="84" t="str">
        <f t="shared" ref="X91:X94" si="188">IF(W91&lt;5,V91,"")</f>
        <v/>
      </c>
      <c r="Y91" s="156">
        <v>1</v>
      </c>
      <c r="Z91" s="135">
        <f t="shared" si="141"/>
        <v>0</v>
      </c>
      <c r="AA91" s="135">
        <f t="shared" si="142"/>
        <v>10</v>
      </c>
      <c r="AB91" s="135">
        <f t="shared" si="143"/>
        <v>10</v>
      </c>
      <c r="AC91" s="15">
        <f t="shared" si="182"/>
        <v>10</v>
      </c>
      <c r="AD91" s="84">
        <f>IF(AC91="","",RANK(AC91,AC90:AC94,0))</f>
        <v>4</v>
      </c>
      <c r="AE91" s="84">
        <f t="shared" ref="AE91:AE94" si="189">IF(AD91&lt;5,AC91,"")</f>
        <v>10</v>
      </c>
      <c r="AF91" s="18">
        <f t="shared" si="149"/>
        <v>116</v>
      </c>
      <c r="AG91" s="19">
        <f t="shared" si="183"/>
        <v>116</v>
      </c>
      <c r="AH91" s="19">
        <f t="shared" si="144"/>
        <v>162</v>
      </c>
      <c r="AI91" s="172"/>
      <c r="AJ91" s="129"/>
      <c r="AK91" s="176"/>
    </row>
    <row r="92" spans="1:37" ht="15" customHeight="1" x14ac:dyDescent="0.25">
      <c r="A92" s="68">
        <v>3</v>
      </c>
      <c r="B92" s="137"/>
      <c r="C92" s="139">
        <v>26</v>
      </c>
      <c r="D92" s="133">
        <v>8.1</v>
      </c>
      <c r="E92" s="18">
        <f t="shared" si="132"/>
        <v>0</v>
      </c>
      <c r="F92" s="18">
        <f t="shared" si="133"/>
        <v>20</v>
      </c>
      <c r="G92" s="18">
        <f t="shared" si="134"/>
        <v>20</v>
      </c>
      <c r="H92" s="15">
        <f t="shared" si="179"/>
        <v>20</v>
      </c>
      <c r="I92" s="84">
        <f>IF(H92="","",RANK(H92,H90:H94,0))</f>
        <v>1</v>
      </c>
      <c r="J92" s="84">
        <f t="shared" si="186"/>
        <v>20</v>
      </c>
      <c r="K92" s="65">
        <v>233</v>
      </c>
      <c r="L92" s="18">
        <f t="shared" si="135"/>
        <v>0</v>
      </c>
      <c r="M92" s="18">
        <f t="shared" si="136"/>
        <v>48</v>
      </c>
      <c r="N92" s="18">
        <f t="shared" si="137"/>
        <v>48</v>
      </c>
      <c r="O92" s="15">
        <f t="shared" si="180"/>
        <v>48</v>
      </c>
      <c r="P92" s="96">
        <f>IF(O92="","",RANK(O92,O90:O94,0))</f>
        <v>3</v>
      </c>
      <c r="Q92" s="96">
        <f t="shared" si="187"/>
        <v>48</v>
      </c>
      <c r="R92" s="65">
        <v>16</v>
      </c>
      <c r="S92" s="135">
        <f t="shared" si="138"/>
        <v>54</v>
      </c>
      <c r="T92" s="135">
        <f t="shared" si="139"/>
        <v>0</v>
      </c>
      <c r="U92" s="135">
        <f t="shared" si="140"/>
        <v>54</v>
      </c>
      <c r="V92" s="15">
        <f t="shared" si="181"/>
        <v>54</v>
      </c>
      <c r="W92" s="84">
        <f>IF(V92="","",RANK(V92,V90:V94,0))</f>
        <v>2</v>
      </c>
      <c r="X92" s="84">
        <f t="shared" si="188"/>
        <v>54</v>
      </c>
      <c r="Y92" s="156">
        <v>7</v>
      </c>
      <c r="Z92" s="135">
        <f t="shared" si="141"/>
        <v>0</v>
      </c>
      <c r="AA92" s="135">
        <f t="shared" si="142"/>
        <v>22</v>
      </c>
      <c r="AB92" s="135">
        <f t="shared" si="143"/>
        <v>22</v>
      </c>
      <c r="AC92" s="15">
        <f t="shared" si="182"/>
        <v>22</v>
      </c>
      <c r="AD92" s="84">
        <f>IF(AC92="","",RANK(AC92,AC90:AC94,0))</f>
        <v>3</v>
      </c>
      <c r="AE92" s="84">
        <f t="shared" si="189"/>
        <v>22</v>
      </c>
      <c r="AF92" s="18">
        <f t="shared" si="149"/>
        <v>144</v>
      </c>
      <c r="AG92" s="19">
        <f t="shared" si="183"/>
        <v>144</v>
      </c>
      <c r="AH92" s="19">
        <f t="shared" si="144"/>
        <v>125</v>
      </c>
      <c r="AI92" s="172"/>
      <c r="AJ92" s="129"/>
      <c r="AK92" s="176"/>
    </row>
    <row r="93" spans="1:37" ht="15" customHeight="1" x14ac:dyDescent="0.25">
      <c r="A93" s="68">
        <v>4</v>
      </c>
      <c r="B93" s="137"/>
      <c r="C93" s="139">
        <v>26</v>
      </c>
      <c r="D93" s="133">
        <v>8.8000000000000007</v>
      </c>
      <c r="E93" s="18">
        <f t="shared" si="132"/>
        <v>0</v>
      </c>
      <c r="F93" s="18">
        <f t="shared" si="133"/>
        <v>5</v>
      </c>
      <c r="G93" s="18">
        <f t="shared" si="134"/>
        <v>5</v>
      </c>
      <c r="H93" s="15">
        <f t="shared" si="179"/>
        <v>5</v>
      </c>
      <c r="I93" s="84">
        <f>IF(H93="","",RANK(H93,H90:H94,0))</f>
        <v>5</v>
      </c>
      <c r="J93" s="84" t="str">
        <f t="shared" si="186"/>
        <v/>
      </c>
      <c r="K93" s="65">
        <v>238</v>
      </c>
      <c r="L93" s="18">
        <f t="shared" si="135"/>
        <v>0</v>
      </c>
      <c r="M93" s="18">
        <f t="shared" si="136"/>
        <v>53</v>
      </c>
      <c r="N93" s="18">
        <f t="shared" si="137"/>
        <v>53</v>
      </c>
      <c r="O93" s="15">
        <f t="shared" si="180"/>
        <v>53</v>
      </c>
      <c r="P93" s="96">
        <f>IF(O93="","",RANK(O93,O90:O94,0))</f>
        <v>1</v>
      </c>
      <c r="Q93" s="96">
        <f t="shared" si="187"/>
        <v>53</v>
      </c>
      <c r="R93" s="65">
        <v>16</v>
      </c>
      <c r="S93" s="135">
        <f t="shared" si="138"/>
        <v>54</v>
      </c>
      <c r="T93" s="135">
        <f t="shared" si="139"/>
        <v>0</v>
      </c>
      <c r="U93" s="135">
        <f t="shared" si="140"/>
        <v>54</v>
      </c>
      <c r="V93" s="15">
        <f t="shared" si="181"/>
        <v>54</v>
      </c>
      <c r="W93" s="84">
        <f>IF(V93="","",RANK(V93,V90:V94,0))</f>
        <v>2</v>
      </c>
      <c r="X93" s="84">
        <f t="shared" si="188"/>
        <v>54</v>
      </c>
      <c r="Y93" s="156">
        <v>0</v>
      </c>
      <c r="Z93" s="135">
        <f t="shared" si="141"/>
        <v>0</v>
      </c>
      <c r="AA93" s="135">
        <f t="shared" si="142"/>
        <v>8</v>
      </c>
      <c r="AB93" s="135">
        <f t="shared" si="143"/>
        <v>8</v>
      </c>
      <c r="AC93" s="15">
        <f t="shared" si="182"/>
        <v>8</v>
      </c>
      <c r="AD93" s="84">
        <f>IF(AC93="","",RANK(AC93,AC90:AC94,0))</f>
        <v>5</v>
      </c>
      <c r="AE93" s="84" t="str">
        <f t="shared" si="189"/>
        <v/>
      </c>
      <c r="AF93" s="18">
        <f t="shared" si="149"/>
        <v>120</v>
      </c>
      <c r="AG93" s="19">
        <f t="shared" si="183"/>
        <v>120</v>
      </c>
      <c r="AH93" s="19">
        <f t="shared" si="144"/>
        <v>157</v>
      </c>
      <c r="AI93" s="172"/>
      <c r="AJ93" s="129"/>
      <c r="AK93" s="176"/>
    </row>
    <row r="94" spans="1:37" ht="15" customHeight="1" x14ac:dyDescent="0.25">
      <c r="A94" s="68">
        <v>5</v>
      </c>
      <c r="B94" s="137"/>
      <c r="C94" s="139">
        <v>26</v>
      </c>
      <c r="D94" s="133">
        <v>8.1999999999999993</v>
      </c>
      <c r="E94" s="18">
        <f t="shared" si="132"/>
        <v>0</v>
      </c>
      <c r="F94" s="18">
        <f t="shared" si="133"/>
        <v>17</v>
      </c>
      <c r="G94" s="18">
        <f t="shared" si="134"/>
        <v>17</v>
      </c>
      <c r="H94" s="15">
        <f t="shared" si="179"/>
        <v>17</v>
      </c>
      <c r="I94" s="84">
        <f>IF(H94="","",RANK(H94,H90:H94,0))</f>
        <v>2</v>
      </c>
      <c r="J94" s="84">
        <f t="shared" si="186"/>
        <v>17</v>
      </c>
      <c r="K94" s="65">
        <v>210</v>
      </c>
      <c r="L94" s="18">
        <f t="shared" si="135"/>
        <v>0</v>
      </c>
      <c r="M94" s="18">
        <f t="shared" si="136"/>
        <v>25</v>
      </c>
      <c r="N94" s="18">
        <f t="shared" si="137"/>
        <v>25</v>
      </c>
      <c r="O94" s="15">
        <f t="shared" si="180"/>
        <v>25</v>
      </c>
      <c r="P94" s="96">
        <f>IF(O94="","",RANK(O94,O90:O94,0))</f>
        <v>5</v>
      </c>
      <c r="Q94" s="96" t="str">
        <f t="shared" si="187"/>
        <v/>
      </c>
      <c r="R94" s="65">
        <v>16</v>
      </c>
      <c r="S94" s="135">
        <f t="shared" si="138"/>
        <v>54</v>
      </c>
      <c r="T94" s="135">
        <f t="shared" si="139"/>
        <v>0</v>
      </c>
      <c r="U94" s="135">
        <f t="shared" si="140"/>
        <v>54</v>
      </c>
      <c r="V94" s="15">
        <f t="shared" si="181"/>
        <v>54</v>
      </c>
      <c r="W94" s="84">
        <f>IF(V94="","",RANK(V94,V90:V94,0))</f>
        <v>2</v>
      </c>
      <c r="X94" s="84">
        <f t="shared" si="188"/>
        <v>54</v>
      </c>
      <c r="Y94" s="156">
        <v>8.5</v>
      </c>
      <c r="Z94" s="135">
        <f t="shared" si="141"/>
        <v>0</v>
      </c>
      <c r="AA94" s="135">
        <f t="shared" si="142"/>
        <v>25</v>
      </c>
      <c r="AB94" s="135">
        <f t="shared" si="143"/>
        <v>25</v>
      </c>
      <c r="AC94" s="15">
        <f t="shared" si="182"/>
        <v>25</v>
      </c>
      <c r="AD94" s="84">
        <f>IF(AC94="","",RANK(AC94,AC90:AC94,0))</f>
        <v>2</v>
      </c>
      <c r="AE94" s="84">
        <f t="shared" si="189"/>
        <v>25</v>
      </c>
      <c r="AF94" s="18">
        <f t="shared" si="149"/>
        <v>121</v>
      </c>
      <c r="AG94" s="19">
        <f t="shared" si="183"/>
        <v>121</v>
      </c>
      <c r="AH94" s="19">
        <f t="shared" si="144"/>
        <v>156</v>
      </c>
      <c r="AI94" s="173"/>
      <c r="AJ94" s="129"/>
      <c r="AK94" s="176"/>
    </row>
    <row r="95" spans="1:37" ht="26.25" customHeight="1" x14ac:dyDescent="0.25">
      <c r="A95" s="68"/>
      <c r="B95" s="137"/>
      <c r="C95" s="140">
        <v>25</v>
      </c>
      <c r="D95" s="133"/>
      <c r="E95" s="18">
        <f t="shared" si="132"/>
        <v>0</v>
      </c>
      <c r="F95" s="18">
        <f t="shared" si="133"/>
        <v>0</v>
      </c>
      <c r="G95" s="18">
        <f t="shared" si="134"/>
        <v>0</v>
      </c>
      <c r="H95" s="89"/>
      <c r="I95" s="101" t="s">
        <v>455</v>
      </c>
      <c r="J95" s="109">
        <f>SUM(J90:J94)</f>
        <v>61</v>
      </c>
      <c r="K95" s="65"/>
      <c r="L95" s="18">
        <f t="shared" si="135"/>
        <v>0</v>
      </c>
      <c r="M95" s="18">
        <f t="shared" si="136"/>
        <v>0</v>
      </c>
      <c r="N95" s="18">
        <f t="shared" si="137"/>
        <v>0</v>
      </c>
      <c r="O95" s="89"/>
      <c r="P95" s="101" t="s">
        <v>455</v>
      </c>
      <c r="Q95" s="110">
        <f>SUM(Q90:Q94)</f>
        <v>190</v>
      </c>
      <c r="R95" s="65"/>
      <c r="S95" s="135">
        <f t="shared" si="138"/>
        <v>0</v>
      </c>
      <c r="T95" s="135">
        <f t="shared" si="139"/>
        <v>0</v>
      </c>
      <c r="U95" s="135">
        <f t="shared" si="140"/>
        <v>0</v>
      </c>
      <c r="V95" s="89"/>
      <c r="W95" s="101" t="s">
        <v>455</v>
      </c>
      <c r="X95" s="109">
        <f>SUM(X90:X94)</f>
        <v>225</v>
      </c>
      <c r="Y95" s="156"/>
      <c r="Z95" s="135">
        <f t="shared" si="141"/>
        <v>0</v>
      </c>
      <c r="AA95" s="135">
        <f t="shared" si="142"/>
        <v>8</v>
      </c>
      <c r="AB95" s="135">
        <f t="shared" si="143"/>
        <v>8</v>
      </c>
      <c r="AC95" s="89"/>
      <c r="AD95" s="101" t="s">
        <v>455</v>
      </c>
      <c r="AE95" s="109">
        <f>SUM(AE90:AE94)</f>
        <v>83</v>
      </c>
      <c r="AF95" s="18"/>
      <c r="AG95" s="92"/>
      <c r="AH95" s="19" t="str">
        <f t="shared" si="144"/>
        <v/>
      </c>
      <c r="AI95" s="98"/>
      <c r="AJ95" s="98"/>
      <c r="AK95" s="177"/>
    </row>
    <row r="96" spans="1:37" ht="15" customHeight="1" x14ac:dyDescent="0.25">
      <c r="A96" s="68">
        <v>1</v>
      </c>
      <c r="B96" s="137"/>
      <c r="C96" s="139">
        <v>27</v>
      </c>
      <c r="D96" s="133">
        <v>9.1999999999999993</v>
      </c>
      <c r="E96" s="18">
        <f t="shared" si="132"/>
        <v>0</v>
      </c>
      <c r="F96" s="18">
        <f t="shared" si="133"/>
        <v>1</v>
      </c>
      <c r="G96" s="18">
        <f t="shared" si="134"/>
        <v>1</v>
      </c>
      <c r="H96" s="15">
        <f t="shared" ref="H96:H100" si="190">G96</f>
        <v>1</v>
      </c>
      <c r="I96" s="84">
        <f>IF(H96="","",RANK(H96,H96:H100,0))</f>
        <v>4</v>
      </c>
      <c r="J96" s="84">
        <f t="shared" ref="J96:J100" si="191">IF(I96&lt;5,H96,"")</f>
        <v>1</v>
      </c>
      <c r="K96" s="65">
        <v>190</v>
      </c>
      <c r="L96" s="18">
        <f t="shared" si="135"/>
        <v>0</v>
      </c>
      <c r="M96" s="18">
        <f t="shared" si="136"/>
        <v>15</v>
      </c>
      <c r="N96" s="18">
        <f t="shared" si="137"/>
        <v>15</v>
      </c>
      <c r="O96" s="15">
        <f t="shared" ref="O96:O100" si="192">N96</f>
        <v>15</v>
      </c>
      <c r="P96" s="96">
        <f>IF(O96="","",RANK(O96,O96:O100,0))</f>
        <v>4</v>
      </c>
      <c r="Q96" s="96">
        <f>IF(P96&lt;5,O96,"")</f>
        <v>15</v>
      </c>
      <c r="R96" s="65">
        <v>6</v>
      </c>
      <c r="S96" s="135">
        <f t="shared" si="138"/>
        <v>0</v>
      </c>
      <c r="T96" s="135">
        <f t="shared" si="139"/>
        <v>16</v>
      </c>
      <c r="U96" s="135">
        <f t="shared" si="140"/>
        <v>16</v>
      </c>
      <c r="V96" s="15">
        <f t="shared" ref="V96:V100" si="193">U96</f>
        <v>16</v>
      </c>
      <c r="W96" s="84">
        <f>IF(V96="","",RANK(V96,V96:V100,0))</f>
        <v>4</v>
      </c>
      <c r="X96" s="84">
        <f>IF(W96&lt;5,V96,"")</f>
        <v>16</v>
      </c>
      <c r="Y96" s="156">
        <v>0</v>
      </c>
      <c r="Z96" s="135">
        <f t="shared" si="141"/>
        <v>0</v>
      </c>
      <c r="AA96" s="135">
        <f t="shared" si="142"/>
        <v>8</v>
      </c>
      <c r="AB96" s="135">
        <f t="shared" si="143"/>
        <v>8</v>
      </c>
      <c r="AC96" s="15">
        <f t="shared" ref="AC96:AC100" si="194">AB96</f>
        <v>8</v>
      </c>
      <c r="AD96" s="84">
        <f>IF(AC96="","",RANK(AC96,AC96:AC100,0))</f>
        <v>3</v>
      </c>
      <c r="AE96" s="84">
        <f>IF(AD96&lt;5,AC96,"")</f>
        <v>8</v>
      </c>
      <c r="AF96" s="18">
        <f t="shared" si="149"/>
        <v>40</v>
      </c>
      <c r="AG96" s="19">
        <f t="shared" ref="AG96:AG100" si="195">AF96</f>
        <v>40</v>
      </c>
      <c r="AH96" s="19">
        <f t="shared" si="144"/>
        <v>199</v>
      </c>
      <c r="AI96" s="171">
        <f>SUM(J96:J100,Q96:Q100,X96:X100,AE96:AE100)</f>
        <v>544</v>
      </c>
      <c r="AJ96" s="129">
        <f t="shared" ref="AJ96" si="196">AI96</f>
        <v>544</v>
      </c>
      <c r="AK96" s="175">
        <f t="shared" ref="AK96" si="197">IF(ISNUMBER(AI96),RANK(AI96,$AI$6:$AI$293,0),"")</f>
        <v>35</v>
      </c>
    </row>
    <row r="97" spans="1:37" ht="15" customHeight="1" x14ac:dyDescent="0.25">
      <c r="A97" s="68">
        <v>2</v>
      </c>
      <c r="B97" s="137"/>
      <c r="C97" s="139">
        <v>27</v>
      </c>
      <c r="D97" s="133">
        <v>7.4</v>
      </c>
      <c r="E97" s="18">
        <f t="shared" si="132"/>
        <v>42</v>
      </c>
      <c r="F97" s="18">
        <f t="shared" si="133"/>
        <v>0</v>
      </c>
      <c r="G97" s="18">
        <f t="shared" si="134"/>
        <v>42</v>
      </c>
      <c r="H97" s="15">
        <f t="shared" si="190"/>
        <v>42</v>
      </c>
      <c r="I97" s="84">
        <f>IF(H97="","",RANK(H97,H96:H100,0))</f>
        <v>2</v>
      </c>
      <c r="J97" s="84">
        <f t="shared" si="191"/>
        <v>42</v>
      </c>
      <c r="K97" s="65">
        <v>262</v>
      </c>
      <c r="L97" s="18">
        <f t="shared" si="135"/>
        <v>66</v>
      </c>
      <c r="M97" s="18">
        <f t="shared" si="136"/>
        <v>0</v>
      </c>
      <c r="N97" s="18">
        <f t="shared" si="137"/>
        <v>66</v>
      </c>
      <c r="O97" s="15">
        <f t="shared" si="192"/>
        <v>66</v>
      </c>
      <c r="P97" s="96">
        <f>IF(O97="","",RANK(O97,O96:O100,0))</f>
        <v>1</v>
      </c>
      <c r="Q97" s="96">
        <f t="shared" ref="Q97:Q99" si="198">IF(P97&lt;5,O97,"")</f>
        <v>66</v>
      </c>
      <c r="R97" s="65">
        <v>18</v>
      </c>
      <c r="S97" s="135">
        <f t="shared" si="138"/>
        <v>59</v>
      </c>
      <c r="T97" s="135">
        <f t="shared" si="139"/>
        <v>0</v>
      </c>
      <c r="U97" s="135">
        <f t="shared" si="140"/>
        <v>59</v>
      </c>
      <c r="V97" s="15">
        <f t="shared" si="193"/>
        <v>59</v>
      </c>
      <c r="W97" s="84">
        <f>IF(V97="","",RANK(V97,V96:V100,0))</f>
        <v>1</v>
      </c>
      <c r="X97" s="84">
        <f t="shared" ref="X97:X100" si="199">IF(W97&lt;5,V97,"")</f>
        <v>59</v>
      </c>
      <c r="Y97" s="156">
        <v>10</v>
      </c>
      <c r="Z97" s="135">
        <f t="shared" si="141"/>
        <v>0</v>
      </c>
      <c r="AA97" s="135">
        <f t="shared" si="142"/>
        <v>28</v>
      </c>
      <c r="AB97" s="135">
        <f t="shared" si="143"/>
        <v>28</v>
      </c>
      <c r="AC97" s="15">
        <f t="shared" si="194"/>
        <v>28</v>
      </c>
      <c r="AD97" s="84">
        <f>IF(AC97="","",RANK(AC97,AC96:AC100,0))</f>
        <v>2</v>
      </c>
      <c r="AE97" s="84">
        <f t="shared" ref="AE97:AE100" si="200">IF(AD97&lt;5,AC97,"")</f>
        <v>28</v>
      </c>
      <c r="AF97" s="18">
        <f t="shared" si="149"/>
        <v>195</v>
      </c>
      <c r="AG97" s="19">
        <f t="shared" si="195"/>
        <v>195</v>
      </c>
      <c r="AH97" s="19">
        <f t="shared" si="144"/>
        <v>30</v>
      </c>
      <c r="AI97" s="172"/>
      <c r="AJ97" s="129"/>
      <c r="AK97" s="176"/>
    </row>
    <row r="98" spans="1:37" ht="15" customHeight="1" x14ac:dyDescent="0.25">
      <c r="A98" s="68">
        <v>3</v>
      </c>
      <c r="B98" s="137"/>
      <c r="C98" s="139">
        <v>27</v>
      </c>
      <c r="D98" s="133">
        <v>7.2</v>
      </c>
      <c r="E98" s="18">
        <f t="shared" si="132"/>
        <v>50</v>
      </c>
      <c r="F98" s="18">
        <f t="shared" si="133"/>
        <v>0</v>
      </c>
      <c r="G98" s="18">
        <f t="shared" si="134"/>
        <v>50</v>
      </c>
      <c r="H98" s="15">
        <f t="shared" si="190"/>
        <v>50</v>
      </c>
      <c r="I98" s="84">
        <f>IF(H98="","",RANK(H98,H96:H100,0))</f>
        <v>1</v>
      </c>
      <c r="J98" s="84">
        <f t="shared" si="191"/>
        <v>50</v>
      </c>
      <c r="K98" s="65">
        <v>250</v>
      </c>
      <c r="L98" s="18">
        <f t="shared" si="135"/>
        <v>60</v>
      </c>
      <c r="M98" s="18">
        <f t="shared" si="136"/>
        <v>0</v>
      </c>
      <c r="N98" s="18">
        <f t="shared" si="137"/>
        <v>60</v>
      </c>
      <c r="O98" s="15">
        <f t="shared" si="192"/>
        <v>60</v>
      </c>
      <c r="P98" s="96">
        <f>IF(O98="","",RANK(O98,O96:O100,0))</f>
        <v>3</v>
      </c>
      <c r="Q98" s="96">
        <f t="shared" si="198"/>
        <v>60</v>
      </c>
      <c r="R98" s="65">
        <v>12</v>
      </c>
      <c r="S98" s="135">
        <f t="shared" si="138"/>
        <v>0</v>
      </c>
      <c r="T98" s="135">
        <f t="shared" si="139"/>
        <v>38</v>
      </c>
      <c r="U98" s="135">
        <f t="shared" si="140"/>
        <v>38</v>
      </c>
      <c r="V98" s="15">
        <f t="shared" si="193"/>
        <v>38</v>
      </c>
      <c r="W98" s="84">
        <f>IF(V98="","",RANK(V98,V96:V100,0))</f>
        <v>2</v>
      </c>
      <c r="X98" s="84">
        <f t="shared" si="199"/>
        <v>38</v>
      </c>
      <c r="Y98" s="156">
        <v>0</v>
      </c>
      <c r="Z98" s="135">
        <f t="shared" si="141"/>
        <v>0</v>
      </c>
      <c r="AA98" s="135">
        <f t="shared" si="142"/>
        <v>8</v>
      </c>
      <c r="AB98" s="135">
        <f t="shared" si="143"/>
        <v>8</v>
      </c>
      <c r="AC98" s="15">
        <f t="shared" si="194"/>
        <v>8</v>
      </c>
      <c r="AD98" s="84">
        <f>IF(AC98="","",RANK(AC98,AC96:AC100,0))</f>
        <v>3</v>
      </c>
      <c r="AE98" s="84">
        <f t="shared" si="200"/>
        <v>8</v>
      </c>
      <c r="AF98" s="18">
        <f t="shared" si="149"/>
        <v>156</v>
      </c>
      <c r="AG98" s="19">
        <f t="shared" si="195"/>
        <v>156</v>
      </c>
      <c r="AH98" s="19">
        <f t="shared" si="144"/>
        <v>98</v>
      </c>
      <c r="AI98" s="172"/>
      <c r="AJ98" s="129"/>
      <c r="AK98" s="176"/>
    </row>
    <row r="99" spans="1:37" ht="15" customHeight="1" x14ac:dyDescent="0.25">
      <c r="A99" s="68">
        <v>4</v>
      </c>
      <c r="B99" s="137"/>
      <c r="C99" s="139">
        <v>27</v>
      </c>
      <c r="D99" s="133">
        <v>7.8</v>
      </c>
      <c r="E99" s="18">
        <f t="shared" si="132"/>
        <v>29</v>
      </c>
      <c r="F99" s="18">
        <f t="shared" si="133"/>
        <v>0</v>
      </c>
      <c r="G99" s="18">
        <f t="shared" si="134"/>
        <v>29</v>
      </c>
      <c r="H99" s="15">
        <f t="shared" si="190"/>
        <v>29</v>
      </c>
      <c r="I99" s="84">
        <f>IF(H99="","",RANK(H99,H96:H100,0))</f>
        <v>3</v>
      </c>
      <c r="J99" s="84">
        <f t="shared" si="191"/>
        <v>29</v>
      </c>
      <c r="K99" s="65">
        <v>259</v>
      </c>
      <c r="L99" s="18">
        <f t="shared" si="135"/>
        <v>64</v>
      </c>
      <c r="M99" s="18">
        <f t="shared" si="136"/>
        <v>0</v>
      </c>
      <c r="N99" s="18">
        <f t="shared" si="137"/>
        <v>64</v>
      </c>
      <c r="O99" s="15">
        <f t="shared" si="192"/>
        <v>64</v>
      </c>
      <c r="P99" s="96">
        <f>IF(O99="","",RANK(O99,O96:O100,0))</f>
        <v>2</v>
      </c>
      <c r="Q99" s="96">
        <f t="shared" si="198"/>
        <v>64</v>
      </c>
      <c r="R99" s="65">
        <v>7</v>
      </c>
      <c r="S99" s="135">
        <f t="shared" si="138"/>
        <v>0</v>
      </c>
      <c r="T99" s="135">
        <f t="shared" si="139"/>
        <v>19</v>
      </c>
      <c r="U99" s="135">
        <f t="shared" si="140"/>
        <v>19</v>
      </c>
      <c r="V99" s="15">
        <f t="shared" si="193"/>
        <v>19</v>
      </c>
      <c r="W99" s="84">
        <f>IF(V99="","",RANK(V99,V96:V100,0))</f>
        <v>3</v>
      </c>
      <c r="X99" s="84">
        <f t="shared" si="199"/>
        <v>19</v>
      </c>
      <c r="Y99" s="156">
        <v>15</v>
      </c>
      <c r="Z99" s="135">
        <f t="shared" si="141"/>
        <v>0</v>
      </c>
      <c r="AA99" s="135">
        <f t="shared" si="142"/>
        <v>41</v>
      </c>
      <c r="AB99" s="135">
        <f t="shared" si="143"/>
        <v>41</v>
      </c>
      <c r="AC99" s="15">
        <f t="shared" si="194"/>
        <v>41</v>
      </c>
      <c r="AD99" s="84">
        <f>IF(AC99="","",RANK(AC99,AC96:AC100,0))</f>
        <v>1</v>
      </c>
      <c r="AE99" s="84">
        <f t="shared" si="200"/>
        <v>41</v>
      </c>
      <c r="AF99" s="18">
        <f t="shared" si="149"/>
        <v>153</v>
      </c>
      <c r="AG99" s="19">
        <f t="shared" si="195"/>
        <v>153</v>
      </c>
      <c r="AH99" s="19">
        <f t="shared" si="144"/>
        <v>103</v>
      </c>
      <c r="AI99" s="172"/>
      <c r="AJ99" s="129"/>
      <c r="AK99" s="176"/>
    </row>
    <row r="100" spans="1:37" ht="15" customHeight="1" x14ac:dyDescent="0.25">
      <c r="A100" s="68">
        <v>5</v>
      </c>
      <c r="B100" s="137"/>
      <c r="C100" s="139">
        <v>27</v>
      </c>
      <c r="D100" s="133"/>
      <c r="E100" s="18">
        <f t="shared" si="132"/>
        <v>0</v>
      </c>
      <c r="F100" s="18">
        <f t="shared" si="133"/>
        <v>0</v>
      </c>
      <c r="G100" s="18">
        <f t="shared" si="134"/>
        <v>0</v>
      </c>
      <c r="H100" s="15">
        <f t="shared" si="190"/>
        <v>0</v>
      </c>
      <c r="I100" s="84">
        <f>IF(H100="","",RANK(H100,H96:H100,0))</f>
        <v>5</v>
      </c>
      <c r="J100" s="84" t="str">
        <f t="shared" si="191"/>
        <v/>
      </c>
      <c r="K100" s="65"/>
      <c r="L100" s="18">
        <f t="shared" si="135"/>
        <v>0</v>
      </c>
      <c r="M100" s="18">
        <f t="shared" si="136"/>
        <v>0</v>
      </c>
      <c r="N100" s="18">
        <f t="shared" si="137"/>
        <v>0</v>
      </c>
      <c r="O100" s="15">
        <f t="shared" si="192"/>
        <v>0</v>
      </c>
      <c r="P100" s="96">
        <f>IF(O100="","",RANK(O100,O96:O100,0))</f>
        <v>5</v>
      </c>
      <c r="Q100" s="96"/>
      <c r="R100" s="65"/>
      <c r="S100" s="135">
        <f t="shared" si="138"/>
        <v>0</v>
      </c>
      <c r="T100" s="135">
        <f t="shared" si="139"/>
        <v>0</v>
      </c>
      <c r="U100" s="135">
        <f t="shared" si="140"/>
        <v>0</v>
      </c>
      <c r="V100" s="15">
        <f t="shared" si="193"/>
        <v>0</v>
      </c>
      <c r="W100" s="84">
        <f>IF(V100="","",RANK(V100,V96:V100,0))</f>
        <v>5</v>
      </c>
      <c r="X100" s="84" t="str">
        <f t="shared" si="199"/>
        <v/>
      </c>
      <c r="Y100" s="154">
        <v>-100</v>
      </c>
      <c r="Z100" s="135">
        <f t="shared" si="141"/>
        <v>0</v>
      </c>
      <c r="AA100" s="135">
        <f t="shared" si="142"/>
        <v>0</v>
      </c>
      <c r="AB100" s="135">
        <f t="shared" si="143"/>
        <v>0</v>
      </c>
      <c r="AC100" s="15">
        <f t="shared" si="194"/>
        <v>0</v>
      </c>
      <c r="AD100" s="84">
        <f>IF(AC100="","",RANK(AC100,AC96:AC100,0))</f>
        <v>5</v>
      </c>
      <c r="AE100" s="84" t="str">
        <f t="shared" si="200"/>
        <v/>
      </c>
      <c r="AF100" s="18">
        <f t="shared" si="149"/>
        <v>0</v>
      </c>
      <c r="AG100" s="19">
        <f t="shared" si="195"/>
        <v>0</v>
      </c>
      <c r="AH100" s="19">
        <f t="shared" si="144"/>
        <v>200</v>
      </c>
      <c r="AI100" s="173"/>
      <c r="AJ100" s="129"/>
      <c r="AK100" s="176"/>
    </row>
    <row r="101" spans="1:37" ht="26.25" customHeight="1" x14ac:dyDescent="0.25">
      <c r="A101" s="68"/>
      <c r="B101" s="137"/>
      <c r="C101" s="140">
        <v>27</v>
      </c>
      <c r="D101" s="133"/>
      <c r="E101" s="18">
        <f t="shared" si="132"/>
        <v>0</v>
      </c>
      <c r="F101" s="18">
        <f t="shared" si="133"/>
        <v>0</v>
      </c>
      <c r="G101" s="18">
        <f t="shared" si="134"/>
        <v>0</v>
      </c>
      <c r="H101" s="89"/>
      <c r="I101" s="101" t="s">
        <v>455</v>
      </c>
      <c r="J101" s="109">
        <f>SUM(J96:J100)</f>
        <v>122</v>
      </c>
      <c r="K101" s="65"/>
      <c r="L101" s="18">
        <f t="shared" si="135"/>
        <v>0</v>
      </c>
      <c r="M101" s="18">
        <f t="shared" si="136"/>
        <v>0</v>
      </c>
      <c r="N101" s="18">
        <f t="shared" si="137"/>
        <v>0</v>
      </c>
      <c r="O101" s="89"/>
      <c r="P101" s="101" t="s">
        <v>455</v>
      </c>
      <c r="Q101" s="110">
        <f>SUM(Q96:Q100)</f>
        <v>205</v>
      </c>
      <c r="R101" s="65"/>
      <c r="S101" s="135">
        <f t="shared" si="138"/>
        <v>0</v>
      </c>
      <c r="T101" s="135">
        <f t="shared" si="139"/>
        <v>0</v>
      </c>
      <c r="U101" s="135">
        <f t="shared" si="140"/>
        <v>0</v>
      </c>
      <c r="V101" s="89"/>
      <c r="W101" s="101" t="s">
        <v>455</v>
      </c>
      <c r="X101" s="109">
        <f>SUM(X96:X100)</f>
        <v>132</v>
      </c>
      <c r="Y101" s="156"/>
      <c r="Z101" s="135">
        <f t="shared" si="141"/>
        <v>0</v>
      </c>
      <c r="AA101" s="135">
        <f t="shared" si="142"/>
        <v>8</v>
      </c>
      <c r="AB101" s="135">
        <f t="shared" si="143"/>
        <v>8</v>
      </c>
      <c r="AC101" s="89"/>
      <c r="AD101" s="101" t="s">
        <v>455</v>
      </c>
      <c r="AE101" s="109">
        <f>SUM(AE96:AE100)</f>
        <v>85</v>
      </c>
      <c r="AF101" s="18"/>
      <c r="AG101" s="92"/>
      <c r="AH101" s="19" t="str">
        <f t="shared" si="144"/>
        <v/>
      </c>
      <c r="AI101" s="98"/>
      <c r="AJ101" s="98"/>
      <c r="AK101" s="177"/>
    </row>
    <row r="102" spans="1:37" ht="15" customHeight="1" x14ac:dyDescent="0.25">
      <c r="A102" s="68">
        <v>1</v>
      </c>
      <c r="B102" s="137"/>
      <c r="C102" s="139">
        <v>28</v>
      </c>
      <c r="D102" s="133"/>
      <c r="E102" s="18">
        <f t="shared" si="132"/>
        <v>0</v>
      </c>
      <c r="F102" s="18">
        <f t="shared" si="133"/>
        <v>0</v>
      </c>
      <c r="G102" s="18">
        <f t="shared" si="134"/>
        <v>0</v>
      </c>
      <c r="H102" s="15">
        <f t="shared" ref="H102:H106" si="201">G102</f>
        <v>0</v>
      </c>
      <c r="I102" s="84">
        <f>IF(H102="","",RANK(H102,H102:H106,0))</f>
        <v>1</v>
      </c>
      <c r="J102" s="84">
        <f>IF(I102&lt;5,H102,"")</f>
        <v>0</v>
      </c>
      <c r="K102" s="65"/>
      <c r="L102" s="18">
        <f t="shared" si="135"/>
        <v>0</v>
      </c>
      <c r="M102" s="18">
        <f t="shared" si="136"/>
        <v>0</v>
      </c>
      <c r="N102" s="18">
        <f t="shared" si="137"/>
        <v>0</v>
      </c>
      <c r="O102" s="15">
        <f t="shared" ref="O102:O106" si="202">N102</f>
        <v>0</v>
      </c>
      <c r="P102" s="96">
        <f>IF(O102="","",RANK(O102,O102:O106,0))</f>
        <v>1</v>
      </c>
      <c r="Q102" s="96">
        <f>IF(P102&lt;5,O102,"")</f>
        <v>0</v>
      </c>
      <c r="R102" s="65"/>
      <c r="S102" s="135">
        <f t="shared" si="138"/>
        <v>0</v>
      </c>
      <c r="T102" s="135">
        <f t="shared" si="139"/>
        <v>0</v>
      </c>
      <c r="U102" s="135">
        <f t="shared" si="140"/>
        <v>0</v>
      </c>
      <c r="V102" s="15">
        <f t="shared" ref="V102:V106" si="203">U102</f>
        <v>0</v>
      </c>
      <c r="W102" s="84">
        <f>IF(V102="","",RANK(V102,V102:V106,0))</f>
        <v>1</v>
      </c>
      <c r="X102" s="84">
        <f>IF(W102&lt;5,V102,"")</f>
        <v>0</v>
      </c>
      <c r="Y102" s="154">
        <v>-100</v>
      </c>
      <c r="Z102" s="135">
        <f t="shared" si="141"/>
        <v>0</v>
      </c>
      <c r="AA102" s="135">
        <f t="shared" si="142"/>
        <v>0</v>
      </c>
      <c r="AB102" s="135">
        <f t="shared" si="143"/>
        <v>0</v>
      </c>
      <c r="AC102" s="15">
        <f t="shared" ref="AC102:AC106" si="204">AB102</f>
        <v>0</v>
      </c>
      <c r="AD102" s="84">
        <f>IF(AC102="","",RANK(AC102,AC102:AC106,0))</f>
        <v>1</v>
      </c>
      <c r="AE102" s="84">
        <f>IF(AD102&lt;5,AC102,"")</f>
        <v>0</v>
      </c>
      <c r="AF102" s="18">
        <f t="shared" si="149"/>
        <v>0</v>
      </c>
      <c r="AG102" s="19">
        <f t="shared" ref="AG102:AG106" si="205">AF102</f>
        <v>0</v>
      </c>
      <c r="AH102" s="19">
        <f t="shared" si="144"/>
        <v>200</v>
      </c>
      <c r="AI102" s="171">
        <f>SUM(J102:J106,Q102:Q106,X102:X106,AE102:AE106)</f>
        <v>0</v>
      </c>
      <c r="AJ102" s="129">
        <f t="shared" ref="AJ102" si="206">AI102</f>
        <v>0</v>
      </c>
      <c r="AK102" s="175">
        <f t="shared" ref="AK102" si="207">IF(ISNUMBER(AI102),RANK(AI102,$AI$6:$AI$293,0),"")</f>
        <v>42</v>
      </c>
    </row>
    <row r="103" spans="1:37" ht="15" customHeight="1" x14ac:dyDescent="0.25">
      <c r="A103" s="68">
        <v>2</v>
      </c>
      <c r="B103" s="137"/>
      <c r="C103" s="139">
        <v>28</v>
      </c>
      <c r="D103" s="133"/>
      <c r="E103" s="18">
        <f t="shared" si="132"/>
        <v>0</v>
      </c>
      <c r="F103" s="18">
        <f t="shared" si="133"/>
        <v>0</v>
      </c>
      <c r="G103" s="18">
        <f t="shared" si="134"/>
        <v>0</v>
      </c>
      <c r="H103" s="15">
        <f t="shared" si="201"/>
        <v>0</v>
      </c>
      <c r="I103" s="84">
        <f>IF(H103="","",RANK(H103,H102:H106,0))</f>
        <v>1</v>
      </c>
      <c r="J103" s="84">
        <f t="shared" ref="J103:J106" si="208">IF(I103&lt;5,H103,"")</f>
        <v>0</v>
      </c>
      <c r="K103" s="65"/>
      <c r="L103" s="18">
        <f t="shared" si="135"/>
        <v>0</v>
      </c>
      <c r="M103" s="18">
        <f t="shared" si="136"/>
        <v>0</v>
      </c>
      <c r="N103" s="18">
        <f t="shared" si="137"/>
        <v>0</v>
      </c>
      <c r="O103" s="15">
        <f t="shared" si="202"/>
        <v>0</v>
      </c>
      <c r="P103" s="96">
        <f>IF(O103="","",RANK(O103,O102:O106,0))</f>
        <v>1</v>
      </c>
      <c r="Q103" s="96">
        <f t="shared" ref="Q103:Q106" si="209">IF(P103&lt;5,O103,"")</f>
        <v>0</v>
      </c>
      <c r="R103" s="65"/>
      <c r="S103" s="135">
        <f t="shared" si="138"/>
        <v>0</v>
      </c>
      <c r="T103" s="135">
        <f t="shared" si="139"/>
        <v>0</v>
      </c>
      <c r="U103" s="135">
        <f t="shared" si="140"/>
        <v>0</v>
      </c>
      <c r="V103" s="15">
        <f t="shared" si="203"/>
        <v>0</v>
      </c>
      <c r="W103" s="84">
        <f>IF(V103="","",RANK(V103,V102:V106,0))</f>
        <v>1</v>
      </c>
      <c r="X103" s="84">
        <f t="shared" ref="X103:X106" si="210">IF(W103&lt;5,V103,"")</f>
        <v>0</v>
      </c>
      <c r="Y103" s="154">
        <v>-100</v>
      </c>
      <c r="Z103" s="135">
        <f t="shared" si="141"/>
        <v>0</v>
      </c>
      <c r="AA103" s="135">
        <f t="shared" si="142"/>
        <v>0</v>
      </c>
      <c r="AB103" s="135">
        <f t="shared" si="143"/>
        <v>0</v>
      </c>
      <c r="AC103" s="15">
        <f t="shared" si="204"/>
        <v>0</v>
      </c>
      <c r="AD103" s="84">
        <f>IF(AC103="","",RANK(AC103,AC102:AC106,0))</f>
        <v>1</v>
      </c>
      <c r="AE103" s="84">
        <f t="shared" ref="AE103:AE106" si="211">IF(AD103&lt;5,AC103,"")</f>
        <v>0</v>
      </c>
      <c r="AF103" s="18">
        <f t="shared" si="149"/>
        <v>0</v>
      </c>
      <c r="AG103" s="19">
        <f t="shared" si="205"/>
        <v>0</v>
      </c>
      <c r="AH103" s="19">
        <f t="shared" si="144"/>
        <v>200</v>
      </c>
      <c r="AI103" s="172"/>
      <c r="AJ103" s="129"/>
      <c r="AK103" s="176"/>
    </row>
    <row r="104" spans="1:37" ht="15" customHeight="1" x14ac:dyDescent="0.25">
      <c r="A104" s="68">
        <v>3</v>
      </c>
      <c r="B104" s="137"/>
      <c r="C104" s="139">
        <v>28</v>
      </c>
      <c r="D104" s="133"/>
      <c r="E104" s="18">
        <f t="shared" si="132"/>
        <v>0</v>
      </c>
      <c r="F104" s="18">
        <f t="shared" si="133"/>
        <v>0</v>
      </c>
      <c r="G104" s="18">
        <f t="shared" si="134"/>
        <v>0</v>
      </c>
      <c r="H104" s="15">
        <f t="shared" si="201"/>
        <v>0</v>
      </c>
      <c r="I104" s="84">
        <f>IF(H104="","",RANK(H104,H102:H106,0))</f>
        <v>1</v>
      </c>
      <c r="J104" s="84">
        <f t="shared" si="208"/>
        <v>0</v>
      </c>
      <c r="K104" s="65"/>
      <c r="L104" s="18">
        <f t="shared" si="135"/>
        <v>0</v>
      </c>
      <c r="M104" s="18">
        <f t="shared" si="136"/>
        <v>0</v>
      </c>
      <c r="N104" s="18">
        <f t="shared" si="137"/>
        <v>0</v>
      </c>
      <c r="O104" s="15">
        <f t="shared" si="202"/>
        <v>0</v>
      </c>
      <c r="P104" s="96">
        <f>IF(O104="","",RANK(O104,O102:O106,0))</f>
        <v>1</v>
      </c>
      <c r="Q104" s="96">
        <f t="shared" si="209"/>
        <v>0</v>
      </c>
      <c r="R104" s="65"/>
      <c r="S104" s="135">
        <f t="shared" si="138"/>
        <v>0</v>
      </c>
      <c r="T104" s="135">
        <f t="shared" si="139"/>
        <v>0</v>
      </c>
      <c r="U104" s="135">
        <f t="shared" si="140"/>
        <v>0</v>
      </c>
      <c r="V104" s="15">
        <f t="shared" si="203"/>
        <v>0</v>
      </c>
      <c r="W104" s="84">
        <f>IF(V104="","",RANK(V104,V102:V106,0))</f>
        <v>1</v>
      </c>
      <c r="X104" s="84">
        <f t="shared" si="210"/>
        <v>0</v>
      </c>
      <c r="Y104" s="154">
        <v>-100</v>
      </c>
      <c r="Z104" s="135">
        <f t="shared" si="141"/>
        <v>0</v>
      </c>
      <c r="AA104" s="135">
        <f t="shared" si="142"/>
        <v>0</v>
      </c>
      <c r="AB104" s="135">
        <f t="shared" si="143"/>
        <v>0</v>
      </c>
      <c r="AC104" s="15">
        <f t="shared" si="204"/>
        <v>0</v>
      </c>
      <c r="AD104" s="84">
        <f>IF(AC104="","",RANK(AC104,AC102:AC106,0))</f>
        <v>1</v>
      </c>
      <c r="AE104" s="84">
        <f t="shared" si="211"/>
        <v>0</v>
      </c>
      <c r="AF104" s="18">
        <f t="shared" si="149"/>
        <v>0</v>
      </c>
      <c r="AG104" s="19">
        <f t="shared" si="205"/>
        <v>0</v>
      </c>
      <c r="AH104" s="19">
        <f t="shared" si="144"/>
        <v>200</v>
      </c>
      <c r="AI104" s="172"/>
      <c r="AJ104" s="129"/>
      <c r="AK104" s="176"/>
    </row>
    <row r="105" spans="1:37" ht="15" customHeight="1" x14ac:dyDescent="0.25">
      <c r="A105" s="68">
        <v>4</v>
      </c>
      <c r="B105" s="137"/>
      <c r="C105" s="139">
        <v>28</v>
      </c>
      <c r="D105" s="133"/>
      <c r="E105" s="18">
        <f t="shared" si="132"/>
        <v>0</v>
      </c>
      <c r="F105" s="18">
        <f t="shared" si="133"/>
        <v>0</v>
      </c>
      <c r="G105" s="18">
        <f t="shared" si="134"/>
        <v>0</v>
      </c>
      <c r="H105" s="15">
        <f t="shared" si="201"/>
        <v>0</v>
      </c>
      <c r="I105" s="84">
        <f>IF(H105="","",RANK(H105,H102:H106,0))</f>
        <v>1</v>
      </c>
      <c r="J105" s="84">
        <f t="shared" si="208"/>
        <v>0</v>
      </c>
      <c r="K105" s="65"/>
      <c r="L105" s="18">
        <f t="shared" si="135"/>
        <v>0</v>
      </c>
      <c r="M105" s="18">
        <f t="shared" si="136"/>
        <v>0</v>
      </c>
      <c r="N105" s="18">
        <f t="shared" si="137"/>
        <v>0</v>
      </c>
      <c r="O105" s="15">
        <f t="shared" si="202"/>
        <v>0</v>
      </c>
      <c r="P105" s="96">
        <f>IF(O105="","",RANK(O105,O102:O106,0))</f>
        <v>1</v>
      </c>
      <c r="Q105" s="96">
        <f t="shared" si="209"/>
        <v>0</v>
      </c>
      <c r="R105" s="65"/>
      <c r="S105" s="135">
        <f t="shared" si="138"/>
        <v>0</v>
      </c>
      <c r="T105" s="135">
        <f t="shared" si="139"/>
        <v>0</v>
      </c>
      <c r="U105" s="135">
        <f t="shared" si="140"/>
        <v>0</v>
      </c>
      <c r="V105" s="15">
        <f t="shared" si="203"/>
        <v>0</v>
      </c>
      <c r="W105" s="84">
        <f>IF(V105="","",RANK(V105,V102:V106,0))</f>
        <v>1</v>
      </c>
      <c r="X105" s="84">
        <f t="shared" si="210"/>
        <v>0</v>
      </c>
      <c r="Y105" s="154">
        <v>-100</v>
      </c>
      <c r="Z105" s="135">
        <f t="shared" si="141"/>
        <v>0</v>
      </c>
      <c r="AA105" s="135">
        <f t="shared" si="142"/>
        <v>0</v>
      </c>
      <c r="AB105" s="135">
        <f t="shared" si="143"/>
        <v>0</v>
      </c>
      <c r="AC105" s="15">
        <f t="shared" si="204"/>
        <v>0</v>
      </c>
      <c r="AD105" s="84">
        <f>IF(AC105="","",RANK(AC105,AC102:AC106,0))</f>
        <v>1</v>
      </c>
      <c r="AE105" s="84">
        <f t="shared" si="211"/>
        <v>0</v>
      </c>
      <c r="AF105" s="18">
        <f t="shared" si="149"/>
        <v>0</v>
      </c>
      <c r="AG105" s="19">
        <f t="shared" si="205"/>
        <v>0</v>
      </c>
      <c r="AH105" s="19">
        <f t="shared" si="144"/>
        <v>200</v>
      </c>
      <c r="AI105" s="172"/>
      <c r="AJ105" s="129"/>
      <c r="AK105" s="176"/>
    </row>
    <row r="106" spans="1:37" ht="15" customHeight="1" x14ac:dyDescent="0.25">
      <c r="A106" s="68">
        <v>5</v>
      </c>
      <c r="B106" s="137"/>
      <c r="C106" s="139">
        <v>28</v>
      </c>
      <c r="D106" s="133"/>
      <c r="E106" s="18">
        <f t="shared" si="132"/>
        <v>0</v>
      </c>
      <c r="F106" s="18">
        <f t="shared" si="133"/>
        <v>0</v>
      </c>
      <c r="G106" s="18">
        <f t="shared" si="134"/>
        <v>0</v>
      </c>
      <c r="H106" s="15">
        <f t="shared" si="201"/>
        <v>0</v>
      </c>
      <c r="I106" s="84">
        <f>IF(H106="","",RANK(H106,H102:H106,0))</f>
        <v>1</v>
      </c>
      <c r="J106" s="84">
        <f t="shared" si="208"/>
        <v>0</v>
      </c>
      <c r="K106" s="65"/>
      <c r="L106" s="18">
        <f t="shared" si="135"/>
        <v>0</v>
      </c>
      <c r="M106" s="18">
        <f t="shared" si="136"/>
        <v>0</v>
      </c>
      <c r="N106" s="18">
        <f t="shared" si="137"/>
        <v>0</v>
      </c>
      <c r="O106" s="15">
        <f t="shared" si="202"/>
        <v>0</v>
      </c>
      <c r="P106" s="96">
        <f>IF(O106="","",RANK(O106,O102:O106,0))</f>
        <v>1</v>
      </c>
      <c r="Q106" s="96">
        <f t="shared" si="209"/>
        <v>0</v>
      </c>
      <c r="R106" s="65"/>
      <c r="S106" s="135">
        <f t="shared" si="138"/>
        <v>0</v>
      </c>
      <c r="T106" s="135">
        <f t="shared" si="139"/>
        <v>0</v>
      </c>
      <c r="U106" s="135">
        <f t="shared" si="140"/>
        <v>0</v>
      </c>
      <c r="V106" s="15">
        <f t="shared" si="203"/>
        <v>0</v>
      </c>
      <c r="W106" s="84">
        <f>IF(V106="","",RANK(V106,V102:V106,0))</f>
        <v>1</v>
      </c>
      <c r="X106" s="84">
        <f t="shared" si="210"/>
        <v>0</v>
      </c>
      <c r="Y106" s="154">
        <v>-100</v>
      </c>
      <c r="Z106" s="135">
        <f t="shared" si="141"/>
        <v>0</v>
      </c>
      <c r="AA106" s="135">
        <f t="shared" si="142"/>
        <v>0</v>
      </c>
      <c r="AB106" s="135">
        <f t="shared" si="143"/>
        <v>0</v>
      </c>
      <c r="AC106" s="15">
        <f t="shared" si="204"/>
        <v>0</v>
      </c>
      <c r="AD106" s="84">
        <f>IF(AC106="","",RANK(AC106,AC102:AC106,0))</f>
        <v>1</v>
      </c>
      <c r="AE106" s="84">
        <f t="shared" si="211"/>
        <v>0</v>
      </c>
      <c r="AF106" s="18">
        <f t="shared" si="149"/>
        <v>0</v>
      </c>
      <c r="AG106" s="19">
        <f t="shared" si="205"/>
        <v>0</v>
      </c>
      <c r="AH106" s="19">
        <f t="shared" si="144"/>
        <v>200</v>
      </c>
      <c r="AI106" s="173"/>
      <c r="AJ106" s="129"/>
      <c r="AK106" s="176"/>
    </row>
    <row r="107" spans="1:37" ht="26.25" customHeight="1" x14ac:dyDescent="0.25">
      <c r="A107" s="68"/>
      <c r="B107" s="137"/>
      <c r="C107" s="140">
        <v>28</v>
      </c>
      <c r="D107" s="133"/>
      <c r="E107" s="18">
        <f t="shared" si="132"/>
        <v>0</v>
      </c>
      <c r="F107" s="18">
        <f t="shared" si="133"/>
        <v>0</v>
      </c>
      <c r="G107" s="18">
        <f t="shared" si="134"/>
        <v>0</v>
      </c>
      <c r="H107" s="89"/>
      <c r="I107" s="101" t="s">
        <v>455</v>
      </c>
      <c r="J107" s="109">
        <f>SUM(J102:J106)</f>
        <v>0</v>
      </c>
      <c r="K107" s="65"/>
      <c r="L107" s="18">
        <f t="shared" si="135"/>
        <v>0</v>
      </c>
      <c r="M107" s="18">
        <f t="shared" si="136"/>
        <v>0</v>
      </c>
      <c r="N107" s="18">
        <f t="shared" si="137"/>
        <v>0</v>
      </c>
      <c r="O107" s="89"/>
      <c r="P107" s="101" t="s">
        <v>455</v>
      </c>
      <c r="Q107" s="110">
        <f>SUM(Q102:Q106)</f>
        <v>0</v>
      </c>
      <c r="R107" s="65"/>
      <c r="S107" s="135">
        <f t="shared" si="138"/>
        <v>0</v>
      </c>
      <c r="T107" s="135">
        <f t="shared" si="139"/>
        <v>0</v>
      </c>
      <c r="U107" s="135">
        <f t="shared" si="140"/>
        <v>0</v>
      </c>
      <c r="V107" s="89"/>
      <c r="W107" s="101" t="s">
        <v>455</v>
      </c>
      <c r="X107" s="109">
        <f>SUM(X102:X106)</f>
        <v>0</v>
      </c>
      <c r="Y107" s="156"/>
      <c r="Z107" s="135">
        <f t="shared" si="141"/>
        <v>0</v>
      </c>
      <c r="AA107" s="135">
        <f t="shared" si="142"/>
        <v>8</v>
      </c>
      <c r="AB107" s="135">
        <f t="shared" si="143"/>
        <v>8</v>
      </c>
      <c r="AC107" s="89"/>
      <c r="AD107" s="101" t="s">
        <v>455</v>
      </c>
      <c r="AE107" s="109">
        <f>SUM(AE102:AE106)</f>
        <v>0</v>
      </c>
      <c r="AF107" s="18"/>
      <c r="AG107" s="92"/>
      <c r="AH107" s="19" t="str">
        <f t="shared" si="144"/>
        <v/>
      </c>
      <c r="AI107" s="98"/>
      <c r="AJ107" s="98"/>
      <c r="AK107" s="177"/>
    </row>
    <row r="108" spans="1:37" ht="15" customHeight="1" x14ac:dyDescent="0.25">
      <c r="A108" s="68">
        <v>1</v>
      </c>
      <c r="B108" s="137"/>
      <c r="C108" s="139">
        <v>29</v>
      </c>
      <c r="D108" s="133">
        <v>7.2</v>
      </c>
      <c r="E108" s="18">
        <f t="shared" si="132"/>
        <v>50</v>
      </c>
      <c r="F108" s="18">
        <f t="shared" si="133"/>
        <v>0</v>
      </c>
      <c r="G108" s="18">
        <f t="shared" si="134"/>
        <v>50</v>
      </c>
      <c r="H108" s="15">
        <f t="shared" ref="H108:H112" si="212">G108</f>
        <v>50</v>
      </c>
      <c r="I108" s="84">
        <f>IF(H108="","",RANK(H108,H108:H112,0))</f>
        <v>1</v>
      </c>
      <c r="J108" s="84">
        <f>IF(I108&lt;5,H108,"")</f>
        <v>50</v>
      </c>
      <c r="K108" s="65">
        <v>249</v>
      </c>
      <c r="L108" s="18">
        <f t="shared" si="135"/>
        <v>0</v>
      </c>
      <c r="M108" s="18">
        <f t="shared" si="136"/>
        <v>59</v>
      </c>
      <c r="N108" s="18">
        <f t="shared" si="137"/>
        <v>59</v>
      </c>
      <c r="O108" s="15">
        <f t="shared" ref="O108:O112" si="213">N108</f>
        <v>59</v>
      </c>
      <c r="P108" s="96">
        <f>IF(O108="","",RANK(O108,O108:O112,0))</f>
        <v>3</v>
      </c>
      <c r="Q108" s="96">
        <f>IF(P108&lt;5,O108,"")</f>
        <v>59</v>
      </c>
      <c r="R108" s="65">
        <v>21</v>
      </c>
      <c r="S108" s="135">
        <f t="shared" si="138"/>
        <v>64</v>
      </c>
      <c r="T108" s="135">
        <f t="shared" si="139"/>
        <v>0</v>
      </c>
      <c r="U108" s="135">
        <f t="shared" si="140"/>
        <v>64</v>
      </c>
      <c r="V108" s="15">
        <f t="shared" ref="V108:V112" si="214">U108</f>
        <v>64</v>
      </c>
      <c r="W108" s="84">
        <f>IF(V108="","",RANK(V108,V108:V112,0))</f>
        <v>1</v>
      </c>
      <c r="X108" s="84">
        <f>IF(W108&lt;5,V108,"")</f>
        <v>64</v>
      </c>
      <c r="Y108" s="156">
        <v>15.5</v>
      </c>
      <c r="Z108" s="135">
        <f t="shared" si="141"/>
        <v>0</v>
      </c>
      <c r="AA108" s="135">
        <f t="shared" si="142"/>
        <v>42</v>
      </c>
      <c r="AB108" s="135">
        <f t="shared" si="143"/>
        <v>42</v>
      </c>
      <c r="AC108" s="15">
        <f t="shared" ref="AC108:AC112" si="215">AB108</f>
        <v>42</v>
      </c>
      <c r="AD108" s="84">
        <f>IF(AC108="","",RANK(AC108,AC108:AC112,0))</f>
        <v>1</v>
      </c>
      <c r="AE108" s="84">
        <f>IF(AD108&lt;5,AC108,"")</f>
        <v>42</v>
      </c>
      <c r="AF108" s="18">
        <f t="shared" si="149"/>
        <v>215</v>
      </c>
      <c r="AG108" s="19">
        <f t="shared" ref="AG108:AG112" si="216">AF108</f>
        <v>215</v>
      </c>
      <c r="AH108" s="19">
        <f t="shared" si="144"/>
        <v>14</v>
      </c>
      <c r="AI108" s="171">
        <f>SUM(J108:J112,Q108:Q112,X108:X112,AE108:AE112)</f>
        <v>771</v>
      </c>
      <c r="AJ108" s="129">
        <f t="shared" ref="AJ108" si="217">AI108</f>
        <v>771</v>
      </c>
      <c r="AK108" s="175">
        <f t="shared" ref="AK108" si="218">IF(ISNUMBER(AI108),RANK(AI108,$AI$6:$AI$293,0),"")</f>
        <v>8</v>
      </c>
    </row>
    <row r="109" spans="1:37" ht="15" customHeight="1" x14ac:dyDescent="0.25">
      <c r="A109" s="68">
        <v>2</v>
      </c>
      <c r="B109" s="137"/>
      <c r="C109" s="139">
        <v>29</v>
      </c>
      <c r="D109" s="133">
        <v>7.7</v>
      </c>
      <c r="E109" s="18">
        <f t="shared" si="132"/>
        <v>32</v>
      </c>
      <c r="F109" s="18">
        <f t="shared" si="133"/>
        <v>0</v>
      </c>
      <c r="G109" s="18">
        <f t="shared" si="134"/>
        <v>32</v>
      </c>
      <c r="H109" s="15">
        <f t="shared" si="212"/>
        <v>32</v>
      </c>
      <c r="I109" s="84">
        <f>IF(H109="","",RANK(H109,H108:H112,0))</f>
        <v>3</v>
      </c>
      <c r="J109" s="84">
        <f t="shared" ref="J109:J112" si="219">IF(I109&lt;5,H109,"")</f>
        <v>32</v>
      </c>
      <c r="K109" s="65">
        <v>240</v>
      </c>
      <c r="L109" s="18">
        <f t="shared" si="135"/>
        <v>0</v>
      </c>
      <c r="M109" s="18">
        <f t="shared" si="136"/>
        <v>55</v>
      </c>
      <c r="N109" s="18">
        <f t="shared" si="137"/>
        <v>55</v>
      </c>
      <c r="O109" s="15">
        <f t="shared" si="213"/>
        <v>55</v>
      </c>
      <c r="P109" s="96">
        <f>IF(O109="","",RANK(O109,O108:O112,0))</f>
        <v>4</v>
      </c>
      <c r="Q109" s="96">
        <f t="shared" ref="Q109:Q112" si="220">IF(P109&lt;5,O109,"")</f>
        <v>55</v>
      </c>
      <c r="R109" s="65">
        <v>16</v>
      </c>
      <c r="S109" s="135">
        <f t="shared" si="138"/>
        <v>54</v>
      </c>
      <c r="T109" s="135">
        <f t="shared" si="139"/>
        <v>0</v>
      </c>
      <c r="U109" s="135">
        <f t="shared" si="140"/>
        <v>54</v>
      </c>
      <c r="V109" s="15">
        <f t="shared" si="214"/>
        <v>54</v>
      </c>
      <c r="W109" s="84">
        <f>IF(V109="","",RANK(V109,V108:V112,0))</f>
        <v>2</v>
      </c>
      <c r="X109" s="84">
        <f t="shared" ref="X109:X111" si="221">IF(W109&lt;5,V109,"")</f>
        <v>54</v>
      </c>
      <c r="Y109" s="156">
        <v>5</v>
      </c>
      <c r="Z109" s="135">
        <f t="shared" si="141"/>
        <v>0</v>
      </c>
      <c r="AA109" s="135">
        <f t="shared" si="142"/>
        <v>18</v>
      </c>
      <c r="AB109" s="135">
        <f t="shared" si="143"/>
        <v>18</v>
      </c>
      <c r="AC109" s="15">
        <f t="shared" si="215"/>
        <v>18</v>
      </c>
      <c r="AD109" s="84">
        <f>IF(AC109="","",RANK(AC109,AC108:AC112,0))</f>
        <v>5</v>
      </c>
      <c r="AE109" s="84" t="str">
        <f t="shared" ref="AE109:AE112" si="222">IF(AD109&lt;5,AC109,"")</f>
        <v/>
      </c>
      <c r="AF109" s="18">
        <f t="shared" si="149"/>
        <v>159</v>
      </c>
      <c r="AG109" s="19">
        <f t="shared" si="216"/>
        <v>159</v>
      </c>
      <c r="AH109" s="19">
        <f t="shared" si="144"/>
        <v>93</v>
      </c>
      <c r="AI109" s="172"/>
      <c r="AJ109" s="129"/>
      <c r="AK109" s="176"/>
    </row>
    <row r="110" spans="1:37" ht="15" customHeight="1" x14ac:dyDescent="0.25">
      <c r="A110" s="68">
        <v>3</v>
      </c>
      <c r="B110" s="137"/>
      <c r="C110" s="139">
        <v>29</v>
      </c>
      <c r="D110" s="133">
        <v>7.2</v>
      </c>
      <c r="E110" s="18">
        <f t="shared" si="132"/>
        <v>50</v>
      </c>
      <c r="F110" s="18">
        <f t="shared" si="133"/>
        <v>0</v>
      </c>
      <c r="G110" s="18">
        <f t="shared" si="134"/>
        <v>50</v>
      </c>
      <c r="H110" s="15">
        <f t="shared" si="212"/>
        <v>50</v>
      </c>
      <c r="I110" s="84">
        <f>IF(H110="","",RANK(H110,H108:H112,0))</f>
        <v>1</v>
      </c>
      <c r="J110" s="84">
        <f t="shared" si="219"/>
        <v>50</v>
      </c>
      <c r="K110" s="65">
        <v>250</v>
      </c>
      <c r="L110" s="18">
        <f t="shared" si="135"/>
        <v>60</v>
      </c>
      <c r="M110" s="18">
        <f t="shared" si="136"/>
        <v>0</v>
      </c>
      <c r="N110" s="18">
        <f t="shared" si="137"/>
        <v>60</v>
      </c>
      <c r="O110" s="15">
        <f t="shared" si="213"/>
        <v>60</v>
      </c>
      <c r="P110" s="96">
        <f>IF(O110="","",RANK(O110,O108:O112,0))</f>
        <v>2</v>
      </c>
      <c r="Q110" s="96">
        <f t="shared" si="220"/>
        <v>60</v>
      </c>
      <c r="R110" s="65">
        <v>16</v>
      </c>
      <c r="S110" s="135">
        <f t="shared" si="138"/>
        <v>54</v>
      </c>
      <c r="T110" s="135">
        <f t="shared" si="139"/>
        <v>0</v>
      </c>
      <c r="U110" s="135">
        <f t="shared" si="140"/>
        <v>54</v>
      </c>
      <c r="V110" s="15">
        <f t="shared" si="214"/>
        <v>54</v>
      </c>
      <c r="W110" s="84">
        <f>IF(V110="","",RANK(V110,V108:V112,0))</f>
        <v>2</v>
      </c>
      <c r="X110" s="84">
        <f t="shared" si="221"/>
        <v>54</v>
      </c>
      <c r="Y110" s="156">
        <v>13</v>
      </c>
      <c r="Z110" s="135">
        <f t="shared" si="141"/>
        <v>0</v>
      </c>
      <c r="AA110" s="135">
        <f t="shared" si="142"/>
        <v>35</v>
      </c>
      <c r="AB110" s="135">
        <f t="shared" si="143"/>
        <v>35</v>
      </c>
      <c r="AC110" s="15">
        <f t="shared" si="215"/>
        <v>35</v>
      </c>
      <c r="AD110" s="84">
        <f>IF(AC110="","",RANK(AC110,AC108:AC112,0))</f>
        <v>4</v>
      </c>
      <c r="AE110" s="84">
        <f t="shared" si="222"/>
        <v>35</v>
      </c>
      <c r="AF110" s="18">
        <f t="shared" si="149"/>
        <v>199</v>
      </c>
      <c r="AG110" s="19">
        <f t="shared" si="216"/>
        <v>199</v>
      </c>
      <c r="AH110" s="19">
        <f t="shared" si="144"/>
        <v>27</v>
      </c>
      <c r="AI110" s="172"/>
      <c r="AJ110" s="129"/>
      <c r="AK110" s="176"/>
    </row>
    <row r="111" spans="1:37" ht="15" customHeight="1" x14ac:dyDescent="0.25">
      <c r="A111" s="68">
        <v>4</v>
      </c>
      <c r="B111" s="137"/>
      <c r="C111" s="139">
        <v>29</v>
      </c>
      <c r="D111" s="133">
        <v>7.7</v>
      </c>
      <c r="E111" s="18">
        <f t="shared" si="132"/>
        <v>32</v>
      </c>
      <c r="F111" s="18">
        <f t="shared" si="133"/>
        <v>0</v>
      </c>
      <c r="G111" s="18">
        <f t="shared" si="134"/>
        <v>32</v>
      </c>
      <c r="H111" s="15">
        <f t="shared" si="212"/>
        <v>32</v>
      </c>
      <c r="I111" s="84">
        <f>IF(H111="","",RANK(H111,H108:H112,0))</f>
        <v>3</v>
      </c>
      <c r="J111" s="84">
        <f t="shared" si="219"/>
        <v>32</v>
      </c>
      <c r="K111" s="65">
        <v>260</v>
      </c>
      <c r="L111" s="18">
        <f t="shared" si="135"/>
        <v>65</v>
      </c>
      <c r="M111" s="18">
        <f t="shared" si="136"/>
        <v>0</v>
      </c>
      <c r="N111" s="18">
        <f t="shared" si="137"/>
        <v>65</v>
      </c>
      <c r="O111" s="15">
        <f t="shared" si="213"/>
        <v>65</v>
      </c>
      <c r="P111" s="96">
        <f>IF(O111="","",RANK(O111,O108:O112,0))</f>
        <v>1</v>
      </c>
      <c r="Q111" s="96">
        <f t="shared" si="220"/>
        <v>65</v>
      </c>
      <c r="R111" s="65">
        <v>13</v>
      </c>
      <c r="S111" s="135">
        <f t="shared" si="138"/>
        <v>0</v>
      </c>
      <c r="T111" s="135">
        <f t="shared" si="139"/>
        <v>42</v>
      </c>
      <c r="U111" s="135">
        <f t="shared" si="140"/>
        <v>42</v>
      </c>
      <c r="V111" s="15">
        <f t="shared" si="214"/>
        <v>42</v>
      </c>
      <c r="W111" s="84">
        <f>IF(V111="","",RANK(V111,V108:V112,0))</f>
        <v>4</v>
      </c>
      <c r="X111" s="84">
        <f t="shared" si="221"/>
        <v>42</v>
      </c>
      <c r="Y111" s="156">
        <v>14.5</v>
      </c>
      <c r="Z111" s="135">
        <f t="shared" si="141"/>
        <v>0</v>
      </c>
      <c r="AA111" s="135">
        <f t="shared" si="142"/>
        <v>39</v>
      </c>
      <c r="AB111" s="135">
        <f t="shared" si="143"/>
        <v>39</v>
      </c>
      <c r="AC111" s="15">
        <f t="shared" si="215"/>
        <v>39</v>
      </c>
      <c r="AD111" s="84">
        <f>IF(AC111="","",RANK(AC111,AC108:AC112,0))</f>
        <v>2</v>
      </c>
      <c r="AE111" s="84">
        <f t="shared" si="222"/>
        <v>39</v>
      </c>
      <c r="AF111" s="18">
        <f t="shared" si="149"/>
        <v>178</v>
      </c>
      <c r="AG111" s="19">
        <f t="shared" si="216"/>
        <v>178</v>
      </c>
      <c r="AH111" s="19">
        <f t="shared" si="144"/>
        <v>54</v>
      </c>
      <c r="AI111" s="172"/>
      <c r="AJ111" s="129"/>
      <c r="AK111" s="176"/>
    </row>
    <row r="112" spans="1:37" ht="15" customHeight="1" x14ac:dyDescent="0.25">
      <c r="A112" s="68">
        <v>5</v>
      </c>
      <c r="B112" s="137"/>
      <c r="C112" s="139">
        <v>29</v>
      </c>
      <c r="D112" s="133">
        <v>9.5</v>
      </c>
      <c r="E112" s="18">
        <f t="shared" si="132"/>
        <v>0</v>
      </c>
      <c r="F112" s="18">
        <f t="shared" si="133"/>
        <v>0</v>
      </c>
      <c r="G112" s="18">
        <f t="shared" si="134"/>
        <v>0</v>
      </c>
      <c r="H112" s="15">
        <f t="shared" si="212"/>
        <v>0</v>
      </c>
      <c r="I112" s="84">
        <f>IF(H112="","",RANK(H112,H108:H112,0))</f>
        <v>5</v>
      </c>
      <c r="J112" s="84" t="str">
        <f t="shared" si="219"/>
        <v/>
      </c>
      <c r="K112" s="65">
        <v>233</v>
      </c>
      <c r="L112" s="18">
        <f t="shared" si="135"/>
        <v>0</v>
      </c>
      <c r="M112" s="18">
        <f t="shared" si="136"/>
        <v>48</v>
      </c>
      <c r="N112" s="18">
        <f t="shared" si="137"/>
        <v>48</v>
      </c>
      <c r="O112" s="15">
        <f t="shared" si="213"/>
        <v>48</v>
      </c>
      <c r="P112" s="96">
        <f>IF(O112="","",RANK(O112,O108:O112,0))</f>
        <v>5</v>
      </c>
      <c r="Q112" s="96" t="str">
        <f t="shared" si="220"/>
        <v/>
      </c>
      <c r="R112" s="65">
        <v>13</v>
      </c>
      <c r="S112" s="135">
        <f t="shared" si="138"/>
        <v>0</v>
      </c>
      <c r="T112" s="135">
        <f t="shared" si="139"/>
        <v>42</v>
      </c>
      <c r="U112" s="135">
        <f t="shared" si="140"/>
        <v>42</v>
      </c>
      <c r="V112" s="15">
        <f t="shared" si="214"/>
        <v>42</v>
      </c>
      <c r="W112" s="84">
        <f>IF(V112="","",RANK(V112,V108:V112,0))</f>
        <v>4</v>
      </c>
      <c r="X112" s="84"/>
      <c r="Y112" s="156">
        <v>14</v>
      </c>
      <c r="Z112" s="135">
        <f t="shared" si="141"/>
        <v>0</v>
      </c>
      <c r="AA112" s="135">
        <f t="shared" si="142"/>
        <v>38</v>
      </c>
      <c r="AB112" s="135">
        <f t="shared" si="143"/>
        <v>38</v>
      </c>
      <c r="AC112" s="15">
        <f t="shared" si="215"/>
        <v>38</v>
      </c>
      <c r="AD112" s="84">
        <f>IF(AC112="","",RANK(AC112,AC108:AC112,0))</f>
        <v>3</v>
      </c>
      <c r="AE112" s="84">
        <f t="shared" si="222"/>
        <v>38</v>
      </c>
      <c r="AF112" s="18">
        <f t="shared" si="149"/>
        <v>128</v>
      </c>
      <c r="AG112" s="19">
        <f t="shared" si="216"/>
        <v>128</v>
      </c>
      <c r="AH112" s="19">
        <f t="shared" si="144"/>
        <v>149</v>
      </c>
      <c r="AI112" s="173"/>
      <c r="AJ112" s="129"/>
      <c r="AK112" s="176"/>
    </row>
    <row r="113" spans="1:37" ht="26.25" customHeight="1" x14ac:dyDescent="0.25">
      <c r="A113" s="68"/>
      <c r="B113" s="137"/>
      <c r="C113" s="140">
        <v>29</v>
      </c>
      <c r="D113" s="133"/>
      <c r="E113" s="18">
        <f t="shared" si="132"/>
        <v>0</v>
      </c>
      <c r="F113" s="18">
        <f t="shared" si="133"/>
        <v>0</v>
      </c>
      <c r="G113" s="18">
        <f t="shared" si="134"/>
        <v>0</v>
      </c>
      <c r="H113" s="89"/>
      <c r="I113" s="101" t="s">
        <v>455</v>
      </c>
      <c r="J113" s="109">
        <f>SUM(J108:J112)</f>
        <v>164</v>
      </c>
      <c r="K113" s="65"/>
      <c r="L113" s="18">
        <f t="shared" si="135"/>
        <v>0</v>
      </c>
      <c r="M113" s="18">
        <f t="shared" si="136"/>
        <v>0</v>
      </c>
      <c r="N113" s="18">
        <f t="shared" si="137"/>
        <v>0</v>
      </c>
      <c r="O113" s="89"/>
      <c r="P113" s="101" t="s">
        <v>455</v>
      </c>
      <c r="Q113" s="110">
        <f>SUM(Q108:Q112)</f>
        <v>239</v>
      </c>
      <c r="R113" s="65"/>
      <c r="S113" s="135">
        <f t="shared" si="138"/>
        <v>0</v>
      </c>
      <c r="T113" s="135">
        <f t="shared" si="139"/>
        <v>0</v>
      </c>
      <c r="U113" s="135">
        <f t="shared" si="140"/>
        <v>0</v>
      </c>
      <c r="V113" s="89"/>
      <c r="W113" s="101" t="s">
        <v>455</v>
      </c>
      <c r="X113" s="109">
        <f>SUM(X108:X112)</f>
        <v>214</v>
      </c>
      <c r="Y113" s="156"/>
      <c r="Z113" s="135">
        <f t="shared" si="141"/>
        <v>0</v>
      </c>
      <c r="AA113" s="135">
        <f t="shared" si="142"/>
        <v>8</v>
      </c>
      <c r="AB113" s="135">
        <f t="shared" si="143"/>
        <v>8</v>
      </c>
      <c r="AC113" s="89"/>
      <c r="AD113" s="101" t="s">
        <v>455</v>
      </c>
      <c r="AE113" s="109">
        <f>SUM(AE108:AE112)</f>
        <v>154</v>
      </c>
      <c r="AF113" s="18"/>
      <c r="AG113" s="92"/>
      <c r="AH113" s="19" t="str">
        <f t="shared" si="144"/>
        <v/>
      </c>
      <c r="AI113" s="98"/>
      <c r="AJ113" s="98"/>
      <c r="AK113" s="177"/>
    </row>
    <row r="114" spans="1:37" ht="15" customHeight="1" x14ac:dyDescent="0.25">
      <c r="A114" s="68">
        <v>1</v>
      </c>
      <c r="B114" s="137"/>
      <c r="C114" s="139">
        <v>30</v>
      </c>
      <c r="D114" s="133">
        <v>8.4</v>
      </c>
      <c r="E114" s="18">
        <f t="shared" si="132"/>
        <v>0</v>
      </c>
      <c r="F114" s="18">
        <f t="shared" si="133"/>
        <v>13</v>
      </c>
      <c r="G114" s="18">
        <f t="shared" si="134"/>
        <v>13</v>
      </c>
      <c r="H114" s="15">
        <f t="shared" ref="H114:H118" si="223">G114</f>
        <v>13</v>
      </c>
      <c r="I114" s="84">
        <f>IF(H114="","",RANK(H114,H114:H118,0))</f>
        <v>4</v>
      </c>
      <c r="J114" s="84">
        <f>IF(I114&lt;5,H114,"")</f>
        <v>13</v>
      </c>
      <c r="K114" s="65">
        <v>244</v>
      </c>
      <c r="L114" s="18">
        <f t="shared" si="135"/>
        <v>0</v>
      </c>
      <c r="M114" s="18">
        <f t="shared" si="136"/>
        <v>57</v>
      </c>
      <c r="N114" s="18">
        <f t="shared" si="137"/>
        <v>57</v>
      </c>
      <c r="O114" s="15">
        <f t="shared" ref="O114:O118" si="224">N114</f>
        <v>57</v>
      </c>
      <c r="P114" s="96">
        <f>IF(O114="","",RANK(O114,O114:O118,0))</f>
        <v>2</v>
      </c>
      <c r="Q114" s="96">
        <f>IF(P114&lt;5,O114,"")</f>
        <v>57</v>
      </c>
      <c r="R114" s="65">
        <v>16</v>
      </c>
      <c r="S114" s="135">
        <f t="shared" si="138"/>
        <v>54</v>
      </c>
      <c r="T114" s="135">
        <f t="shared" si="139"/>
        <v>0</v>
      </c>
      <c r="U114" s="135">
        <f t="shared" si="140"/>
        <v>54</v>
      </c>
      <c r="V114" s="15">
        <f t="shared" ref="V114:V118" si="225">U114</f>
        <v>54</v>
      </c>
      <c r="W114" s="84">
        <f>IF(V114="","",RANK(V114,V114:V118,0))</f>
        <v>3</v>
      </c>
      <c r="X114" s="84">
        <f>IF(W114&lt;5,V114,"")</f>
        <v>54</v>
      </c>
      <c r="Y114" s="156">
        <v>15</v>
      </c>
      <c r="Z114" s="135">
        <f t="shared" si="141"/>
        <v>0</v>
      </c>
      <c r="AA114" s="135">
        <f t="shared" si="142"/>
        <v>41</v>
      </c>
      <c r="AB114" s="135">
        <f t="shared" si="143"/>
        <v>41</v>
      </c>
      <c r="AC114" s="15">
        <f t="shared" ref="AC114:AC118" si="226">AB114</f>
        <v>41</v>
      </c>
      <c r="AD114" s="84">
        <f>IF(AC114="","",RANK(AC114,AC114:AC118,0))</f>
        <v>1</v>
      </c>
      <c r="AE114" s="84">
        <f>IF(AD114&lt;5,AC114,"")</f>
        <v>41</v>
      </c>
      <c r="AF114" s="18">
        <f t="shared" si="149"/>
        <v>165</v>
      </c>
      <c r="AG114" s="19">
        <f t="shared" ref="AG114:AG118" si="227">AF114</f>
        <v>165</v>
      </c>
      <c r="AH114" s="19">
        <f t="shared" si="144"/>
        <v>79</v>
      </c>
      <c r="AI114" s="171">
        <f>SUM(J114:J118,Q114:Q118,X114:X118,AE114:AE118)</f>
        <v>673</v>
      </c>
      <c r="AJ114" s="129">
        <f t="shared" ref="AJ114" si="228">AI114</f>
        <v>673</v>
      </c>
      <c r="AK114" s="175">
        <f t="shared" ref="AK114" si="229">IF(ISNUMBER(AI114),RANK(AI114,$AI$6:$AI$293,0),"")</f>
        <v>19</v>
      </c>
    </row>
    <row r="115" spans="1:37" ht="15" customHeight="1" x14ac:dyDescent="0.25">
      <c r="A115" s="68">
        <v>2</v>
      </c>
      <c r="B115" s="137"/>
      <c r="C115" s="139">
        <v>30</v>
      </c>
      <c r="D115" s="133">
        <v>7</v>
      </c>
      <c r="E115" s="18">
        <f t="shared" si="132"/>
        <v>56</v>
      </c>
      <c r="F115" s="18">
        <f t="shared" si="133"/>
        <v>0</v>
      </c>
      <c r="G115" s="18">
        <f t="shared" si="134"/>
        <v>56</v>
      </c>
      <c r="H115" s="15">
        <f t="shared" si="223"/>
        <v>56</v>
      </c>
      <c r="I115" s="84">
        <f>IF(H115="","",RANK(H115,H114:H118,0))</f>
        <v>1</v>
      </c>
      <c r="J115" s="84">
        <f t="shared" ref="J115:J118" si="230">IF(I115&lt;5,H115,"")</f>
        <v>56</v>
      </c>
      <c r="K115" s="65">
        <v>255</v>
      </c>
      <c r="L115" s="18">
        <f t="shared" si="135"/>
        <v>62</v>
      </c>
      <c r="M115" s="18">
        <f t="shared" si="136"/>
        <v>0</v>
      </c>
      <c r="N115" s="18">
        <f t="shared" si="137"/>
        <v>62</v>
      </c>
      <c r="O115" s="15">
        <f t="shared" si="224"/>
        <v>62</v>
      </c>
      <c r="P115" s="96">
        <f>IF(O115="","",RANK(O115,O114:O118,0))</f>
        <v>1</v>
      </c>
      <c r="Q115" s="96">
        <f t="shared" ref="Q115:Q118" si="231">IF(P115&lt;5,O115,"")</f>
        <v>62</v>
      </c>
      <c r="R115" s="65">
        <v>14</v>
      </c>
      <c r="S115" s="135">
        <f t="shared" si="138"/>
        <v>46</v>
      </c>
      <c r="T115" s="135">
        <f t="shared" si="139"/>
        <v>0</v>
      </c>
      <c r="U115" s="135">
        <f t="shared" si="140"/>
        <v>46</v>
      </c>
      <c r="V115" s="15">
        <f t="shared" si="225"/>
        <v>46</v>
      </c>
      <c r="W115" s="84">
        <f>IF(V115="","",RANK(V115,V114:V118,0))</f>
        <v>4</v>
      </c>
      <c r="X115" s="84">
        <f t="shared" ref="X115:X118" si="232">IF(W115&lt;5,V115,"")</f>
        <v>46</v>
      </c>
      <c r="Y115" s="156">
        <v>7</v>
      </c>
      <c r="Z115" s="135">
        <f t="shared" si="141"/>
        <v>0</v>
      </c>
      <c r="AA115" s="135">
        <f t="shared" si="142"/>
        <v>22</v>
      </c>
      <c r="AB115" s="135">
        <f t="shared" si="143"/>
        <v>22</v>
      </c>
      <c r="AC115" s="15">
        <f t="shared" si="226"/>
        <v>22</v>
      </c>
      <c r="AD115" s="84">
        <f>IF(AC115="","",RANK(AC115,AC114:AC118,0))</f>
        <v>2</v>
      </c>
      <c r="AE115" s="84">
        <f t="shared" ref="AE115:AE118" si="233">IF(AD115&lt;5,AC115,"")</f>
        <v>22</v>
      </c>
      <c r="AF115" s="18">
        <f t="shared" si="149"/>
        <v>186</v>
      </c>
      <c r="AG115" s="19">
        <f t="shared" si="227"/>
        <v>186</v>
      </c>
      <c r="AH115" s="117">
        <f t="shared" si="144"/>
        <v>41</v>
      </c>
      <c r="AI115" s="172"/>
      <c r="AJ115" s="129"/>
      <c r="AK115" s="176"/>
    </row>
    <row r="116" spans="1:37" ht="15" customHeight="1" x14ac:dyDescent="0.25">
      <c r="A116" s="68">
        <v>3</v>
      </c>
      <c r="B116" s="137"/>
      <c r="C116" s="139">
        <v>30</v>
      </c>
      <c r="D116" s="133">
        <v>7.5</v>
      </c>
      <c r="E116" s="18">
        <f t="shared" si="132"/>
        <v>38</v>
      </c>
      <c r="F116" s="18">
        <f t="shared" si="133"/>
        <v>0</v>
      </c>
      <c r="G116" s="18">
        <f t="shared" si="134"/>
        <v>38</v>
      </c>
      <c r="H116" s="15">
        <f t="shared" si="223"/>
        <v>38</v>
      </c>
      <c r="I116" s="84">
        <f>IF(H116="","",RANK(H116,H114:H118,0))</f>
        <v>3</v>
      </c>
      <c r="J116" s="84">
        <f t="shared" si="230"/>
        <v>38</v>
      </c>
      <c r="K116" s="65">
        <v>241</v>
      </c>
      <c r="L116" s="18">
        <f t="shared" si="135"/>
        <v>0</v>
      </c>
      <c r="M116" s="18">
        <f t="shared" si="136"/>
        <v>55</v>
      </c>
      <c r="N116" s="18">
        <f t="shared" si="137"/>
        <v>55</v>
      </c>
      <c r="O116" s="15">
        <f t="shared" si="224"/>
        <v>55</v>
      </c>
      <c r="P116" s="96">
        <f>IF(O116="","",RANK(O116,O114:O118,0))</f>
        <v>3</v>
      </c>
      <c r="Q116" s="96">
        <f t="shared" si="231"/>
        <v>55</v>
      </c>
      <c r="R116" s="65">
        <v>17</v>
      </c>
      <c r="S116" s="135">
        <f t="shared" si="138"/>
        <v>57</v>
      </c>
      <c r="T116" s="135">
        <f t="shared" si="139"/>
        <v>0</v>
      </c>
      <c r="U116" s="135">
        <f t="shared" si="140"/>
        <v>57</v>
      </c>
      <c r="V116" s="15">
        <f t="shared" si="225"/>
        <v>57</v>
      </c>
      <c r="W116" s="84">
        <f>IF(V116="","",RANK(V116,V114:V118,0))</f>
        <v>2</v>
      </c>
      <c r="X116" s="84">
        <f t="shared" si="232"/>
        <v>57</v>
      </c>
      <c r="Y116" s="156">
        <v>3</v>
      </c>
      <c r="Z116" s="135">
        <f t="shared" si="141"/>
        <v>0</v>
      </c>
      <c r="AA116" s="135">
        <f t="shared" si="142"/>
        <v>14</v>
      </c>
      <c r="AB116" s="135">
        <f t="shared" si="143"/>
        <v>14</v>
      </c>
      <c r="AC116" s="15">
        <f t="shared" si="226"/>
        <v>14</v>
      </c>
      <c r="AD116" s="84">
        <f>IF(AC116="","",RANK(AC116,AC114:AC118,0))</f>
        <v>4</v>
      </c>
      <c r="AE116" s="84">
        <f t="shared" si="233"/>
        <v>14</v>
      </c>
      <c r="AF116" s="18">
        <f t="shared" si="149"/>
        <v>164</v>
      </c>
      <c r="AG116" s="19">
        <f t="shared" si="227"/>
        <v>164</v>
      </c>
      <c r="AH116" s="117">
        <f t="shared" si="144"/>
        <v>83</v>
      </c>
      <c r="AI116" s="172"/>
      <c r="AJ116" s="129"/>
      <c r="AK116" s="176"/>
    </row>
    <row r="117" spans="1:37" ht="15" customHeight="1" x14ac:dyDescent="0.25">
      <c r="A117" s="68">
        <v>4</v>
      </c>
      <c r="B117" s="137"/>
      <c r="C117" s="139">
        <v>30</v>
      </c>
      <c r="D117" s="133">
        <v>7.2</v>
      </c>
      <c r="E117" s="18">
        <f t="shared" si="132"/>
        <v>50</v>
      </c>
      <c r="F117" s="18">
        <f t="shared" si="133"/>
        <v>0</v>
      </c>
      <c r="G117" s="18">
        <f t="shared" si="134"/>
        <v>50</v>
      </c>
      <c r="H117" s="15">
        <f t="shared" si="223"/>
        <v>50</v>
      </c>
      <c r="I117" s="84">
        <f>IF(H117="","",RANK(H117,H114:H118,0))</f>
        <v>2</v>
      </c>
      <c r="J117" s="84">
        <f t="shared" si="230"/>
        <v>50</v>
      </c>
      <c r="K117" s="65">
        <v>213</v>
      </c>
      <c r="L117" s="18">
        <f t="shared" si="135"/>
        <v>0</v>
      </c>
      <c r="M117" s="18">
        <f t="shared" si="136"/>
        <v>28</v>
      </c>
      <c r="N117" s="18">
        <f t="shared" si="137"/>
        <v>28</v>
      </c>
      <c r="O117" s="15">
        <f t="shared" si="224"/>
        <v>28</v>
      </c>
      <c r="P117" s="96">
        <f>IF(O117="","",RANK(O117,O114:O118,0))</f>
        <v>4</v>
      </c>
      <c r="Q117" s="96">
        <f t="shared" si="231"/>
        <v>28</v>
      </c>
      <c r="R117" s="65">
        <v>19</v>
      </c>
      <c r="S117" s="135">
        <f t="shared" si="138"/>
        <v>61</v>
      </c>
      <c r="T117" s="135">
        <f t="shared" si="139"/>
        <v>0</v>
      </c>
      <c r="U117" s="135">
        <f t="shared" si="140"/>
        <v>61</v>
      </c>
      <c r="V117" s="15">
        <f t="shared" si="225"/>
        <v>61</v>
      </c>
      <c r="W117" s="84">
        <f>IF(V117="","",RANK(V117,V114:V118,0))</f>
        <v>1</v>
      </c>
      <c r="X117" s="84">
        <f t="shared" si="232"/>
        <v>61</v>
      </c>
      <c r="Y117" s="156">
        <v>5.5</v>
      </c>
      <c r="Z117" s="135">
        <f t="shared" si="141"/>
        <v>0</v>
      </c>
      <c r="AA117" s="135">
        <f t="shared" si="142"/>
        <v>19</v>
      </c>
      <c r="AB117" s="135">
        <f t="shared" si="143"/>
        <v>19</v>
      </c>
      <c r="AC117" s="15">
        <f t="shared" si="226"/>
        <v>19</v>
      </c>
      <c r="AD117" s="84">
        <f>IF(AC117="","",RANK(AC117,AC114:AC118,0))</f>
        <v>3</v>
      </c>
      <c r="AE117" s="84">
        <f t="shared" si="233"/>
        <v>19</v>
      </c>
      <c r="AF117" s="18">
        <f t="shared" si="149"/>
        <v>158</v>
      </c>
      <c r="AG117" s="19">
        <f t="shared" si="227"/>
        <v>158</v>
      </c>
      <c r="AH117" s="19">
        <f t="shared" si="144"/>
        <v>95</v>
      </c>
      <c r="AI117" s="172"/>
      <c r="AJ117" s="129"/>
      <c r="AK117" s="176"/>
    </row>
    <row r="118" spans="1:37" ht="15" customHeight="1" x14ac:dyDescent="0.25">
      <c r="A118" s="68">
        <v>5</v>
      </c>
      <c r="B118" s="137"/>
      <c r="C118" s="139">
        <v>30</v>
      </c>
      <c r="D118" s="133"/>
      <c r="E118" s="18">
        <f t="shared" si="132"/>
        <v>0</v>
      </c>
      <c r="F118" s="18">
        <f t="shared" si="133"/>
        <v>0</v>
      </c>
      <c r="G118" s="18">
        <f t="shared" si="134"/>
        <v>0</v>
      </c>
      <c r="H118" s="15">
        <f t="shared" si="223"/>
        <v>0</v>
      </c>
      <c r="I118" s="84">
        <f>IF(H118="","",RANK(H118,H114:H118,0))</f>
        <v>5</v>
      </c>
      <c r="J118" s="84" t="str">
        <f t="shared" si="230"/>
        <v/>
      </c>
      <c r="K118" s="65"/>
      <c r="L118" s="18">
        <f t="shared" si="135"/>
        <v>0</v>
      </c>
      <c r="M118" s="18">
        <f t="shared" si="136"/>
        <v>0</v>
      </c>
      <c r="N118" s="18">
        <f t="shared" si="137"/>
        <v>0</v>
      </c>
      <c r="O118" s="15">
        <f t="shared" si="224"/>
        <v>0</v>
      </c>
      <c r="P118" s="96">
        <f>IF(O118="","",RANK(O118,O114:O118,0))</f>
        <v>5</v>
      </c>
      <c r="Q118" s="96" t="str">
        <f t="shared" si="231"/>
        <v/>
      </c>
      <c r="R118" s="65"/>
      <c r="S118" s="135">
        <f t="shared" si="138"/>
        <v>0</v>
      </c>
      <c r="T118" s="135">
        <f t="shared" si="139"/>
        <v>0</v>
      </c>
      <c r="U118" s="135">
        <f t="shared" si="140"/>
        <v>0</v>
      </c>
      <c r="V118" s="15">
        <f t="shared" si="225"/>
        <v>0</v>
      </c>
      <c r="W118" s="84">
        <f>IF(V118="","",RANK(V118,V114:V118,0))</f>
        <v>5</v>
      </c>
      <c r="X118" s="84" t="str">
        <f t="shared" si="232"/>
        <v/>
      </c>
      <c r="Y118" s="154">
        <v>-100</v>
      </c>
      <c r="Z118" s="135">
        <f t="shared" si="141"/>
        <v>0</v>
      </c>
      <c r="AA118" s="135">
        <f t="shared" si="142"/>
        <v>0</v>
      </c>
      <c r="AB118" s="135">
        <f t="shared" si="143"/>
        <v>0</v>
      </c>
      <c r="AC118" s="15">
        <f t="shared" si="226"/>
        <v>0</v>
      </c>
      <c r="AD118" s="84">
        <f>IF(AC118="","",RANK(AC118,AC114:AC118,0))</f>
        <v>5</v>
      </c>
      <c r="AE118" s="84" t="str">
        <f t="shared" si="233"/>
        <v/>
      </c>
      <c r="AF118" s="18">
        <f t="shared" si="149"/>
        <v>0</v>
      </c>
      <c r="AG118" s="19">
        <f t="shared" si="227"/>
        <v>0</v>
      </c>
      <c r="AH118" s="19">
        <f t="shared" si="144"/>
        <v>200</v>
      </c>
      <c r="AI118" s="173"/>
      <c r="AJ118" s="129"/>
      <c r="AK118" s="176"/>
    </row>
    <row r="119" spans="1:37" ht="26.25" customHeight="1" x14ac:dyDescent="0.25">
      <c r="A119" s="68"/>
      <c r="B119" s="137"/>
      <c r="C119" s="140">
        <v>30</v>
      </c>
      <c r="D119" s="133"/>
      <c r="E119" s="18">
        <f t="shared" si="132"/>
        <v>0</v>
      </c>
      <c r="F119" s="18">
        <f t="shared" si="133"/>
        <v>0</v>
      </c>
      <c r="G119" s="18">
        <f t="shared" si="134"/>
        <v>0</v>
      </c>
      <c r="H119" s="89"/>
      <c r="I119" s="101" t="s">
        <v>455</v>
      </c>
      <c r="J119" s="109">
        <f>SUM(J114:J118)</f>
        <v>157</v>
      </c>
      <c r="K119" s="65"/>
      <c r="L119" s="18">
        <f t="shared" si="135"/>
        <v>0</v>
      </c>
      <c r="M119" s="18">
        <f t="shared" si="136"/>
        <v>0</v>
      </c>
      <c r="N119" s="18">
        <f t="shared" si="137"/>
        <v>0</v>
      </c>
      <c r="O119" s="89"/>
      <c r="P119" s="101" t="s">
        <v>455</v>
      </c>
      <c r="Q119" s="110">
        <f>SUM(Q114:Q118)</f>
        <v>202</v>
      </c>
      <c r="R119" s="65"/>
      <c r="S119" s="135">
        <f t="shared" si="138"/>
        <v>0</v>
      </c>
      <c r="T119" s="135">
        <f t="shared" si="139"/>
        <v>0</v>
      </c>
      <c r="U119" s="135">
        <f t="shared" si="140"/>
        <v>0</v>
      </c>
      <c r="V119" s="89"/>
      <c r="W119" s="101" t="s">
        <v>455</v>
      </c>
      <c r="X119" s="109">
        <f>SUM(X114:X118)</f>
        <v>218</v>
      </c>
      <c r="Y119" s="156"/>
      <c r="Z119" s="135">
        <f t="shared" si="141"/>
        <v>0</v>
      </c>
      <c r="AA119" s="135">
        <f t="shared" si="142"/>
        <v>8</v>
      </c>
      <c r="AB119" s="135">
        <f t="shared" si="143"/>
        <v>8</v>
      </c>
      <c r="AC119" s="89"/>
      <c r="AD119" s="101" t="s">
        <v>455</v>
      </c>
      <c r="AE119" s="109">
        <f>SUM(AE114:AE118)</f>
        <v>96</v>
      </c>
      <c r="AF119" s="18"/>
      <c r="AG119" s="92"/>
      <c r="AH119" s="19" t="str">
        <f t="shared" si="144"/>
        <v/>
      </c>
      <c r="AI119" s="98"/>
      <c r="AJ119" s="98"/>
      <c r="AK119" s="177"/>
    </row>
    <row r="120" spans="1:37" ht="15" customHeight="1" x14ac:dyDescent="0.25">
      <c r="A120" s="68">
        <v>1</v>
      </c>
      <c r="B120" s="137"/>
      <c r="C120" s="139">
        <v>31</v>
      </c>
      <c r="D120" s="133">
        <v>7.3</v>
      </c>
      <c r="E120" s="18">
        <f t="shared" si="132"/>
        <v>46</v>
      </c>
      <c r="F120" s="18">
        <f t="shared" si="133"/>
        <v>0</v>
      </c>
      <c r="G120" s="18">
        <f t="shared" si="134"/>
        <v>46</v>
      </c>
      <c r="H120" s="15">
        <f t="shared" ref="H120:H124" si="234">G120</f>
        <v>46</v>
      </c>
      <c r="I120" s="84">
        <f>IF(H120="","",RANK(H120,H120:H124,0))</f>
        <v>1</v>
      </c>
      <c r="J120" s="84">
        <f>IF(I120&lt;5,H120,"")</f>
        <v>46</v>
      </c>
      <c r="K120" s="65">
        <v>253</v>
      </c>
      <c r="L120" s="18">
        <f t="shared" si="135"/>
        <v>61</v>
      </c>
      <c r="M120" s="18">
        <f t="shared" si="136"/>
        <v>0</v>
      </c>
      <c r="N120" s="18">
        <f t="shared" si="137"/>
        <v>61</v>
      </c>
      <c r="O120" s="15">
        <f t="shared" ref="O120:O124" si="235">N120</f>
        <v>61</v>
      </c>
      <c r="P120" s="96">
        <f>IF(O120="","",RANK(O120,O120:O124,0))</f>
        <v>2</v>
      </c>
      <c r="Q120" s="96">
        <f>IF(P120&lt;5,O120,"")</f>
        <v>61</v>
      </c>
      <c r="R120" s="65">
        <v>11</v>
      </c>
      <c r="S120" s="135">
        <f t="shared" si="138"/>
        <v>0</v>
      </c>
      <c r="T120" s="135">
        <f t="shared" si="139"/>
        <v>34</v>
      </c>
      <c r="U120" s="135">
        <f t="shared" si="140"/>
        <v>34</v>
      </c>
      <c r="V120" s="15">
        <f t="shared" ref="V120:V124" si="236">U120</f>
        <v>34</v>
      </c>
      <c r="W120" s="84">
        <f>IF(V120="","",RANK(V120,V120:V124,0))</f>
        <v>4</v>
      </c>
      <c r="X120" s="84">
        <f>IF(W120&lt;5,V120,"")</f>
        <v>34</v>
      </c>
      <c r="Y120" s="156">
        <v>10</v>
      </c>
      <c r="Z120" s="135">
        <f t="shared" si="141"/>
        <v>0</v>
      </c>
      <c r="AA120" s="135">
        <f t="shared" si="142"/>
        <v>28</v>
      </c>
      <c r="AB120" s="135">
        <f t="shared" si="143"/>
        <v>28</v>
      </c>
      <c r="AC120" s="15">
        <f t="shared" ref="AC120:AC124" si="237">AB120</f>
        <v>28</v>
      </c>
      <c r="AD120" s="84">
        <f>IF(AC120="","",RANK(AC120,AC120:AC124,0))</f>
        <v>3</v>
      </c>
      <c r="AE120" s="84">
        <f>IF(AD120&lt;5,AC120,"")</f>
        <v>28</v>
      </c>
      <c r="AF120" s="18">
        <f t="shared" si="149"/>
        <v>169</v>
      </c>
      <c r="AG120" s="19">
        <f t="shared" ref="AG120:AG124" si="238">AF120</f>
        <v>169</v>
      </c>
      <c r="AH120" s="19">
        <f t="shared" si="144"/>
        <v>70</v>
      </c>
      <c r="AI120" s="171">
        <f>SUM(J120:J124,Q120:Q124,X120:X124,AE120:AE124)</f>
        <v>697</v>
      </c>
      <c r="AJ120" s="129">
        <f t="shared" ref="AJ120" si="239">AI120</f>
        <v>697</v>
      </c>
      <c r="AK120" s="175">
        <f t="shared" ref="AK120" si="240">IF(ISNUMBER(AI120),RANK(AI120,$AI$6:$AI$293,0),"")</f>
        <v>18</v>
      </c>
    </row>
    <row r="121" spans="1:37" ht="15" customHeight="1" x14ac:dyDescent="0.25">
      <c r="A121" s="68">
        <v>2</v>
      </c>
      <c r="B121" s="137"/>
      <c r="C121" s="139">
        <v>31</v>
      </c>
      <c r="D121" s="133">
        <v>8.1</v>
      </c>
      <c r="E121" s="18">
        <f t="shared" si="132"/>
        <v>0</v>
      </c>
      <c r="F121" s="18">
        <f t="shared" si="133"/>
        <v>20</v>
      </c>
      <c r="G121" s="18">
        <f t="shared" si="134"/>
        <v>20</v>
      </c>
      <c r="H121" s="15">
        <f t="shared" si="234"/>
        <v>20</v>
      </c>
      <c r="I121" s="84">
        <f>IF(H121="","",RANK(H121,H120:H124,0))</f>
        <v>4</v>
      </c>
      <c r="J121" s="84">
        <f t="shared" ref="J121:J124" si="241">IF(I121&lt;5,H121,"")</f>
        <v>20</v>
      </c>
      <c r="K121" s="65">
        <v>262</v>
      </c>
      <c r="L121" s="18">
        <f t="shared" si="135"/>
        <v>66</v>
      </c>
      <c r="M121" s="18">
        <f t="shared" si="136"/>
        <v>0</v>
      </c>
      <c r="N121" s="18">
        <f t="shared" si="137"/>
        <v>66</v>
      </c>
      <c r="O121" s="15">
        <f t="shared" si="235"/>
        <v>66</v>
      </c>
      <c r="P121" s="96">
        <f>IF(O121="","",RANK(O121,O120:O124,0))</f>
        <v>1</v>
      </c>
      <c r="Q121" s="96">
        <f t="shared" ref="Q121:Q124" si="242">IF(P121&lt;5,O121,"")</f>
        <v>66</v>
      </c>
      <c r="R121" s="65">
        <v>15</v>
      </c>
      <c r="S121" s="135">
        <f t="shared" si="138"/>
        <v>50</v>
      </c>
      <c r="T121" s="135">
        <f t="shared" si="139"/>
        <v>0</v>
      </c>
      <c r="U121" s="135">
        <f t="shared" si="140"/>
        <v>50</v>
      </c>
      <c r="V121" s="15">
        <f t="shared" si="236"/>
        <v>50</v>
      </c>
      <c r="W121" s="84">
        <f>IF(V121="","",RANK(V121,V120:V124,0))</f>
        <v>3</v>
      </c>
      <c r="X121" s="84">
        <f t="shared" ref="X121:X124" si="243">IF(W121&lt;5,V121,"")</f>
        <v>50</v>
      </c>
      <c r="Y121" s="156">
        <v>14</v>
      </c>
      <c r="Z121" s="135">
        <f t="shared" si="141"/>
        <v>0</v>
      </c>
      <c r="AA121" s="135">
        <f t="shared" si="142"/>
        <v>38</v>
      </c>
      <c r="AB121" s="135">
        <f t="shared" si="143"/>
        <v>38</v>
      </c>
      <c r="AC121" s="15">
        <f t="shared" si="237"/>
        <v>38</v>
      </c>
      <c r="AD121" s="84">
        <f>IF(AC121="","",RANK(AC121,AC120:AC124,0))</f>
        <v>2</v>
      </c>
      <c r="AE121" s="84">
        <f t="shared" ref="AE121:AE124" si="244">IF(AD121&lt;5,AC121,"")</f>
        <v>38</v>
      </c>
      <c r="AF121" s="18">
        <f t="shared" si="149"/>
        <v>174</v>
      </c>
      <c r="AG121" s="19">
        <f t="shared" si="238"/>
        <v>174</v>
      </c>
      <c r="AH121" s="19">
        <f t="shared" si="144"/>
        <v>59</v>
      </c>
      <c r="AI121" s="172"/>
      <c r="AJ121" s="129"/>
      <c r="AK121" s="176"/>
    </row>
    <row r="122" spans="1:37" ht="15" customHeight="1" x14ac:dyDescent="0.25">
      <c r="A122" s="68">
        <v>3</v>
      </c>
      <c r="B122" s="137"/>
      <c r="C122" s="139">
        <v>31</v>
      </c>
      <c r="D122" s="133">
        <v>7.7</v>
      </c>
      <c r="E122" s="18">
        <f t="shared" si="132"/>
        <v>32</v>
      </c>
      <c r="F122" s="18">
        <f t="shared" si="133"/>
        <v>0</v>
      </c>
      <c r="G122" s="18">
        <f t="shared" si="134"/>
        <v>32</v>
      </c>
      <c r="H122" s="15">
        <f t="shared" si="234"/>
        <v>32</v>
      </c>
      <c r="I122" s="84">
        <f>IF(H122="","",RANK(H122,H120:H124,0))</f>
        <v>2</v>
      </c>
      <c r="J122" s="84">
        <f t="shared" si="241"/>
        <v>32</v>
      </c>
      <c r="K122" s="65">
        <v>235</v>
      </c>
      <c r="L122" s="18">
        <f t="shared" si="135"/>
        <v>0</v>
      </c>
      <c r="M122" s="18">
        <f t="shared" si="136"/>
        <v>50</v>
      </c>
      <c r="N122" s="18">
        <f t="shared" si="137"/>
        <v>50</v>
      </c>
      <c r="O122" s="15">
        <f t="shared" si="235"/>
        <v>50</v>
      </c>
      <c r="P122" s="96">
        <f>IF(O122="","",RANK(O122,O120:O124,0))</f>
        <v>3</v>
      </c>
      <c r="Q122" s="96">
        <f t="shared" si="242"/>
        <v>50</v>
      </c>
      <c r="R122" s="65">
        <v>19</v>
      </c>
      <c r="S122" s="135">
        <f t="shared" si="138"/>
        <v>61</v>
      </c>
      <c r="T122" s="135">
        <f t="shared" si="139"/>
        <v>0</v>
      </c>
      <c r="U122" s="135">
        <f t="shared" si="140"/>
        <v>61</v>
      </c>
      <c r="V122" s="15">
        <f t="shared" si="236"/>
        <v>61</v>
      </c>
      <c r="W122" s="84">
        <f>IF(V122="","",RANK(V122,V120:V124,0))</f>
        <v>1</v>
      </c>
      <c r="X122" s="84">
        <f t="shared" si="243"/>
        <v>61</v>
      </c>
      <c r="Y122" s="156">
        <v>17</v>
      </c>
      <c r="Z122" s="135">
        <f t="shared" si="141"/>
        <v>0</v>
      </c>
      <c r="AA122" s="135">
        <f t="shared" si="142"/>
        <v>47</v>
      </c>
      <c r="AB122" s="135">
        <f t="shared" si="143"/>
        <v>47</v>
      </c>
      <c r="AC122" s="15">
        <f t="shared" si="237"/>
        <v>47</v>
      </c>
      <c r="AD122" s="84">
        <f>IF(AC122="","",RANK(AC122,AC120:AC124,0))</f>
        <v>1</v>
      </c>
      <c r="AE122" s="84">
        <f t="shared" si="244"/>
        <v>47</v>
      </c>
      <c r="AF122" s="18">
        <f t="shared" si="149"/>
        <v>190</v>
      </c>
      <c r="AG122" s="19">
        <f t="shared" si="238"/>
        <v>190</v>
      </c>
      <c r="AH122" s="19">
        <f t="shared" si="144"/>
        <v>37</v>
      </c>
      <c r="AI122" s="172"/>
      <c r="AJ122" s="129"/>
      <c r="AK122" s="176"/>
    </row>
    <row r="123" spans="1:37" ht="15" customHeight="1" x14ac:dyDescent="0.25">
      <c r="A123" s="68">
        <v>4</v>
      </c>
      <c r="B123" s="137"/>
      <c r="C123" s="139">
        <v>31</v>
      </c>
      <c r="D123" s="133">
        <v>7.7</v>
      </c>
      <c r="E123" s="18">
        <f t="shared" si="132"/>
        <v>32</v>
      </c>
      <c r="F123" s="18">
        <f t="shared" si="133"/>
        <v>0</v>
      </c>
      <c r="G123" s="18">
        <f t="shared" si="134"/>
        <v>32</v>
      </c>
      <c r="H123" s="15">
        <f t="shared" si="234"/>
        <v>32</v>
      </c>
      <c r="I123" s="84">
        <f>IF(H123="","",RANK(H123,H120:H124,0))</f>
        <v>2</v>
      </c>
      <c r="J123" s="84">
        <f t="shared" si="241"/>
        <v>32</v>
      </c>
      <c r="K123" s="65">
        <v>235</v>
      </c>
      <c r="L123" s="18">
        <f t="shared" si="135"/>
        <v>0</v>
      </c>
      <c r="M123" s="18">
        <f t="shared" si="136"/>
        <v>50</v>
      </c>
      <c r="N123" s="18">
        <f t="shared" si="137"/>
        <v>50</v>
      </c>
      <c r="O123" s="15">
        <f t="shared" si="235"/>
        <v>50</v>
      </c>
      <c r="P123" s="96">
        <f>IF(O123="","",RANK(O123,O120:O124,0))</f>
        <v>3</v>
      </c>
      <c r="Q123" s="96">
        <f t="shared" si="242"/>
        <v>50</v>
      </c>
      <c r="R123" s="65">
        <v>16</v>
      </c>
      <c r="S123" s="135">
        <f t="shared" si="138"/>
        <v>54</v>
      </c>
      <c r="T123" s="135">
        <f t="shared" si="139"/>
        <v>0</v>
      </c>
      <c r="U123" s="135">
        <f t="shared" si="140"/>
        <v>54</v>
      </c>
      <c r="V123" s="15">
        <f t="shared" si="236"/>
        <v>54</v>
      </c>
      <c r="W123" s="84">
        <f>IF(V123="","",RANK(V123,V120:V124,0))</f>
        <v>2</v>
      </c>
      <c r="X123" s="84">
        <f t="shared" si="243"/>
        <v>54</v>
      </c>
      <c r="Y123" s="156">
        <v>10</v>
      </c>
      <c r="Z123" s="135">
        <f t="shared" si="141"/>
        <v>0</v>
      </c>
      <c r="AA123" s="135">
        <f t="shared" si="142"/>
        <v>28</v>
      </c>
      <c r="AB123" s="135">
        <f t="shared" si="143"/>
        <v>28</v>
      </c>
      <c r="AC123" s="15">
        <f t="shared" si="237"/>
        <v>28</v>
      </c>
      <c r="AD123" s="84">
        <f>IF(AC123="","",RANK(AC123,AC120:AC124,0))</f>
        <v>3</v>
      </c>
      <c r="AE123" s="84">
        <f t="shared" si="244"/>
        <v>28</v>
      </c>
      <c r="AF123" s="18">
        <f t="shared" si="149"/>
        <v>164</v>
      </c>
      <c r="AG123" s="19">
        <f t="shared" si="238"/>
        <v>164</v>
      </c>
      <c r="AH123" s="19">
        <f t="shared" si="144"/>
        <v>83</v>
      </c>
      <c r="AI123" s="172"/>
      <c r="AJ123" s="129"/>
      <c r="AK123" s="176"/>
    </row>
    <row r="124" spans="1:37" ht="15" customHeight="1" x14ac:dyDescent="0.25">
      <c r="A124" s="68">
        <v>5</v>
      </c>
      <c r="B124" s="137"/>
      <c r="C124" s="139">
        <v>31</v>
      </c>
      <c r="D124" s="133"/>
      <c r="E124" s="18">
        <f t="shared" si="132"/>
        <v>0</v>
      </c>
      <c r="F124" s="18">
        <f t="shared" si="133"/>
        <v>0</v>
      </c>
      <c r="G124" s="18">
        <f t="shared" si="134"/>
        <v>0</v>
      </c>
      <c r="H124" s="15">
        <f t="shared" si="234"/>
        <v>0</v>
      </c>
      <c r="I124" s="84">
        <f>IF(H124="","",RANK(H124,H120:H124,0))</f>
        <v>5</v>
      </c>
      <c r="J124" s="84" t="str">
        <f t="shared" si="241"/>
        <v/>
      </c>
      <c r="K124" s="65"/>
      <c r="L124" s="18">
        <f t="shared" si="135"/>
        <v>0</v>
      </c>
      <c r="M124" s="18">
        <f t="shared" si="136"/>
        <v>0</v>
      </c>
      <c r="N124" s="18">
        <f t="shared" si="137"/>
        <v>0</v>
      </c>
      <c r="O124" s="15">
        <f t="shared" si="235"/>
        <v>0</v>
      </c>
      <c r="P124" s="96">
        <f>IF(O124="","",RANK(O124,O120:O124,0))</f>
        <v>5</v>
      </c>
      <c r="Q124" s="96" t="str">
        <f t="shared" si="242"/>
        <v/>
      </c>
      <c r="R124" s="65"/>
      <c r="S124" s="135">
        <f t="shared" si="138"/>
        <v>0</v>
      </c>
      <c r="T124" s="135">
        <f t="shared" si="139"/>
        <v>0</v>
      </c>
      <c r="U124" s="135">
        <f t="shared" si="140"/>
        <v>0</v>
      </c>
      <c r="V124" s="15">
        <f t="shared" si="236"/>
        <v>0</v>
      </c>
      <c r="W124" s="84">
        <f>IF(V124="","",RANK(V124,V120:V124,0))</f>
        <v>5</v>
      </c>
      <c r="X124" s="84" t="str">
        <f t="shared" si="243"/>
        <v/>
      </c>
      <c r="Y124" s="154">
        <v>-100</v>
      </c>
      <c r="Z124" s="135">
        <f t="shared" si="141"/>
        <v>0</v>
      </c>
      <c r="AA124" s="135">
        <f t="shared" si="142"/>
        <v>0</v>
      </c>
      <c r="AB124" s="135">
        <f t="shared" si="143"/>
        <v>0</v>
      </c>
      <c r="AC124" s="15">
        <f t="shared" si="237"/>
        <v>0</v>
      </c>
      <c r="AD124" s="84">
        <f>IF(AC124="","",RANK(AC124,AC120:AC124,0))</f>
        <v>5</v>
      </c>
      <c r="AE124" s="84" t="str">
        <f t="shared" si="244"/>
        <v/>
      </c>
      <c r="AF124" s="18">
        <f t="shared" si="149"/>
        <v>0</v>
      </c>
      <c r="AG124" s="19">
        <f t="shared" si="238"/>
        <v>0</v>
      </c>
      <c r="AH124" s="19">
        <f t="shared" si="144"/>
        <v>200</v>
      </c>
      <c r="AI124" s="173"/>
      <c r="AJ124" s="129"/>
      <c r="AK124" s="176"/>
    </row>
    <row r="125" spans="1:37" ht="26.25" customHeight="1" x14ac:dyDescent="0.25">
      <c r="A125" s="68"/>
      <c r="B125" s="137"/>
      <c r="C125" s="140">
        <v>31</v>
      </c>
      <c r="D125" s="133"/>
      <c r="E125" s="18">
        <f t="shared" si="132"/>
        <v>0</v>
      </c>
      <c r="F125" s="18">
        <f t="shared" si="133"/>
        <v>0</v>
      </c>
      <c r="G125" s="18">
        <f t="shared" si="134"/>
        <v>0</v>
      </c>
      <c r="H125" s="89"/>
      <c r="I125" s="101" t="s">
        <v>455</v>
      </c>
      <c r="J125" s="109">
        <f>SUM(J120:J124)</f>
        <v>130</v>
      </c>
      <c r="K125" s="65"/>
      <c r="L125" s="18">
        <f t="shared" si="135"/>
        <v>0</v>
      </c>
      <c r="M125" s="18">
        <f t="shared" si="136"/>
        <v>0</v>
      </c>
      <c r="N125" s="18">
        <f t="shared" si="137"/>
        <v>0</v>
      </c>
      <c r="O125" s="89"/>
      <c r="P125" s="101" t="s">
        <v>455</v>
      </c>
      <c r="Q125" s="110">
        <f>SUM(Q120:Q124)</f>
        <v>227</v>
      </c>
      <c r="R125" s="65"/>
      <c r="S125" s="135">
        <f t="shared" si="138"/>
        <v>0</v>
      </c>
      <c r="T125" s="135">
        <f t="shared" si="139"/>
        <v>0</v>
      </c>
      <c r="U125" s="135">
        <f t="shared" si="140"/>
        <v>0</v>
      </c>
      <c r="V125" s="89"/>
      <c r="W125" s="101" t="s">
        <v>455</v>
      </c>
      <c r="X125" s="109">
        <f>SUM(X120:X124)</f>
        <v>199</v>
      </c>
      <c r="Y125" s="156"/>
      <c r="Z125" s="135">
        <f t="shared" si="141"/>
        <v>0</v>
      </c>
      <c r="AA125" s="135">
        <f t="shared" si="142"/>
        <v>8</v>
      </c>
      <c r="AB125" s="135">
        <f t="shared" si="143"/>
        <v>8</v>
      </c>
      <c r="AC125" s="89"/>
      <c r="AD125" s="101" t="s">
        <v>455</v>
      </c>
      <c r="AE125" s="109">
        <f>SUM(AE120:AE124)</f>
        <v>141</v>
      </c>
      <c r="AF125" s="18"/>
      <c r="AG125" s="92"/>
      <c r="AH125" s="19" t="str">
        <f t="shared" si="144"/>
        <v/>
      </c>
      <c r="AI125" s="98"/>
      <c r="AJ125" s="98"/>
      <c r="AK125" s="177"/>
    </row>
    <row r="126" spans="1:37" ht="15" customHeight="1" x14ac:dyDescent="0.25">
      <c r="A126" s="68">
        <v>1</v>
      </c>
      <c r="B126" s="137"/>
      <c r="C126" s="139">
        <v>32</v>
      </c>
      <c r="D126" s="133">
        <v>8.1999999999999993</v>
      </c>
      <c r="E126" s="18">
        <f t="shared" si="132"/>
        <v>0</v>
      </c>
      <c r="F126" s="18">
        <f t="shared" si="133"/>
        <v>17</v>
      </c>
      <c r="G126" s="18">
        <f t="shared" si="134"/>
        <v>17</v>
      </c>
      <c r="H126" s="15">
        <f t="shared" ref="H126:H130" si="245">G126</f>
        <v>17</v>
      </c>
      <c r="I126" s="84">
        <f>IF(H126="","",RANK(H126,H126:H130,0))</f>
        <v>4</v>
      </c>
      <c r="J126" s="84">
        <f>IF(I126&lt;5,H126,"")</f>
        <v>17</v>
      </c>
      <c r="K126" s="65">
        <v>235</v>
      </c>
      <c r="L126" s="18">
        <f t="shared" si="135"/>
        <v>0</v>
      </c>
      <c r="M126" s="18">
        <f t="shared" si="136"/>
        <v>50</v>
      </c>
      <c r="N126" s="18">
        <f t="shared" si="137"/>
        <v>50</v>
      </c>
      <c r="O126" s="15">
        <f t="shared" ref="O126:O130" si="246">N126</f>
        <v>50</v>
      </c>
      <c r="P126" s="96">
        <f>IF(O126="","",RANK(O126,O126:O130,0))</f>
        <v>3</v>
      </c>
      <c r="Q126" s="96">
        <f>IF(P126&lt;5,O126,"")</f>
        <v>50</v>
      </c>
      <c r="R126" s="65">
        <v>10</v>
      </c>
      <c r="S126" s="135">
        <f t="shared" si="138"/>
        <v>0</v>
      </c>
      <c r="T126" s="135">
        <f t="shared" si="139"/>
        <v>30</v>
      </c>
      <c r="U126" s="135">
        <f t="shared" si="140"/>
        <v>30</v>
      </c>
      <c r="V126" s="15">
        <f t="shared" ref="V126:V130" si="247">U126</f>
        <v>30</v>
      </c>
      <c r="W126" s="84">
        <f>IF(V126="","",RANK(V126,V126:V130,0))</f>
        <v>3</v>
      </c>
      <c r="X126" s="84">
        <f>IF(W126&lt;5,V126,"")</f>
        <v>30</v>
      </c>
      <c r="Y126" s="156">
        <v>26</v>
      </c>
      <c r="Z126" s="135">
        <f t="shared" si="141"/>
        <v>64</v>
      </c>
      <c r="AA126" s="135">
        <f t="shared" si="142"/>
        <v>0</v>
      </c>
      <c r="AB126" s="135">
        <f t="shared" si="143"/>
        <v>64</v>
      </c>
      <c r="AC126" s="15">
        <f t="shared" ref="AC126:AC130" si="248">AB126</f>
        <v>64</v>
      </c>
      <c r="AD126" s="84">
        <f>IF(AC126="","",RANK(AC126,AC126:AC130,0))</f>
        <v>1</v>
      </c>
      <c r="AE126" s="84">
        <f>IF(AD126&lt;5,AC126,"")</f>
        <v>64</v>
      </c>
      <c r="AF126" s="18">
        <f t="shared" si="149"/>
        <v>161</v>
      </c>
      <c r="AG126" s="19">
        <f t="shared" ref="AG126:AG130" si="249">AF126</f>
        <v>161</v>
      </c>
      <c r="AH126" s="19">
        <f t="shared" si="144"/>
        <v>87</v>
      </c>
      <c r="AI126" s="171">
        <f>SUM(J126:J130,Q126:Q130,X126:X130,AE126:AE130)</f>
        <v>627</v>
      </c>
      <c r="AJ126" s="129">
        <f t="shared" ref="AJ126" si="250">AI126</f>
        <v>627</v>
      </c>
      <c r="AK126" s="175">
        <f t="shared" ref="AK126" si="251">IF(ISNUMBER(AI126),RANK(AI126,$AI$6:$AI$293,0),"")</f>
        <v>26</v>
      </c>
    </row>
    <row r="127" spans="1:37" ht="15" customHeight="1" x14ac:dyDescent="0.25">
      <c r="A127" s="68">
        <v>2</v>
      </c>
      <c r="B127" s="137"/>
      <c r="C127" s="139">
        <v>32</v>
      </c>
      <c r="D127" s="133">
        <v>7.7</v>
      </c>
      <c r="E127" s="18">
        <f t="shared" si="132"/>
        <v>32</v>
      </c>
      <c r="F127" s="18">
        <f t="shared" si="133"/>
        <v>0</v>
      </c>
      <c r="G127" s="18">
        <f t="shared" si="134"/>
        <v>32</v>
      </c>
      <c r="H127" s="15">
        <f t="shared" si="245"/>
        <v>32</v>
      </c>
      <c r="I127" s="84">
        <f>IF(H127="","",RANK(H127,H126:H130,0))</f>
        <v>2</v>
      </c>
      <c r="J127" s="84">
        <f t="shared" ref="J127:J130" si="252">IF(I127&lt;5,H127,"")</f>
        <v>32</v>
      </c>
      <c r="K127" s="65">
        <v>226</v>
      </c>
      <c r="L127" s="18">
        <f t="shared" si="135"/>
        <v>0</v>
      </c>
      <c r="M127" s="18">
        <f t="shared" si="136"/>
        <v>41</v>
      </c>
      <c r="N127" s="18">
        <f t="shared" si="137"/>
        <v>41</v>
      </c>
      <c r="O127" s="15">
        <f t="shared" si="246"/>
        <v>41</v>
      </c>
      <c r="P127" s="96">
        <f>IF(O127="","",RANK(O127,O126:O130,0))</f>
        <v>4</v>
      </c>
      <c r="Q127" s="96">
        <f t="shared" ref="Q127:Q130" si="253">IF(P127&lt;5,O127,"")</f>
        <v>41</v>
      </c>
      <c r="R127" s="65">
        <v>9</v>
      </c>
      <c r="S127" s="135">
        <f t="shared" si="138"/>
        <v>0</v>
      </c>
      <c r="T127" s="135">
        <f t="shared" si="139"/>
        <v>26</v>
      </c>
      <c r="U127" s="135">
        <f t="shared" si="140"/>
        <v>26</v>
      </c>
      <c r="V127" s="15">
        <f t="shared" si="247"/>
        <v>26</v>
      </c>
      <c r="W127" s="84">
        <f>IF(V127="","",RANK(V127,V126:V130,0))</f>
        <v>5</v>
      </c>
      <c r="X127" s="84" t="str">
        <f t="shared" ref="X127:X130" si="254">IF(W127&lt;5,V127,"")</f>
        <v/>
      </c>
      <c r="Y127" s="156">
        <v>17</v>
      </c>
      <c r="Z127" s="135">
        <f t="shared" si="141"/>
        <v>0</v>
      </c>
      <c r="AA127" s="135">
        <f t="shared" si="142"/>
        <v>47</v>
      </c>
      <c r="AB127" s="135">
        <f t="shared" si="143"/>
        <v>47</v>
      </c>
      <c r="AC127" s="15">
        <f t="shared" si="248"/>
        <v>47</v>
      </c>
      <c r="AD127" s="84">
        <f>IF(AC127="","",RANK(AC127,AC126:AC130,0))</f>
        <v>2</v>
      </c>
      <c r="AE127" s="84">
        <f t="shared" ref="AE127:AE130" si="255">IF(AD127&lt;5,AC127,"")</f>
        <v>47</v>
      </c>
      <c r="AF127" s="18">
        <f t="shared" si="149"/>
        <v>146</v>
      </c>
      <c r="AG127" s="19">
        <f t="shared" si="249"/>
        <v>146</v>
      </c>
      <c r="AH127" s="19">
        <f t="shared" si="144"/>
        <v>120</v>
      </c>
      <c r="AI127" s="172"/>
      <c r="AJ127" s="129"/>
      <c r="AK127" s="176"/>
    </row>
    <row r="128" spans="1:37" ht="15" customHeight="1" x14ac:dyDescent="0.25">
      <c r="A128" s="68">
        <v>3</v>
      </c>
      <c r="B128" s="137"/>
      <c r="C128" s="139">
        <v>32</v>
      </c>
      <c r="D128" s="133">
        <v>7.9</v>
      </c>
      <c r="E128" s="18">
        <f t="shared" si="132"/>
        <v>0</v>
      </c>
      <c r="F128" s="18">
        <f t="shared" si="133"/>
        <v>26</v>
      </c>
      <c r="G128" s="18">
        <f t="shared" si="134"/>
        <v>26</v>
      </c>
      <c r="H128" s="15">
        <f t="shared" si="245"/>
        <v>26</v>
      </c>
      <c r="I128" s="84">
        <f>IF(H128="","",RANK(H128,H126:H130,0))</f>
        <v>3</v>
      </c>
      <c r="J128" s="84">
        <f t="shared" si="252"/>
        <v>26</v>
      </c>
      <c r="K128" s="65">
        <v>238</v>
      </c>
      <c r="L128" s="18">
        <f t="shared" si="135"/>
        <v>0</v>
      </c>
      <c r="M128" s="18">
        <f t="shared" si="136"/>
        <v>53</v>
      </c>
      <c r="N128" s="18">
        <f t="shared" si="137"/>
        <v>53</v>
      </c>
      <c r="O128" s="15">
        <f t="shared" si="246"/>
        <v>53</v>
      </c>
      <c r="P128" s="96">
        <f>IF(O128="","",RANK(O128,O126:O130,0))</f>
        <v>2</v>
      </c>
      <c r="Q128" s="96">
        <f t="shared" si="253"/>
        <v>53</v>
      </c>
      <c r="R128" s="65">
        <v>10</v>
      </c>
      <c r="S128" s="135">
        <f t="shared" si="138"/>
        <v>0</v>
      </c>
      <c r="T128" s="135">
        <f t="shared" si="139"/>
        <v>30</v>
      </c>
      <c r="U128" s="135">
        <f t="shared" si="140"/>
        <v>30</v>
      </c>
      <c r="V128" s="15">
        <f t="shared" si="247"/>
        <v>30</v>
      </c>
      <c r="W128" s="84">
        <f>IF(V128="","",RANK(V128,V126:V130,0))</f>
        <v>3</v>
      </c>
      <c r="X128" s="84">
        <f t="shared" si="254"/>
        <v>30</v>
      </c>
      <c r="Y128" s="156">
        <v>11</v>
      </c>
      <c r="Z128" s="135">
        <f t="shared" si="141"/>
        <v>0</v>
      </c>
      <c r="AA128" s="135">
        <f t="shared" si="142"/>
        <v>30</v>
      </c>
      <c r="AB128" s="135">
        <f t="shared" si="143"/>
        <v>30</v>
      </c>
      <c r="AC128" s="15">
        <f t="shared" si="248"/>
        <v>30</v>
      </c>
      <c r="AD128" s="84">
        <f>IF(AC128="","",RANK(AC128,AC126:AC130,0))</f>
        <v>3</v>
      </c>
      <c r="AE128" s="84">
        <f t="shared" si="255"/>
        <v>30</v>
      </c>
      <c r="AF128" s="18">
        <f t="shared" si="149"/>
        <v>139</v>
      </c>
      <c r="AG128" s="19">
        <f t="shared" si="249"/>
        <v>139</v>
      </c>
      <c r="AH128" s="19">
        <f t="shared" si="144"/>
        <v>135</v>
      </c>
      <c r="AI128" s="172"/>
      <c r="AJ128" s="129"/>
      <c r="AK128" s="176"/>
    </row>
    <row r="129" spans="1:37" ht="15" customHeight="1" x14ac:dyDescent="0.25">
      <c r="A129" s="68">
        <v>4</v>
      </c>
      <c r="B129" s="137"/>
      <c r="C129" s="139">
        <v>32</v>
      </c>
      <c r="D129" s="133">
        <v>7.5</v>
      </c>
      <c r="E129" s="18">
        <f t="shared" si="132"/>
        <v>38</v>
      </c>
      <c r="F129" s="18">
        <f t="shared" si="133"/>
        <v>0</v>
      </c>
      <c r="G129" s="18">
        <f t="shared" si="134"/>
        <v>38</v>
      </c>
      <c r="H129" s="15">
        <f t="shared" si="245"/>
        <v>38</v>
      </c>
      <c r="I129" s="84">
        <f>IF(H129="","",RANK(H129,H126:H130,0))</f>
        <v>1</v>
      </c>
      <c r="J129" s="84">
        <f t="shared" si="252"/>
        <v>38</v>
      </c>
      <c r="K129" s="65">
        <v>225</v>
      </c>
      <c r="L129" s="18">
        <f t="shared" si="135"/>
        <v>0</v>
      </c>
      <c r="M129" s="18">
        <f t="shared" si="136"/>
        <v>40</v>
      </c>
      <c r="N129" s="18">
        <f t="shared" si="137"/>
        <v>40</v>
      </c>
      <c r="O129" s="15">
        <f t="shared" si="246"/>
        <v>40</v>
      </c>
      <c r="P129" s="96">
        <f>IF(O129="","",RANK(O129,O126:O130,0))</f>
        <v>5</v>
      </c>
      <c r="Q129" s="96" t="str">
        <f t="shared" si="253"/>
        <v/>
      </c>
      <c r="R129" s="65">
        <v>16</v>
      </c>
      <c r="S129" s="135">
        <f t="shared" si="138"/>
        <v>54</v>
      </c>
      <c r="T129" s="135">
        <f t="shared" si="139"/>
        <v>0</v>
      </c>
      <c r="U129" s="135">
        <f t="shared" si="140"/>
        <v>54</v>
      </c>
      <c r="V129" s="15">
        <f t="shared" si="247"/>
        <v>54</v>
      </c>
      <c r="W129" s="84">
        <f>IF(V129="","",RANK(V129,V126:V130,0))</f>
        <v>1</v>
      </c>
      <c r="X129" s="84">
        <f t="shared" si="254"/>
        <v>54</v>
      </c>
      <c r="Y129" s="156">
        <v>8</v>
      </c>
      <c r="Z129" s="135">
        <f t="shared" si="141"/>
        <v>0</v>
      </c>
      <c r="AA129" s="135">
        <f t="shared" si="142"/>
        <v>24</v>
      </c>
      <c r="AB129" s="135">
        <f t="shared" si="143"/>
        <v>24</v>
      </c>
      <c r="AC129" s="15">
        <f t="shared" si="248"/>
        <v>24</v>
      </c>
      <c r="AD129" s="84">
        <f>IF(AC129="","",RANK(AC129,AC126:AC130,0))</f>
        <v>4</v>
      </c>
      <c r="AE129" s="84">
        <f t="shared" si="255"/>
        <v>24</v>
      </c>
      <c r="AF129" s="18">
        <f t="shared" si="149"/>
        <v>156</v>
      </c>
      <c r="AG129" s="19">
        <f t="shared" si="249"/>
        <v>156</v>
      </c>
      <c r="AH129" s="19">
        <f t="shared" si="144"/>
        <v>98</v>
      </c>
      <c r="AI129" s="172"/>
      <c r="AJ129" s="129"/>
      <c r="AK129" s="176"/>
    </row>
    <row r="130" spans="1:37" ht="15" customHeight="1" x14ac:dyDescent="0.25">
      <c r="A130" s="68">
        <v>5</v>
      </c>
      <c r="B130" s="137"/>
      <c r="C130" s="139">
        <v>32</v>
      </c>
      <c r="D130" s="133"/>
      <c r="E130" s="18">
        <f t="shared" si="132"/>
        <v>0</v>
      </c>
      <c r="F130" s="18">
        <f t="shared" si="133"/>
        <v>0</v>
      </c>
      <c r="G130" s="18">
        <f t="shared" si="134"/>
        <v>0</v>
      </c>
      <c r="H130" s="15">
        <f t="shared" si="245"/>
        <v>0</v>
      </c>
      <c r="I130" s="84">
        <f>IF(H130="","",RANK(H130,H126:H130,0))</f>
        <v>5</v>
      </c>
      <c r="J130" s="84" t="str">
        <f t="shared" si="252"/>
        <v/>
      </c>
      <c r="K130" s="65">
        <v>245</v>
      </c>
      <c r="L130" s="18">
        <f t="shared" si="135"/>
        <v>0</v>
      </c>
      <c r="M130" s="18">
        <f t="shared" si="136"/>
        <v>57</v>
      </c>
      <c r="N130" s="18">
        <f t="shared" si="137"/>
        <v>57</v>
      </c>
      <c r="O130" s="15">
        <f t="shared" si="246"/>
        <v>57</v>
      </c>
      <c r="P130" s="96">
        <f>IF(O130="","",RANK(O130,O126:O130,0))</f>
        <v>1</v>
      </c>
      <c r="Q130" s="96">
        <f t="shared" si="253"/>
        <v>57</v>
      </c>
      <c r="R130" s="65">
        <v>11</v>
      </c>
      <c r="S130" s="135">
        <f t="shared" si="138"/>
        <v>0</v>
      </c>
      <c r="T130" s="135">
        <f t="shared" si="139"/>
        <v>34</v>
      </c>
      <c r="U130" s="135">
        <f t="shared" si="140"/>
        <v>34</v>
      </c>
      <c r="V130" s="15">
        <f t="shared" si="247"/>
        <v>34</v>
      </c>
      <c r="W130" s="84">
        <f>IF(V130="","",RANK(V130,V126:V130,0))</f>
        <v>2</v>
      </c>
      <c r="X130" s="84">
        <f t="shared" si="254"/>
        <v>34</v>
      </c>
      <c r="Y130" s="156">
        <v>6</v>
      </c>
      <c r="Z130" s="135">
        <f t="shared" si="141"/>
        <v>0</v>
      </c>
      <c r="AA130" s="135">
        <f t="shared" si="142"/>
        <v>20</v>
      </c>
      <c r="AB130" s="135">
        <f t="shared" si="143"/>
        <v>20</v>
      </c>
      <c r="AC130" s="15">
        <f t="shared" si="248"/>
        <v>20</v>
      </c>
      <c r="AD130" s="84">
        <f>IF(AC130="","",RANK(AC130,AC126:AC130,0))</f>
        <v>5</v>
      </c>
      <c r="AE130" s="84" t="str">
        <f t="shared" si="255"/>
        <v/>
      </c>
      <c r="AF130" s="18">
        <f t="shared" si="149"/>
        <v>111</v>
      </c>
      <c r="AG130" s="19">
        <f t="shared" si="249"/>
        <v>111</v>
      </c>
      <c r="AH130" s="19">
        <f t="shared" si="144"/>
        <v>167</v>
      </c>
      <c r="AI130" s="173"/>
      <c r="AJ130" s="129"/>
      <c r="AK130" s="176"/>
    </row>
    <row r="131" spans="1:37" ht="26.25" customHeight="1" x14ac:dyDescent="0.25">
      <c r="A131" s="68"/>
      <c r="B131" s="137"/>
      <c r="C131" s="140">
        <v>32</v>
      </c>
      <c r="D131" s="133"/>
      <c r="E131" s="18">
        <f t="shared" si="132"/>
        <v>0</v>
      </c>
      <c r="F131" s="18">
        <f t="shared" si="133"/>
        <v>0</v>
      </c>
      <c r="G131" s="18">
        <f t="shared" si="134"/>
        <v>0</v>
      </c>
      <c r="H131" s="89"/>
      <c r="I131" s="101" t="s">
        <v>455</v>
      </c>
      <c r="J131" s="109">
        <f>SUM(J126:J130)</f>
        <v>113</v>
      </c>
      <c r="K131" s="65"/>
      <c r="L131" s="18">
        <f t="shared" si="135"/>
        <v>0</v>
      </c>
      <c r="M131" s="18">
        <f t="shared" si="136"/>
        <v>0</v>
      </c>
      <c r="N131" s="18">
        <f t="shared" si="137"/>
        <v>0</v>
      </c>
      <c r="O131" s="89"/>
      <c r="P131" s="101" t="s">
        <v>455</v>
      </c>
      <c r="Q131" s="110">
        <f>SUM(Q126:Q130)</f>
        <v>201</v>
      </c>
      <c r="R131" s="65"/>
      <c r="S131" s="135">
        <f t="shared" si="138"/>
        <v>0</v>
      </c>
      <c r="T131" s="135">
        <f t="shared" si="139"/>
        <v>0</v>
      </c>
      <c r="U131" s="135">
        <f t="shared" si="140"/>
        <v>0</v>
      </c>
      <c r="V131" s="89"/>
      <c r="W131" s="101" t="s">
        <v>455</v>
      </c>
      <c r="X131" s="109">
        <f>SUM(X126:X130)</f>
        <v>148</v>
      </c>
      <c r="Y131" s="156"/>
      <c r="Z131" s="135">
        <f t="shared" si="141"/>
        <v>0</v>
      </c>
      <c r="AA131" s="135">
        <f t="shared" si="142"/>
        <v>8</v>
      </c>
      <c r="AB131" s="135">
        <f t="shared" si="143"/>
        <v>8</v>
      </c>
      <c r="AC131" s="89"/>
      <c r="AD131" s="101" t="s">
        <v>455</v>
      </c>
      <c r="AE131" s="109">
        <f>SUM(AE126:AE130)</f>
        <v>165</v>
      </c>
      <c r="AF131" s="18"/>
      <c r="AG131" s="92"/>
      <c r="AH131" s="19" t="str">
        <f t="shared" si="144"/>
        <v/>
      </c>
      <c r="AI131" s="98"/>
      <c r="AJ131" s="98"/>
      <c r="AK131" s="177"/>
    </row>
    <row r="132" spans="1:37" ht="15" customHeight="1" x14ac:dyDescent="0.25">
      <c r="A132" s="68">
        <v>1</v>
      </c>
      <c r="B132" s="137"/>
      <c r="C132" s="139">
        <v>34</v>
      </c>
      <c r="D132" s="133">
        <v>8</v>
      </c>
      <c r="E132" s="18">
        <f t="shared" si="132"/>
        <v>0</v>
      </c>
      <c r="F132" s="18">
        <f t="shared" si="133"/>
        <v>23</v>
      </c>
      <c r="G132" s="18">
        <f t="shared" si="134"/>
        <v>23</v>
      </c>
      <c r="H132" s="15">
        <f t="shared" ref="H132:H136" si="256">G132</f>
        <v>23</v>
      </c>
      <c r="I132" s="84">
        <f>IF(H132="","",RANK(H132,H132:H136,0))</f>
        <v>2</v>
      </c>
      <c r="J132" s="84">
        <f>IF(I132&lt;5,H132,"")</f>
        <v>23</v>
      </c>
      <c r="K132" s="65">
        <v>243</v>
      </c>
      <c r="L132" s="18">
        <f t="shared" si="135"/>
        <v>0</v>
      </c>
      <c r="M132" s="18">
        <f t="shared" si="136"/>
        <v>56</v>
      </c>
      <c r="N132" s="18">
        <f t="shared" si="137"/>
        <v>56</v>
      </c>
      <c r="O132" s="15">
        <f t="shared" ref="O132:O136" si="257">N132</f>
        <v>56</v>
      </c>
      <c r="P132" s="96">
        <f>IF(O132="","",RANK(O132,O132:O136,0))</f>
        <v>3</v>
      </c>
      <c r="Q132" s="96">
        <f>IF(P132&lt;5,O132,"")</f>
        <v>56</v>
      </c>
      <c r="R132" s="65">
        <v>10</v>
      </c>
      <c r="S132" s="135">
        <f t="shared" si="138"/>
        <v>0</v>
      </c>
      <c r="T132" s="135">
        <f t="shared" si="139"/>
        <v>30</v>
      </c>
      <c r="U132" s="135">
        <f t="shared" si="140"/>
        <v>30</v>
      </c>
      <c r="V132" s="15">
        <f t="shared" ref="V132:V136" si="258">U132</f>
        <v>30</v>
      </c>
      <c r="W132" s="84">
        <f>IF(V132="","",RANK(V132,V132:V136,0))</f>
        <v>3</v>
      </c>
      <c r="X132" s="84">
        <f>IF(W132&lt;5,V132,"")</f>
        <v>30</v>
      </c>
      <c r="Y132" s="156">
        <v>9</v>
      </c>
      <c r="Z132" s="135">
        <f t="shared" si="141"/>
        <v>0</v>
      </c>
      <c r="AA132" s="135">
        <f t="shared" si="142"/>
        <v>26</v>
      </c>
      <c r="AB132" s="135">
        <f t="shared" si="143"/>
        <v>26</v>
      </c>
      <c r="AC132" s="15">
        <f t="shared" ref="AC132:AC136" si="259">AB132</f>
        <v>26</v>
      </c>
      <c r="AD132" s="84">
        <f>IF(AC132="","",RANK(AC132,AC132:AC136,0))</f>
        <v>3</v>
      </c>
      <c r="AE132" s="84">
        <f>IF(AD132&lt;5,AC132,"")</f>
        <v>26</v>
      </c>
      <c r="AF132" s="18">
        <f t="shared" si="149"/>
        <v>135</v>
      </c>
      <c r="AG132" s="19">
        <f t="shared" ref="AG132:AG136" si="260">AF132</f>
        <v>135</v>
      </c>
      <c r="AH132" s="19">
        <f t="shared" si="144"/>
        <v>142</v>
      </c>
      <c r="AI132" s="171">
        <f>SUM(J132:J136,Q132:Q136,X132:X136,AE132:AE136)</f>
        <v>593</v>
      </c>
      <c r="AJ132" s="129">
        <f t="shared" ref="AJ132" si="261">AI132</f>
        <v>593</v>
      </c>
      <c r="AK132" s="175">
        <f t="shared" ref="AK132" si="262">IF(ISNUMBER(AI132),RANK(AI132,$AI$6:$AI$293,0),"")</f>
        <v>29</v>
      </c>
    </row>
    <row r="133" spans="1:37" ht="15" customHeight="1" x14ac:dyDescent="0.25">
      <c r="A133" s="68">
        <v>2</v>
      </c>
      <c r="B133" s="137"/>
      <c r="C133" s="139">
        <v>34</v>
      </c>
      <c r="D133" s="133">
        <v>7.9</v>
      </c>
      <c r="E133" s="18">
        <f t="shared" si="132"/>
        <v>0</v>
      </c>
      <c r="F133" s="18">
        <f t="shared" si="133"/>
        <v>26</v>
      </c>
      <c r="G133" s="18">
        <f t="shared" si="134"/>
        <v>26</v>
      </c>
      <c r="H133" s="15">
        <f t="shared" si="256"/>
        <v>26</v>
      </c>
      <c r="I133" s="84">
        <f>IF(H133="","",RANK(H133,H132:H136,0))</f>
        <v>1</v>
      </c>
      <c r="J133" s="84">
        <f t="shared" ref="J133:J135" si="263">IF(I133&lt;5,H133,"")</f>
        <v>26</v>
      </c>
      <c r="K133" s="65">
        <v>264</v>
      </c>
      <c r="L133" s="18">
        <f t="shared" si="135"/>
        <v>67</v>
      </c>
      <c r="M133" s="18">
        <f t="shared" si="136"/>
        <v>0</v>
      </c>
      <c r="N133" s="18">
        <f t="shared" si="137"/>
        <v>67</v>
      </c>
      <c r="O133" s="15">
        <f t="shared" si="257"/>
        <v>67</v>
      </c>
      <c r="P133" s="96">
        <f>IF(O133="","",RANK(O133,O132:O136,0))</f>
        <v>1</v>
      </c>
      <c r="Q133" s="96">
        <f>IF(P133&lt;5,O133,"")</f>
        <v>67</v>
      </c>
      <c r="R133" s="65">
        <v>23</v>
      </c>
      <c r="S133" s="135">
        <f t="shared" si="138"/>
        <v>66</v>
      </c>
      <c r="T133" s="135">
        <f t="shared" si="139"/>
        <v>0</v>
      </c>
      <c r="U133" s="135">
        <f t="shared" si="140"/>
        <v>66</v>
      </c>
      <c r="V133" s="15">
        <f t="shared" si="258"/>
        <v>66</v>
      </c>
      <c r="W133" s="84">
        <f>IF(V133="","",RANK(V133,V132:V136,0))</f>
        <v>1</v>
      </c>
      <c r="X133" s="84">
        <f t="shared" ref="X133:X135" si="264">IF(W133&lt;5,V133,"")</f>
        <v>66</v>
      </c>
      <c r="Y133" s="156">
        <v>16</v>
      </c>
      <c r="Z133" s="135">
        <f t="shared" si="141"/>
        <v>0</v>
      </c>
      <c r="AA133" s="135">
        <f t="shared" si="142"/>
        <v>44</v>
      </c>
      <c r="AB133" s="135">
        <f t="shared" si="143"/>
        <v>44</v>
      </c>
      <c r="AC133" s="15">
        <f t="shared" si="259"/>
        <v>44</v>
      </c>
      <c r="AD133" s="84">
        <f>IF(AC133="","",RANK(AC133,AC132:AC136,0))</f>
        <v>1</v>
      </c>
      <c r="AE133" s="84">
        <f t="shared" ref="AE133:AE135" si="265">IF(AD133&lt;5,AC133,"")</f>
        <v>44</v>
      </c>
      <c r="AF133" s="18">
        <f t="shared" si="149"/>
        <v>203</v>
      </c>
      <c r="AG133" s="19">
        <f t="shared" si="260"/>
        <v>203</v>
      </c>
      <c r="AH133" s="19">
        <f t="shared" si="144"/>
        <v>23</v>
      </c>
      <c r="AI133" s="172"/>
      <c r="AJ133" s="129"/>
      <c r="AK133" s="176"/>
    </row>
    <row r="134" spans="1:37" ht="15" customHeight="1" x14ac:dyDescent="0.25">
      <c r="A134" s="68">
        <v>3</v>
      </c>
      <c r="B134" s="137"/>
      <c r="C134" s="139">
        <v>34</v>
      </c>
      <c r="D134" s="133">
        <v>8.1</v>
      </c>
      <c r="E134" s="18">
        <f t="shared" si="132"/>
        <v>0</v>
      </c>
      <c r="F134" s="18">
        <f t="shared" si="133"/>
        <v>20</v>
      </c>
      <c r="G134" s="18">
        <f t="shared" si="134"/>
        <v>20</v>
      </c>
      <c r="H134" s="15">
        <f t="shared" si="256"/>
        <v>20</v>
      </c>
      <c r="I134" s="84">
        <f>IF(H134="","",RANK(H134,H132:H136,0))</f>
        <v>3</v>
      </c>
      <c r="J134" s="84">
        <f t="shared" si="263"/>
        <v>20</v>
      </c>
      <c r="K134" s="65">
        <v>255</v>
      </c>
      <c r="L134" s="18">
        <f t="shared" si="135"/>
        <v>62</v>
      </c>
      <c r="M134" s="18">
        <f t="shared" si="136"/>
        <v>0</v>
      </c>
      <c r="N134" s="18">
        <f t="shared" si="137"/>
        <v>62</v>
      </c>
      <c r="O134" s="15">
        <f t="shared" si="257"/>
        <v>62</v>
      </c>
      <c r="P134" s="96">
        <f>IF(O134="","",RANK(O134,O132:O136,0))</f>
        <v>2</v>
      </c>
      <c r="Q134" s="96">
        <f t="shared" ref="Q134:Q136" si="266">IF(P134&lt;5,O134,"")</f>
        <v>62</v>
      </c>
      <c r="R134" s="65">
        <v>10</v>
      </c>
      <c r="S134" s="135">
        <f t="shared" si="138"/>
        <v>0</v>
      </c>
      <c r="T134" s="135">
        <f t="shared" si="139"/>
        <v>30</v>
      </c>
      <c r="U134" s="135">
        <f t="shared" si="140"/>
        <v>30</v>
      </c>
      <c r="V134" s="15">
        <f t="shared" si="258"/>
        <v>30</v>
      </c>
      <c r="W134" s="84">
        <f>IF(V134="","",RANK(V134,V132:V136,0))</f>
        <v>3</v>
      </c>
      <c r="X134" s="84">
        <f t="shared" si="264"/>
        <v>30</v>
      </c>
      <c r="Y134" s="156">
        <v>5</v>
      </c>
      <c r="Z134" s="135">
        <f t="shared" si="141"/>
        <v>0</v>
      </c>
      <c r="AA134" s="135">
        <f t="shared" si="142"/>
        <v>18</v>
      </c>
      <c r="AB134" s="135">
        <f t="shared" si="143"/>
        <v>18</v>
      </c>
      <c r="AC134" s="15">
        <f t="shared" si="259"/>
        <v>18</v>
      </c>
      <c r="AD134" s="84">
        <f>IF(AC134="","",RANK(AC134,AC132:AC136,0))</f>
        <v>4</v>
      </c>
      <c r="AE134" s="84">
        <f t="shared" si="265"/>
        <v>18</v>
      </c>
      <c r="AF134" s="18">
        <f t="shared" si="149"/>
        <v>130</v>
      </c>
      <c r="AG134" s="19">
        <f t="shared" si="260"/>
        <v>130</v>
      </c>
      <c r="AH134" s="19">
        <f t="shared" si="144"/>
        <v>145</v>
      </c>
      <c r="AI134" s="172"/>
      <c r="AJ134" s="129"/>
      <c r="AK134" s="176"/>
    </row>
    <row r="135" spans="1:37" ht="15" customHeight="1" x14ac:dyDescent="0.25">
      <c r="A135" s="68">
        <v>4</v>
      </c>
      <c r="B135" s="137"/>
      <c r="C135" s="139">
        <v>34</v>
      </c>
      <c r="D135" s="133">
        <v>8.1</v>
      </c>
      <c r="E135" s="18">
        <f t="shared" ref="E135:E198" si="267">IF(D135&gt;7.83,0,IF(D135&gt;7.8,28,IF(D135&gt;7.76,29,IF(D135&gt;7.73,30,IF(D135&gt;7.7,31,IF(D135&gt;7.65,32,IF(D135&gt;7.63,33,IF(D135&gt;7.6,34,IF(D135&gt;7.55,35,IF(D135&gt;7.53,36,IF(D135&gt;7.5,37,IF(D135&gt;7.45,38,IF(D135&gt;7.44,39,IF(D135&gt;7.42,40,IF(D135&gt;7.4,41,IF(D135&gt;7.35,42,IF(D135&gt;7.34,43,IF(D135&gt;7.32,44,IF(D135&gt;7.3,45,IF(D135&gt;7.25,46,IF(D135&gt;7.24,47,IF(D135&gt;7.23,48,IF(D135&gt;7.2,49,IF(D135&gt;7.15,50,IF(D135&gt;7.13,51,IF(D135&gt;7.1,52,IF(D135&gt;7.05,53,IF(D135&gt;7.04,54,IF(D135&gt;7,55,IF(D135&gt;6.95,56,IF(D135&gt;6.94,57,IF(D135&gt;6.9,58,IF(D135&gt;6.85,59,IF(D135&gt;6.81,60,IF(D135&gt;6.8,61,IF(D135&gt;6.75,62,IF(D135&gt;6.73,63,IF(D135&gt;6.7,64,IF(D135&gt;6.65,65,IF(D135&gt;6.6,66,IF(D135&gt;6.56,67,IF(D135&gt;6.5,68,IF(D135&gt;6.4,69,IF(D135&gt;6.1,70,))))))))))))))))))))))))))))))))))))))))))))</f>
        <v>0</v>
      </c>
      <c r="F135" s="18">
        <f t="shared" ref="F135:F198" si="268">IF(D135&gt;9.2,0,IF(D135&gt;9.1,1,IF(D135&gt;9,2,IF(D135&gt;8.9,3,IF(D135&gt;8.8,4,IF(D135&gt;8.75,5,IF(D135&gt;8.7,6,IF(D135&gt;8.65,7,IF(D135&gt;8.6,8,IF(D135&gt;8.55,9,IF(D135&gt;8.5,10,IF(D135&gt;8.45,11,IF(D135&gt;8.4,12,IF(D135&gt;8.35,13,IF(D135&gt;8.3,14,IF(D135&gt;8.25,15,IF(D135&gt;8.2,16,IF(D135&gt;8.15,17,IF(D135&gt;8.13,18,IF(D135&gt;8.1,19,IF(D135&gt;8.05,20,IF(D135&gt;8.02,21,IF(D135&gt;8,22,IF(D135&gt;7.95,23,IF(D135&gt;7.93,24,IF(D135&gt;7.9,25,IF(D135&gt;7.85,26,IF(D135&gt;7.83,27,))))))))))))))))))))))))))))</f>
        <v>20</v>
      </c>
      <c r="G135" s="18">
        <f t="shared" ref="G135:G198" si="269">E135+F135</f>
        <v>20</v>
      </c>
      <c r="H135" s="15">
        <f t="shared" si="256"/>
        <v>20</v>
      </c>
      <c r="I135" s="84">
        <f>IF(H135="","",RANK(H135,H132:H136,0))</f>
        <v>3</v>
      </c>
      <c r="J135" s="84">
        <f t="shared" si="263"/>
        <v>20</v>
      </c>
      <c r="K135" s="65">
        <v>215</v>
      </c>
      <c r="L135" s="18">
        <f t="shared" ref="L135:L198" si="270">IF(K135&lt;250,0,IF(K135&lt;252,60,IF(K135&lt;254,61,IF(K135&lt;256,62,IF(K135&lt;258,63,IF(K135&lt;260,64,IF(K135&lt;262,65,IF(K135&lt;264,66,IF(K135&lt;266,67,IF(K135&lt;268,68,IF(K135&lt;270,69,IF(K135&lt;272,70,IF(K135&lt;274,71,IF(K135&lt;276,72,IF(K135&lt;278,73,IF(K135&lt;280,74,IF(K135&lt;282,75,IF(K135&lt;284,76,IF(K135&lt;285,77,IF(K135&lt;286,78,))))))))))))))))))))</f>
        <v>0</v>
      </c>
      <c r="M135" s="18">
        <f t="shared" ref="M135:M198" si="271">IF(K135&lt;145,0,IF(K135&lt;149,1,IF(K135&lt;153,2,IF(K135&lt;157,3,IF(K135&lt;161,4,IF(K135&lt;164,5,IF(K135&lt;167,6,IF(K135&lt;170,7,IF(K135&lt;173,8,IF(K135&lt;176,9,IF(K135&lt;179,10,IF(K135&lt;182,11,IF(K135&lt;185,12,IF(K135&lt;187,13,IF(K135&lt;189,14,IF(K135&lt;191,15,IF(K135&lt;193,16,IF(K135&lt;195,17,IF(K135&lt;197,18,IF(K135&lt;199,19,IF(K135&lt;201,20,IF(K135&lt;203,21,IF(K135&lt;205,22,IF(K135&lt;207,23,IF(K135&lt;209,24,IF(K135&lt;211,25,IF(K135&lt;212,26,IF(K135&lt;213,27,IF(K135&lt;214,28,IF(K135&lt;215,29,IF(K135&lt;216,30,IF(K135&lt;217,31,IF(K135&lt;218,32,IF(K135&lt;219,33,IF(K135&lt;220,34,IF(K135&lt;221,35,IF(K135&lt;222,36,IF(K135&lt;223,37,IF(K135&lt;224,38,IF(K135&lt;225,39,IF(K135&lt;226,40,IF(K135&lt;227,41,IF(K135&lt;228,42,IF(K135&lt;229,43,IF(K135&lt;230,44,IF(K135&lt;231,45,IF(K135&lt;232,46,IF(K135&lt;233,47,IF(K135&lt;234,48,IF(K135&lt;235,49,IF(K135&lt;236,50,IF(K135&lt;237,51,IF(K135&lt;238,52,IF(K135&lt;239,53,IF(K135&lt;240,54,IF(K135&lt;242,55,IF(K135&lt;244,56,IF(K135&lt;246,57,IF(K135&lt;248,58,IF(K135&lt;250,59,))))))))))))))))))))))))))))))))))))))))))))))))))))))))))))</f>
        <v>30</v>
      </c>
      <c r="N135" s="18">
        <f t="shared" ref="N135:N198" si="272">L135+M135</f>
        <v>30</v>
      </c>
      <c r="O135" s="15">
        <f t="shared" si="257"/>
        <v>30</v>
      </c>
      <c r="P135" s="96">
        <f>IF(O135="","",RANK(O135,O132:O136,0))</f>
        <v>5</v>
      </c>
      <c r="Q135" s="96" t="str">
        <f t="shared" si="266"/>
        <v/>
      </c>
      <c r="R135" s="65">
        <v>12</v>
      </c>
      <c r="S135" s="135">
        <f t="shared" ref="S135:S198" si="273">IF(R135&lt;13.6,0,IF(R135&lt;13.8,44,IF(R135&lt;14,45,IF(R135&lt;14.5,46,IF(R135&lt;14.6,47,IF(R135&lt;14.7,48,IF(R135&lt;15,49,IF(R135&lt;15.5,50,IF(R135&lt;15.6,51,IF(R135&lt;15.7,52,IF(R135&lt;16,53,IF(R135&lt;16.5,54,IF(R135&lt;16.6,55,IF(R135&lt;17,56,IF(R135&lt;17.5,57,IF(R135&lt;18,58,IF(R135&lt;18.5,59,IF(R135&lt;19,60,IF(R135&lt;19.5,61,IF(R135&lt;20,62,IF(R135&lt;21,63,IF(R135&lt;22,64,IF(R135&lt;23,65,IF(R135&lt;24,66,IF(R135&lt;26,67,IF(R135&lt;28,68,IF(R135&lt;30,69,IF(R135&lt;34,70,))))))))))))))))))))))))))))</f>
        <v>0</v>
      </c>
      <c r="T135" s="135">
        <f t="shared" ref="T135:T198" si="274">IF(R135&lt;1,0,IF(R135&lt;1.5,1,IF(R135&lt;1.6,2,IF(R135&lt;2,3,IF(R135&lt;2.5,4,IF(R135&lt;2.6,5,IF(R135&lt;3,6,IF(R135&lt;3.5,7,IF(R135&lt;3.6,8,IF(R135&lt;4,9,IF(R135&lt;4.5,10,IF(R135&lt;4.6,11,IF(R135&lt;5,12,IF(R135&lt;5.5,13,IF(R135&lt;5.6,14,IF(R135&lt;6,15,IF(R135&lt;6.55,16,IF(R135&lt;6.6,17,IF(R135&lt;7,18,IF(R135&lt;7.5,19,IF(R135&lt;7.6,20,IF(R135&lt;8,21,IF(R135&lt;8.5,22,IF(R135&lt;8.6,23,IF(R135&lt;8.7,24,IF(R135&lt;9,25,IF(R135&lt;9.5,26,IF(R135&lt;9.6,27,IF(R135&lt;9.7,28,IF(R135&lt;10,29,IF(R135&lt;10.5,30,IF(R135&lt;10.6,31,IF(R135&lt;10.7,32,IF(R135&lt;11,33,IF(R135&lt;11.5,34,IF(R135&lt;11.6,35,IF(R135&lt;11.7,36,IF(R135&lt;12,37,IF(R135&lt;12.5,38,IF(R135&lt;12.6,39,IF(R135&lt;12.7,40,IF(R135&lt;13,41,IF(R135&lt;13.5,42,IF(R135&lt;13.6,43,))))))))))))))))))))))))))))))))))))))))))))</f>
        <v>38</v>
      </c>
      <c r="U135" s="135">
        <f t="shared" ref="U135:U198" si="275">S135+T135</f>
        <v>38</v>
      </c>
      <c r="V135" s="15">
        <f t="shared" si="258"/>
        <v>38</v>
      </c>
      <c r="W135" s="84">
        <f>IF(V135="","",RANK(V135,V132:V136,0))</f>
        <v>2</v>
      </c>
      <c r="X135" s="84">
        <f t="shared" si="264"/>
        <v>38</v>
      </c>
      <c r="Y135" s="156">
        <v>13</v>
      </c>
      <c r="Z135" s="135">
        <f t="shared" ref="Z135:Z198" si="276">IF(Y135&lt;23,0,IF(Y135&lt;23.5,60,IF(Y135&lt;24,61,IF(Y135&lt;25,62,IF(Y135&lt;26,63,IF(Y135&lt;27,64,IF(Y135&lt;28,65,IF(Y135&lt;29,66,IF(Y135&lt;30,67,IF(Y135&lt;31,68,IF(Y135&lt;32,69,IF(Y135&lt;33,70,IF(Y135&lt;40,71,)))))))))))))</f>
        <v>0</v>
      </c>
      <c r="AA135" s="135">
        <f t="shared" ref="AA135:AA198" si="277">IF(Y135&lt;-5,0,IF(Y135&lt;-4,1,IF(Y135&lt;-3,2,IF(Y135&lt;-2,3,IF(Y135&lt;-1.5,4,IF(Y135&lt;-1,5,IF(Y135&lt;-0.5,6,IF(Y135&lt;0,7,IF(Y135&lt;0.5,8,IF(Y135&lt;1,9,IF(Y135&lt;1.5,10,IF(Y135&lt;2,11,IF(Y135&lt;2.5,12,IF(Y135&lt;3,13,IF(Y135&lt;3.5,14,IF(Y135&lt;4,15,IF(Y135&lt;4.5,16,IF(Y135&lt;5,17,IF(Y135&lt;5.5,18,IF(Y135&lt;6,19,IF(Y135&lt;6.5,20,IF(Y135&lt;7,21,IF(Y135&lt;7.5,22,IF(Y135&lt;8,23,IF(Y135&lt;8.5,24,IF(Y135&lt;9,25,IF(Y135&lt;9.5,26,IF(Y135&lt;10,27,IF(Y135&lt;10.5,28,IF(Y135&lt;11,29,IF(Y135&lt;11.6,30,IF(Y135&lt;12,31,IF(Y135&lt;12.5,32,IF(Y135&lt;12.6,33,IF(Y135&lt;13,34,IF(Y135&lt;13.5,35,IF(Y135&lt;13.7,36,IF(Y135&lt;14,37,IF(Y135&lt;14.5,38,IF(Y135&lt;14.7,39,IF(Y135&lt;15,40,IF(Y135&lt;15.5,41,IF(Y135&lt;15.6,42,IF(Y135&lt;16,43,IF(Y135&lt;16.5,44,IF(Y135&lt;16.6,45,IF(Y135&lt;17,46,IF(Y135&lt;17.5,47,IF(Y135&lt;17.6,48,IF(Y135&lt;18,49,IF(Y135&lt;18.5,50,IF(Y135&lt;19,51,IF(Y135&lt;19.5,52,IF(Y135&lt;20,53,IF(Y135&lt;20.5,54,IF(Y135&lt;21,55,IF(Y135&lt;21.5,56,IF(Y135&lt;22,57,IF(Y135&lt;22.5,58,IF(Y135&lt;23,59,))))))))))))))))))))))))))))))))))))))))))))))))))))))))))))</f>
        <v>35</v>
      </c>
      <c r="AB135" s="135">
        <f t="shared" ref="AB135:AB198" si="278">Z135+AA135</f>
        <v>35</v>
      </c>
      <c r="AC135" s="15">
        <f t="shared" si="259"/>
        <v>35</v>
      </c>
      <c r="AD135" s="84">
        <f>IF(AC135="","",RANK(AC135,AC132:AC136,0))</f>
        <v>2</v>
      </c>
      <c r="AE135" s="84">
        <f t="shared" si="265"/>
        <v>35</v>
      </c>
      <c r="AF135" s="18">
        <f t="shared" si="149"/>
        <v>123</v>
      </c>
      <c r="AG135" s="19">
        <f t="shared" si="260"/>
        <v>123</v>
      </c>
      <c r="AH135" s="19">
        <f t="shared" ref="AH135:AH198" si="279">IF(ISNUMBER(AG135),RANK(AG135,$AG$6:$AG$293,0),"")</f>
        <v>154</v>
      </c>
      <c r="AI135" s="172"/>
      <c r="AJ135" s="129"/>
      <c r="AK135" s="176"/>
    </row>
    <row r="136" spans="1:37" ht="15" customHeight="1" x14ac:dyDescent="0.25">
      <c r="A136" s="68">
        <v>5</v>
      </c>
      <c r="B136" s="137"/>
      <c r="C136" s="139">
        <v>34</v>
      </c>
      <c r="D136" s="133">
        <v>8.1</v>
      </c>
      <c r="E136" s="18">
        <f t="shared" si="267"/>
        <v>0</v>
      </c>
      <c r="F136" s="18">
        <f t="shared" si="268"/>
        <v>20</v>
      </c>
      <c r="G136" s="18">
        <f t="shared" si="269"/>
        <v>20</v>
      </c>
      <c r="H136" s="15">
        <f t="shared" si="256"/>
        <v>20</v>
      </c>
      <c r="I136" s="84">
        <f>IF(H136="","",RANK(H136,H132:H136,0))</f>
        <v>3</v>
      </c>
      <c r="J136" s="84"/>
      <c r="K136" s="65">
        <v>217</v>
      </c>
      <c r="L136" s="18">
        <f t="shared" si="270"/>
        <v>0</v>
      </c>
      <c r="M136" s="18">
        <f t="shared" si="271"/>
        <v>32</v>
      </c>
      <c r="N136" s="18">
        <f t="shared" si="272"/>
        <v>32</v>
      </c>
      <c r="O136" s="15">
        <f t="shared" si="257"/>
        <v>32</v>
      </c>
      <c r="P136" s="96">
        <f>IF(O136="","",RANK(O136,O132:O136,0))</f>
        <v>4</v>
      </c>
      <c r="Q136" s="96">
        <f t="shared" si="266"/>
        <v>32</v>
      </c>
      <c r="R136" s="65">
        <v>6</v>
      </c>
      <c r="S136" s="135">
        <f t="shared" si="273"/>
        <v>0</v>
      </c>
      <c r="T136" s="135">
        <f t="shared" si="274"/>
        <v>16</v>
      </c>
      <c r="U136" s="135">
        <f t="shared" si="275"/>
        <v>16</v>
      </c>
      <c r="V136" s="15">
        <f t="shared" si="258"/>
        <v>16</v>
      </c>
      <c r="W136" s="84">
        <f>IF(V136="","",RANK(V136,V132:V136,0))</f>
        <v>5</v>
      </c>
      <c r="X136" s="84"/>
      <c r="Y136" s="156">
        <v>5</v>
      </c>
      <c r="Z136" s="135">
        <f t="shared" si="276"/>
        <v>0</v>
      </c>
      <c r="AA136" s="135">
        <f t="shared" si="277"/>
        <v>18</v>
      </c>
      <c r="AB136" s="135">
        <f t="shared" si="278"/>
        <v>18</v>
      </c>
      <c r="AC136" s="15">
        <f t="shared" si="259"/>
        <v>18</v>
      </c>
      <c r="AD136" s="84">
        <f>IF(AC136="","",RANK(AC136,AC132:AC136,0))</f>
        <v>4</v>
      </c>
      <c r="AE136" s="84"/>
      <c r="AF136" s="18">
        <f t="shared" ref="AF136:AF199" si="280">H136+O136+V136+AC136</f>
        <v>86</v>
      </c>
      <c r="AG136" s="19">
        <f t="shared" si="260"/>
        <v>86</v>
      </c>
      <c r="AH136" s="19">
        <f t="shared" si="279"/>
        <v>183</v>
      </c>
      <c r="AI136" s="173"/>
      <c r="AJ136" s="129"/>
      <c r="AK136" s="176"/>
    </row>
    <row r="137" spans="1:37" ht="26.25" customHeight="1" x14ac:dyDescent="0.25">
      <c r="A137" s="68"/>
      <c r="B137" s="137"/>
      <c r="C137" s="140">
        <v>33</v>
      </c>
      <c r="D137" s="133"/>
      <c r="E137" s="18">
        <f t="shared" si="267"/>
        <v>0</v>
      </c>
      <c r="F137" s="18">
        <f t="shared" si="268"/>
        <v>0</v>
      </c>
      <c r="G137" s="18">
        <f t="shared" si="269"/>
        <v>0</v>
      </c>
      <c r="H137" s="89"/>
      <c r="I137" s="101" t="s">
        <v>455</v>
      </c>
      <c r="J137" s="109">
        <f>SUM(J132:J136)</f>
        <v>89</v>
      </c>
      <c r="K137" s="65"/>
      <c r="L137" s="18">
        <f t="shared" si="270"/>
        <v>0</v>
      </c>
      <c r="M137" s="18">
        <f t="shared" si="271"/>
        <v>0</v>
      </c>
      <c r="N137" s="18">
        <f t="shared" si="272"/>
        <v>0</v>
      </c>
      <c r="O137" s="89"/>
      <c r="P137" s="101" t="s">
        <v>455</v>
      </c>
      <c r="Q137" s="110">
        <f>SUM(Q132:Q136)</f>
        <v>217</v>
      </c>
      <c r="R137" s="65"/>
      <c r="S137" s="135">
        <f t="shared" si="273"/>
        <v>0</v>
      </c>
      <c r="T137" s="135">
        <f t="shared" si="274"/>
        <v>0</v>
      </c>
      <c r="U137" s="135">
        <f t="shared" si="275"/>
        <v>0</v>
      </c>
      <c r="V137" s="89"/>
      <c r="W137" s="101" t="s">
        <v>455</v>
      </c>
      <c r="X137" s="109">
        <f>SUM(X132:X136)</f>
        <v>164</v>
      </c>
      <c r="Y137" s="156"/>
      <c r="Z137" s="135">
        <f t="shared" si="276"/>
        <v>0</v>
      </c>
      <c r="AA137" s="135">
        <f t="shared" si="277"/>
        <v>8</v>
      </c>
      <c r="AB137" s="135">
        <f t="shared" si="278"/>
        <v>8</v>
      </c>
      <c r="AC137" s="89"/>
      <c r="AD137" s="101" t="s">
        <v>455</v>
      </c>
      <c r="AE137" s="109">
        <f>SUM(AE132:AE136)</f>
        <v>123</v>
      </c>
      <c r="AF137" s="18"/>
      <c r="AG137" s="92"/>
      <c r="AH137" s="19" t="str">
        <f t="shared" si="279"/>
        <v/>
      </c>
      <c r="AI137" s="98"/>
      <c r="AJ137" s="98"/>
      <c r="AK137" s="177"/>
    </row>
    <row r="138" spans="1:37" ht="15" customHeight="1" x14ac:dyDescent="0.25">
      <c r="A138" s="68">
        <v>1</v>
      </c>
      <c r="B138" s="137"/>
      <c r="C138" s="139">
        <v>36</v>
      </c>
      <c r="D138" s="133">
        <v>7</v>
      </c>
      <c r="E138" s="18">
        <f t="shared" si="267"/>
        <v>56</v>
      </c>
      <c r="F138" s="18">
        <f t="shared" si="268"/>
        <v>0</v>
      </c>
      <c r="G138" s="18">
        <f t="shared" si="269"/>
        <v>56</v>
      </c>
      <c r="H138" s="15">
        <f t="shared" ref="H138:H142" si="281">G138</f>
        <v>56</v>
      </c>
      <c r="I138" s="84">
        <f>IF(H138="","",RANK(H138,H138:H142,0))</f>
        <v>1</v>
      </c>
      <c r="J138" s="84">
        <f>IF(I138&lt;5,H138,"")</f>
        <v>56</v>
      </c>
      <c r="K138" s="65">
        <v>239</v>
      </c>
      <c r="L138" s="18">
        <f t="shared" si="270"/>
        <v>0</v>
      </c>
      <c r="M138" s="18">
        <f t="shared" si="271"/>
        <v>54</v>
      </c>
      <c r="N138" s="18">
        <f t="shared" si="272"/>
        <v>54</v>
      </c>
      <c r="O138" s="15">
        <f t="shared" ref="O138:O142" si="282">N138</f>
        <v>54</v>
      </c>
      <c r="P138" s="96">
        <f>IF(O138="","",RANK(O138,O138:O142,0))</f>
        <v>2</v>
      </c>
      <c r="Q138" s="96">
        <f>IF(P138&lt;5,O138,"")</f>
        <v>54</v>
      </c>
      <c r="R138" s="65">
        <v>13</v>
      </c>
      <c r="S138" s="135">
        <f t="shared" si="273"/>
        <v>0</v>
      </c>
      <c r="T138" s="135">
        <f t="shared" si="274"/>
        <v>42</v>
      </c>
      <c r="U138" s="135">
        <f t="shared" si="275"/>
        <v>42</v>
      </c>
      <c r="V138" s="15">
        <f t="shared" ref="V138:V142" si="283">U138</f>
        <v>42</v>
      </c>
      <c r="W138" s="84">
        <f>IF(V138="","",RANK(V138,V138:V142,0))</f>
        <v>1</v>
      </c>
      <c r="X138" s="84">
        <f>IF(W138&lt;5,V138,"")</f>
        <v>42</v>
      </c>
      <c r="Y138" s="156">
        <v>8</v>
      </c>
      <c r="Z138" s="135">
        <f t="shared" si="276"/>
        <v>0</v>
      </c>
      <c r="AA138" s="135">
        <f t="shared" si="277"/>
        <v>24</v>
      </c>
      <c r="AB138" s="135">
        <f t="shared" si="278"/>
        <v>24</v>
      </c>
      <c r="AC138" s="15">
        <f t="shared" ref="AC138:AC142" si="284">AB138</f>
        <v>24</v>
      </c>
      <c r="AD138" s="84">
        <f>IF(AC138="","",RANK(AC138,AC138:AC142,0))</f>
        <v>4</v>
      </c>
      <c r="AE138" s="84">
        <f>IF(AD138&lt;5,AC138,"")</f>
        <v>24</v>
      </c>
      <c r="AF138" s="18">
        <f t="shared" si="280"/>
        <v>176</v>
      </c>
      <c r="AG138" s="19">
        <f t="shared" ref="AG138:AG142" si="285">AF138</f>
        <v>176</v>
      </c>
      <c r="AH138" s="19">
        <f t="shared" si="279"/>
        <v>56</v>
      </c>
      <c r="AI138" s="171">
        <f>SUM(J138:J142,Q138:Q142,X138:X142,AE138:AE142)</f>
        <v>577</v>
      </c>
      <c r="AJ138" s="129">
        <f t="shared" ref="AJ138" si="286">AI138</f>
        <v>577</v>
      </c>
      <c r="AK138" s="175">
        <f t="shared" ref="AK138" si="287">IF(ISNUMBER(AI138),RANK(AI138,$AI$6:$AI$293,0),"")</f>
        <v>31</v>
      </c>
    </row>
    <row r="139" spans="1:37" ht="15" customHeight="1" x14ac:dyDescent="0.25">
      <c r="A139" s="68">
        <v>2</v>
      </c>
      <c r="B139" s="137"/>
      <c r="C139" s="139">
        <v>36</v>
      </c>
      <c r="D139" s="133">
        <v>8.1999999999999993</v>
      </c>
      <c r="E139" s="18">
        <f t="shared" si="267"/>
        <v>0</v>
      </c>
      <c r="F139" s="18">
        <f t="shared" si="268"/>
        <v>17</v>
      </c>
      <c r="G139" s="18">
        <f t="shared" si="269"/>
        <v>17</v>
      </c>
      <c r="H139" s="15">
        <f t="shared" si="281"/>
        <v>17</v>
      </c>
      <c r="I139" s="84">
        <f>IF(H139="","",RANK(H139,H138:H142,0))</f>
        <v>3</v>
      </c>
      <c r="J139" s="84">
        <f t="shared" ref="J139:J142" si="288">IF(I139&lt;5,H139,"")</f>
        <v>17</v>
      </c>
      <c r="K139" s="65">
        <v>230</v>
      </c>
      <c r="L139" s="18">
        <f t="shared" si="270"/>
        <v>0</v>
      </c>
      <c r="M139" s="18">
        <f t="shared" si="271"/>
        <v>45</v>
      </c>
      <c r="N139" s="18">
        <f t="shared" si="272"/>
        <v>45</v>
      </c>
      <c r="O139" s="15">
        <f t="shared" si="282"/>
        <v>45</v>
      </c>
      <c r="P139" s="96">
        <f>IF(O139="","",RANK(O139,O138:O142,0))</f>
        <v>4</v>
      </c>
      <c r="Q139" s="96">
        <f t="shared" ref="Q139:Q142" si="289">IF(P139&lt;5,O139,"")</f>
        <v>45</v>
      </c>
      <c r="R139" s="65">
        <v>11</v>
      </c>
      <c r="S139" s="135">
        <f t="shared" si="273"/>
        <v>0</v>
      </c>
      <c r="T139" s="135">
        <f t="shared" si="274"/>
        <v>34</v>
      </c>
      <c r="U139" s="135">
        <f t="shared" si="275"/>
        <v>34</v>
      </c>
      <c r="V139" s="15">
        <f t="shared" si="283"/>
        <v>34</v>
      </c>
      <c r="W139" s="84">
        <f>IF(V139="","",RANK(V139,V138:V142,0))</f>
        <v>2</v>
      </c>
      <c r="X139" s="84">
        <f t="shared" ref="X139:X140" si="290">IF(W139&lt;5,V139,"")</f>
        <v>34</v>
      </c>
      <c r="Y139" s="156">
        <v>15</v>
      </c>
      <c r="Z139" s="135">
        <f t="shared" si="276"/>
        <v>0</v>
      </c>
      <c r="AA139" s="135">
        <f t="shared" si="277"/>
        <v>41</v>
      </c>
      <c r="AB139" s="135">
        <f t="shared" si="278"/>
        <v>41</v>
      </c>
      <c r="AC139" s="15">
        <f t="shared" si="284"/>
        <v>41</v>
      </c>
      <c r="AD139" s="84">
        <f>IF(AC139="","",RANK(AC139,AC138:AC142,0))</f>
        <v>1</v>
      </c>
      <c r="AE139" s="84">
        <f t="shared" ref="AE139:AE142" si="291">IF(AD139&lt;5,AC139,"")</f>
        <v>41</v>
      </c>
      <c r="AF139" s="18">
        <f t="shared" si="280"/>
        <v>137</v>
      </c>
      <c r="AG139" s="19">
        <f t="shared" si="285"/>
        <v>137</v>
      </c>
      <c r="AH139" s="19">
        <f t="shared" si="279"/>
        <v>138</v>
      </c>
      <c r="AI139" s="172"/>
      <c r="AJ139" s="129"/>
      <c r="AK139" s="176"/>
    </row>
    <row r="140" spans="1:37" ht="15" customHeight="1" x14ac:dyDescent="0.25">
      <c r="A140" s="68">
        <v>3</v>
      </c>
      <c r="B140" s="137"/>
      <c r="C140" s="139">
        <v>36</v>
      </c>
      <c r="D140" s="133">
        <v>8.3000000000000007</v>
      </c>
      <c r="E140" s="18">
        <f t="shared" si="267"/>
        <v>0</v>
      </c>
      <c r="F140" s="18">
        <f t="shared" si="268"/>
        <v>15</v>
      </c>
      <c r="G140" s="18">
        <f t="shared" si="269"/>
        <v>15</v>
      </c>
      <c r="H140" s="15">
        <f t="shared" si="281"/>
        <v>15</v>
      </c>
      <c r="I140" s="84">
        <f>IF(H140="","",RANK(H140,H138:H142,0))</f>
        <v>5</v>
      </c>
      <c r="J140" s="84" t="str">
        <f t="shared" si="288"/>
        <v/>
      </c>
      <c r="K140" s="65">
        <v>235</v>
      </c>
      <c r="L140" s="18">
        <f t="shared" si="270"/>
        <v>0</v>
      </c>
      <c r="M140" s="18">
        <f t="shared" si="271"/>
        <v>50</v>
      </c>
      <c r="N140" s="18">
        <f t="shared" si="272"/>
        <v>50</v>
      </c>
      <c r="O140" s="15">
        <f t="shared" si="282"/>
        <v>50</v>
      </c>
      <c r="P140" s="96">
        <f>IF(O140="","",RANK(O140,O138:O142,0))</f>
        <v>3</v>
      </c>
      <c r="Q140" s="96">
        <f t="shared" si="289"/>
        <v>50</v>
      </c>
      <c r="R140" s="65">
        <v>9</v>
      </c>
      <c r="S140" s="135">
        <f t="shared" si="273"/>
        <v>0</v>
      </c>
      <c r="T140" s="135">
        <f t="shared" si="274"/>
        <v>26</v>
      </c>
      <c r="U140" s="135">
        <f t="shared" si="275"/>
        <v>26</v>
      </c>
      <c r="V140" s="15">
        <f t="shared" si="283"/>
        <v>26</v>
      </c>
      <c r="W140" s="84">
        <f>IF(V140="","",RANK(V140,V138:V142,0))</f>
        <v>3</v>
      </c>
      <c r="X140" s="84">
        <f t="shared" si="290"/>
        <v>26</v>
      </c>
      <c r="Y140" s="156">
        <v>10</v>
      </c>
      <c r="Z140" s="135">
        <f t="shared" si="276"/>
        <v>0</v>
      </c>
      <c r="AA140" s="135">
        <f t="shared" si="277"/>
        <v>28</v>
      </c>
      <c r="AB140" s="135">
        <f t="shared" si="278"/>
        <v>28</v>
      </c>
      <c r="AC140" s="15">
        <f t="shared" si="284"/>
        <v>28</v>
      </c>
      <c r="AD140" s="84">
        <f>IF(AC140="","",RANK(AC140,AC138:AC142,0))</f>
        <v>3</v>
      </c>
      <c r="AE140" s="84">
        <f t="shared" si="291"/>
        <v>28</v>
      </c>
      <c r="AF140" s="18">
        <f t="shared" si="280"/>
        <v>119</v>
      </c>
      <c r="AG140" s="19">
        <f t="shared" si="285"/>
        <v>119</v>
      </c>
      <c r="AH140" s="19">
        <f t="shared" si="279"/>
        <v>159</v>
      </c>
      <c r="AI140" s="172"/>
      <c r="AJ140" s="129"/>
      <c r="AK140" s="176"/>
    </row>
    <row r="141" spans="1:37" ht="15" customHeight="1" x14ac:dyDescent="0.25">
      <c r="A141" s="68">
        <v>4</v>
      </c>
      <c r="B141" s="137"/>
      <c r="C141" s="139">
        <v>36</v>
      </c>
      <c r="D141" s="133">
        <v>8.1999999999999993</v>
      </c>
      <c r="E141" s="18">
        <f t="shared" si="267"/>
        <v>0</v>
      </c>
      <c r="F141" s="18">
        <f t="shared" si="268"/>
        <v>17</v>
      </c>
      <c r="G141" s="18">
        <f t="shared" si="269"/>
        <v>17</v>
      </c>
      <c r="H141" s="15">
        <f t="shared" si="281"/>
        <v>17</v>
      </c>
      <c r="I141" s="84">
        <f>IF(H141="","",RANK(H141,H138:H142,0))</f>
        <v>3</v>
      </c>
      <c r="J141" s="84">
        <f t="shared" si="288"/>
        <v>17</v>
      </c>
      <c r="K141" s="65">
        <v>207</v>
      </c>
      <c r="L141" s="18">
        <f t="shared" si="270"/>
        <v>0</v>
      </c>
      <c r="M141" s="18">
        <f t="shared" si="271"/>
        <v>24</v>
      </c>
      <c r="N141" s="18">
        <f t="shared" si="272"/>
        <v>24</v>
      </c>
      <c r="O141" s="15">
        <f t="shared" si="282"/>
        <v>24</v>
      </c>
      <c r="P141" s="96">
        <f>IF(O141="","",RANK(O141,O138:O142,0))</f>
        <v>5</v>
      </c>
      <c r="Q141" s="96" t="str">
        <f t="shared" si="289"/>
        <v/>
      </c>
      <c r="R141" s="65">
        <v>1</v>
      </c>
      <c r="S141" s="135">
        <f t="shared" si="273"/>
        <v>0</v>
      </c>
      <c r="T141" s="135">
        <f t="shared" si="274"/>
        <v>1</v>
      </c>
      <c r="U141" s="135">
        <f t="shared" si="275"/>
        <v>1</v>
      </c>
      <c r="V141" s="15">
        <f t="shared" si="283"/>
        <v>1</v>
      </c>
      <c r="W141" s="84">
        <f>IF(V141="","",RANK(V141,V138:V142,0))</f>
        <v>5</v>
      </c>
      <c r="X141" s="84" t="str">
        <f t="shared" ref="X141:X142" si="292">IF(W141&lt;5,V141,"")</f>
        <v/>
      </c>
      <c r="Y141" s="156">
        <v>7</v>
      </c>
      <c r="Z141" s="135">
        <f t="shared" si="276"/>
        <v>0</v>
      </c>
      <c r="AA141" s="135">
        <f t="shared" si="277"/>
        <v>22</v>
      </c>
      <c r="AB141" s="135">
        <f t="shared" si="278"/>
        <v>22</v>
      </c>
      <c r="AC141" s="15">
        <f t="shared" si="284"/>
        <v>22</v>
      </c>
      <c r="AD141" s="84">
        <f>IF(AC141="","",RANK(AC141,AC138:AC142,0))</f>
        <v>5</v>
      </c>
      <c r="AE141" s="84" t="str">
        <f t="shared" si="291"/>
        <v/>
      </c>
      <c r="AF141" s="18">
        <f t="shared" si="280"/>
        <v>64</v>
      </c>
      <c r="AG141" s="19">
        <f t="shared" si="285"/>
        <v>64</v>
      </c>
      <c r="AH141" s="19">
        <f t="shared" si="279"/>
        <v>194</v>
      </c>
      <c r="AI141" s="172"/>
      <c r="AJ141" s="129"/>
      <c r="AK141" s="176"/>
    </row>
    <row r="142" spans="1:37" ht="15" customHeight="1" x14ac:dyDescent="0.25">
      <c r="A142" s="68">
        <v>5</v>
      </c>
      <c r="B142" s="137"/>
      <c r="C142" s="139">
        <v>36</v>
      </c>
      <c r="D142" s="133">
        <v>8.1</v>
      </c>
      <c r="E142" s="18">
        <f t="shared" si="267"/>
        <v>0</v>
      </c>
      <c r="F142" s="18">
        <f t="shared" si="268"/>
        <v>20</v>
      </c>
      <c r="G142" s="18">
        <f t="shared" si="269"/>
        <v>20</v>
      </c>
      <c r="H142" s="15">
        <f t="shared" si="281"/>
        <v>20</v>
      </c>
      <c r="I142" s="84">
        <f>IF(H142="","",RANK(H142,H138:H142,0))</f>
        <v>2</v>
      </c>
      <c r="J142" s="84">
        <f t="shared" si="288"/>
        <v>20</v>
      </c>
      <c r="K142" s="65">
        <v>260</v>
      </c>
      <c r="L142" s="18">
        <f t="shared" si="270"/>
        <v>65</v>
      </c>
      <c r="M142" s="18">
        <f t="shared" si="271"/>
        <v>0</v>
      </c>
      <c r="N142" s="18">
        <f t="shared" si="272"/>
        <v>65</v>
      </c>
      <c r="O142" s="15">
        <f t="shared" si="282"/>
        <v>65</v>
      </c>
      <c r="P142" s="96">
        <f>IF(O142="","",RANK(O142,O138:O142,0))</f>
        <v>1</v>
      </c>
      <c r="Q142" s="96">
        <f t="shared" si="289"/>
        <v>65</v>
      </c>
      <c r="R142" s="65">
        <v>9</v>
      </c>
      <c r="S142" s="135">
        <f t="shared" si="273"/>
        <v>0</v>
      </c>
      <c r="T142" s="135">
        <f t="shared" si="274"/>
        <v>26</v>
      </c>
      <c r="U142" s="135">
        <f t="shared" si="275"/>
        <v>26</v>
      </c>
      <c r="V142" s="15">
        <f t="shared" si="283"/>
        <v>26</v>
      </c>
      <c r="W142" s="84">
        <f>IF(V142="","",RANK(V142,V138:V142,0))</f>
        <v>3</v>
      </c>
      <c r="X142" s="84">
        <f t="shared" si="292"/>
        <v>26</v>
      </c>
      <c r="Y142" s="156">
        <v>12</v>
      </c>
      <c r="Z142" s="135">
        <f t="shared" si="276"/>
        <v>0</v>
      </c>
      <c r="AA142" s="135">
        <f t="shared" si="277"/>
        <v>32</v>
      </c>
      <c r="AB142" s="135">
        <f t="shared" si="278"/>
        <v>32</v>
      </c>
      <c r="AC142" s="15">
        <f t="shared" si="284"/>
        <v>32</v>
      </c>
      <c r="AD142" s="84">
        <f>IF(AC142="","",RANK(AC142,AC138:AC142,0))</f>
        <v>2</v>
      </c>
      <c r="AE142" s="84">
        <f t="shared" si="291"/>
        <v>32</v>
      </c>
      <c r="AF142" s="18">
        <f t="shared" si="280"/>
        <v>143</v>
      </c>
      <c r="AG142" s="19">
        <f t="shared" si="285"/>
        <v>143</v>
      </c>
      <c r="AH142" s="19">
        <f t="shared" si="279"/>
        <v>127</v>
      </c>
      <c r="AI142" s="173"/>
      <c r="AJ142" s="129"/>
      <c r="AK142" s="176"/>
    </row>
    <row r="143" spans="1:37" ht="26.25" customHeight="1" x14ac:dyDescent="0.25">
      <c r="A143" s="68"/>
      <c r="B143" s="137"/>
      <c r="C143" s="140">
        <v>34</v>
      </c>
      <c r="D143" s="133"/>
      <c r="E143" s="18">
        <f t="shared" si="267"/>
        <v>0</v>
      </c>
      <c r="F143" s="18">
        <f t="shared" si="268"/>
        <v>0</v>
      </c>
      <c r="G143" s="18">
        <f t="shared" si="269"/>
        <v>0</v>
      </c>
      <c r="H143" s="89"/>
      <c r="I143" s="101" t="s">
        <v>455</v>
      </c>
      <c r="J143" s="109">
        <f>SUM(J138:J142)</f>
        <v>110</v>
      </c>
      <c r="K143" s="65"/>
      <c r="L143" s="18">
        <f t="shared" si="270"/>
        <v>0</v>
      </c>
      <c r="M143" s="18">
        <f t="shared" si="271"/>
        <v>0</v>
      </c>
      <c r="N143" s="18">
        <f t="shared" si="272"/>
        <v>0</v>
      </c>
      <c r="O143" s="89"/>
      <c r="P143" s="101" t="s">
        <v>455</v>
      </c>
      <c r="Q143" s="110">
        <f>SUM(Q138:Q142)</f>
        <v>214</v>
      </c>
      <c r="R143" s="65"/>
      <c r="S143" s="135">
        <f t="shared" si="273"/>
        <v>0</v>
      </c>
      <c r="T143" s="135">
        <f t="shared" si="274"/>
        <v>0</v>
      </c>
      <c r="U143" s="135">
        <f t="shared" si="275"/>
        <v>0</v>
      </c>
      <c r="V143" s="89"/>
      <c r="W143" s="101" t="s">
        <v>455</v>
      </c>
      <c r="X143" s="109">
        <f>SUM(X138:X142)</f>
        <v>128</v>
      </c>
      <c r="Y143" s="156"/>
      <c r="Z143" s="135">
        <f t="shared" si="276"/>
        <v>0</v>
      </c>
      <c r="AA143" s="135">
        <f t="shared" si="277"/>
        <v>8</v>
      </c>
      <c r="AB143" s="135">
        <f t="shared" si="278"/>
        <v>8</v>
      </c>
      <c r="AC143" s="89"/>
      <c r="AD143" s="101" t="s">
        <v>455</v>
      </c>
      <c r="AE143" s="109">
        <f>SUM(AE138:AE142)</f>
        <v>125</v>
      </c>
      <c r="AF143" s="18"/>
      <c r="AG143" s="92"/>
      <c r="AH143" s="19" t="str">
        <f t="shared" si="279"/>
        <v/>
      </c>
      <c r="AI143" s="98"/>
      <c r="AJ143" s="98"/>
      <c r="AK143" s="177"/>
    </row>
    <row r="144" spans="1:37" ht="15" customHeight="1" x14ac:dyDescent="0.25">
      <c r="A144" s="68">
        <v>1</v>
      </c>
      <c r="B144" s="137"/>
      <c r="C144" s="139">
        <v>38</v>
      </c>
      <c r="D144" s="133">
        <v>7.2</v>
      </c>
      <c r="E144" s="18">
        <f t="shared" si="267"/>
        <v>50</v>
      </c>
      <c r="F144" s="18">
        <f t="shared" si="268"/>
        <v>0</v>
      </c>
      <c r="G144" s="18">
        <f t="shared" si="269"/>
        <v>50</v>
      </c>
      <c r="H144" s="15">
        <f t="shared" ref="H144:H148" si="293">G144</f>
        <v>50</v>
      </c>
      <c r="I144" s="84">
        <f>IF(H144="","",RANK(H144,H144:H148,0))</f>
        <v>2</v>
      </c>
      <c r="J144" s="84">
        <f>IF(I144&lt;5,H144,"")</f>
        <v>50</v>
      </c>
      <c r="K144" s="65">
        <v>271</v>
      </c>
      <c r="L144" s="18">
        <f t="shared" si="270"/>
        <v>70</v>
      </c>
      <c r="M144" s="18">
        <f t="shared" si="271"/>
        <v>0</v>
      </c>
      <c r="N144" s="18">
        <f t="shared" si="272"/>
        <v>70</v>
      </c>
      <c r="O144" s="15">
        <f t="shared" ref="O144:O148" si="294">N144</f>
        <v>70</v>
      </c>
      <c r="P144" s="96">
        <f>IF(O144="","",RANK(O144,O144:O148,0))</f>
        <v>1</v>
      </c>
      <c r="Q144" s="96">
        <f>IF(P144&lt;5,O144,"")</f>
        <v>70</v>
      </c>
      <c r="R144" s="65">
        <v>19</v>
      </c>
      <c r="S144" s="135">
        <f t="shared" si="273"/>
        <v>61</v>
      </c>
      <c r="T144" s="135">
        <f t="shared" si="274"/>
        <v>0</v>
      </c>
      <c r="U144" s="135">
        <f t="shared" si="275"/>
        <v>61</v>
      </c>
      <c r="V144" s="15">
        <f t="shared" ref="V144:V148" si="295">U144</f>
        <v>61</v>
      </c>
      <c r="W144" s="84">
        <f>IF(V144="","",RANK(V144,V144:V148,0))</f>
        <v>1</v>
      </c>
      <c r="X144" s="84">
        <f>IF(W144&lt;5,V144,"")</f>
        <v>61</v>
      </c>
      <c r="Y144" s="156">
        <v>30</v>
      </c>
      <c r="Z144" s="135">
        <f t="shared" si="276"/>
        <v>68</v>
      </c>
      <c r="AA144" s="135">
        <f t="shared" si="277"/>
        <v>0</v>
      </c>
      <c r="AB144" s="135">
        <f t="shared" si="278"/>
        <v>68</v>
      </c>
      <c r="AC144" s="15">
        <f t="shared" ref="AC144:AC148" si="296">AB144</f>
        <v>68</v>
      </c>
      <c r="AD144" s="84">
        <f>IF(AC144="","",RANK(AC144,AC144:AC148,0))</f>
        <v>1</v>
      </c>
      <c r="AE144" s="84">
        <f>IF(AD144&lt;5,AC144,"")</f>
        <v>68</v>
      </c>
      <c r="AF144" s="18">
        <f t="shared" si="280"/>
        <v>249</v>
      </c>
      <c r="AG144" s="19">
        <f t="shared" ref="AG144:AG148" si="297">AF144</f>
        <v>249</v>
      </c>
      <c r="AH144" s="19">
        <f t="shared" si="279"/>
        <v>1</v>
      </c>
      <c r="AI144" s="171">
        <f>SUM(J144:J148,Q144:Q148,X144:X148,AE144:AE148)</f>
        <v>842</v>
      </c>
      <c r="AJ144" s="129">
        <f t="shared" ref="AJ144" si="298">AI144</f>
        <v>842</v>
      </c>
      <c r="AK144" s="175">
        <f t="shared" ref="AK144" si="299">IF(ISNUMBER(AI144),RANK(AI144,$AI$6:$AI$293,0),"")</f>
        <v>3</v>
      </c>
    </row>
    <row r="145" spans="1:37" ht="15" customHeight="1" x14ac:dyDescent="0.25">
      <c r="A145" s="68">
        <v>2</v>
      </c>
      <c r="B145" s="137"/>
      <c r="C145" s="139">
        <v>38</v>
      </c>
      <c r="D145" s="133">
        <v>7.1</v>
      </c>
      <c r="E145" s="18">
        <f t="shared" si="267"/>
        <v>53</v>
      </c>
      <c r="F145" s="18">
        <f t="shared" si="268"/>
        <v>0</v>
      </c>
      <c r="G145" s="18">
        <f t="shared" si="269"/>
        <v>53</v>
      </c>
      <c r="H145" s="15">
        <f t="shared" si="293"/>
        <v>53</v>
      </c>
      <c r="I145" s="84">
        <f>IF(H145="","",RANK(H145,H144:H148,0))</f>
        <v>1</v>
      </c>
      <c r="J145" s="84">
        <f t="shared" ref="J145:J148" si="300">IF(I145&lt;5,H145,"")</f>
        <v>53</v>
      </c>
      <c r="K145" s="65">
        <v>240</v>
      </c>
      <c r="L145" s="18">
        <f t="shared" si="270"/>
        <v>0</v>
      </c>
      <c r="M145" s="18">
        <f t="shared" si="271"/>
        <v>55</v>
      </c>
      <c r="N145" s="18">
        <f t="shared" si="272"/>
        <v>55</v>
      </c>
      <c r="O145" s="15">
        <f t="shared" si="294"/>
        <v>55</v>
      </c>
      <c r="P145" s="96">
        <f>IF(O145="","",RANK(O145,O144:O148,0))</f>
        <v>3</v>
      </c>
      <c r="Q145" s="96">
        <f t="shared" ref="Q145:Q148" si="301">IF(P145&lt;5,O145,"")</f>
        <v>55</v>
      </c>
      <c r="R145" s="65">
        <v>18</v>
      </c>
      <c r="S145" s="135">
        <f t="shared" si="273"/>
        <v>59</v>
      </c>
      <c r="T145" s="135">
        <f t="shared" si="274"/>
        <v>0</v>
      </c>
      <c r="U145" s="135">
        <f t="shared" si="275"/>
        <v>59</v>
      </c>
      <c r="V145" s="15">
        <f t="shared" si="295"/>
        <v>59</v>
      </c>
      <c r="W145" s="84">
        <f>IF(V145="","",RANK(V145,V144:V148,0))</f>
        <v>2</v>
      </c>
      <c r="X145" s="84">
        <f t="shared" ref="X145:X148" si="302">IF(W145&lt;5,V145,"")</f>
        <v>59</v>
      </c>
      <c r="Y145" s="156">
        <v>18</v>
      </c>
      <c r="Z145" s="135">
        <f t="shared" si="276"/>
        <v>0</v>
      </c>
      <c r="AA145" s="135">
        <f t="shared" si="277"/>
        <v>50</v>
      </c>
      <c r="AB145" s="135">
        <f t="shared" si="278"/>
        <v>50</v>
      </c>
      <c r="AC145" s="15">
        <f t="shared" si="296"/>
        <v>50</v>
      </c>
      <c r="AD145" s="84">
        <f>IF(AC145="","",RANK(AC145,AC144:AC148,0))</f>
        <v>3</v>
      </c>
      <c r="AE145" s="84">
        <f t="shared" ref="AE145:AE148" si="303">IF(AD145&lt;5,AC145,"")</f>
        <v>50</v>
      </c>
      <c r="AF145" s="18">
        <f t="shared" si="280"/>
        <v>217</v>
      </c>
      <c r="AG145" s="19">
        <f t="shared" si="297"/>
        <v>217</v>
      </c>
      <c r="AH145" s="19">
        <f t="shared" si="279"/>
        <v>13</v>
      </c>
      <c r="AI145" s="172"/>
      <c r="AJ145" s="129"/>
      <c r="AK145" s="176"/>
    </row>
    <row r="146" spans="1:37" ht="15" customHeight="1" x14ac:dyDescent="0.25">
      <c r="A146" s="68">
        <v>3</v>
      </c>
      <c r="B146" s="137"/>
      <c r="C146" s="139">
        <v>38</v>
      </c>
      <c r="D146" s="133">
        <v>7.3</v>
      </c>
      <c r="E146" s="18">
        <f t="shared" si="267"/>
        <v>46</v>
      </c>
      <c r="F146" s="18">
        <f t="shared" si="268"/>
        <v>0</v>
      </c>
      <c r="G146" s="18">
        <f t="shared" si="269"/>
        <v>46</v>
      </c>
      <c r="H146" s="15">
        <f t="shared" si="293"/>
        <v>46</v>
      </c>
      <c r="I146" s="84">
        <f>IF(H146="","",RANK(H146,H144:H148,0))</f>
        <v>3</v>
      </c>
      <c r="J146" s="84">
        <f t="shared" si="300"/>
        <v>46</v>
      </c>
      <c r="K146" s="65">
        <v>239</v>
      </c>
      <c r="L146" s="18">
        <f t="shared" si="270"/>
        <v>0</v>
      </c>
      <c r="M146" s="18">
        <f t="shared" si="271"/>
        <v>54</v>
      </c>
      <c r="N146" s="18">
        <f t="shared" si="272"/>
        <v>54</v>
      </c>
      <c r="O146" s="15">
        <f t="shared" si="294"/>
        <v>54</v>
      </c>
      <c r="P146" s="96">
        <f>IF(O146="","",RANK(O146,O144:O148,0))</f>
        <v>4</v>
      </c>
      <c r="Q146" s="96">
        <f t="shared" si="301"/>
        <v>54</v>
      </c>
      <c r="R146" s="65">
        <v>8</v>
      </c>
      <c r="S146" s="135">
        <f t="shared" si="273"/>
        <v>0</v>
      </c>
      <c r="T146" s="135">
        <f t="shared" si="274"/>
        <v>22</v>
      </c>
      <c r="U146" s="135">
        <f t="shared" si="275"/>
        <v>22</v>
      </c>
      <c r="V146" s="15">
        <f t="shared" si="295"/>
        <v>22</v>
      </c>
      <c r="W146" s="84">
        <f>IF(V146="","",RANK(V146,V144:V148,0))</f>
        <v>5</v>
      </c>
      <c r="X146" s="84" t="str">
        <f t="shared" si="302"/>
        <v/>
      </c>
      <c r="Y146" s="156">
        <v>14</v>
      </c>
      <c r="Z146" s="135">
        <f t="shared" si="276"/>
        <v>0</v>
      </c>
      <c r="AA146" s="135">
        <f t="shared" si="277"/>
        <v>38</v>
      </c>
      <c r="AB146" s="135">
        <f t="shared" si="278"/>
        <v>38</v>
      </c>
      <c r="AC146" s="15">
        <f t="shared" si="296"/>
        <v>38</v>
      </c>
      <c r="AD146" s="84">
        <f>IF(AC146="","",RANK(AC146,AC144:AC148,0))</f>
        <v>5</v>
      </c>
      <c r="AE146" s="84" t="str">
        <f t="shared" si="303"/>
        <v/>
      </c>
      <c r="AF146" s="18">
        <f t="shared" si="280"/>
        <v>160</v>
      </c>
      <c r="AG146" s="19">
        <f t="shared" si="297"/>
        <v>160</v>
      </c>
      <c r="AH146" s="19">
        <f t="shared" si="279"/>
        <v>91</v>
      </c>
      <c r="AI146" s="172"/>
      <c r="AJ146" s="129"/>
      <c r="AK146" s="176"/>
    </row>
    <row r="147" spans="1:37" ht="15" customHeight="1" x14ac:dyDescent="0.25">
      <c r="A147" s="68">
        <v>4</v>
      </c>
      <c r="B147" s="137"/>
      <c r="C147" s="139">
        <v>38</v>
      </c>
      <c r="D147" s="133">
        <v>8.5</v>
      </c>
      <c r="E147" s="18">
        <f t="shared" si="267"/>
        <v>0</v>
      </c>
      <c r="F147" s="18">
        <f t="shared" si="268"/>
        <v>11</v>
      </c>
      <c r="G147" s="18">
        <f t="shared" si="269"/>
        <v>11</v>
      </c>
      <c r="H147" s="15">
        <f t="shared" si="293"/>
        <v>11</v>
      </c>
      <c r="I147" s="84">
        <f>IF(H147="","",RANK(H147,H144:H148,0))</f>
        <v>5</v>
      </c>
      <c r="J147" s="84" t="str">
        <f t="shared" si="300"/>
        <v/>
      </c>
      <c r="K147" s="65">
        <v>250</v>
      </c>
      <c r="L147" s="18">
        <f t="shared" si="270"/>
        <v>60</v>
      </c>
      <c r="M147" s="18">
        <f t="shared" si="271"/>
        <v>0</v>
      </c>
      <c r="N147" s="18">
        <f t="shared" si="272"/>
        <v>60</v>
      </c>
      <c r="O147" s="15">
        <f t="shared" si="294"/>
        <v>60</v>
      </c>
      <c r="P147" s="96">
        <f>IF(O147="","",RANK(O147,O144:O148,0))</f>
        <v>2</v>
      </c>
      <c r="Q147" s="96">
        <f t="shared" si="301"/>
        <v>60</v>
      </c>
      <c r="R147" s="65">
        <v>12</v>
      </c>
      <c r="S147" s="135">
        <f t="shared" si="273"/>
        <v>0</v>
      </c>
      <c r="T147" s="135">
        <f t="shared" si="274"/>
        <v>38</v>
      </c>
      <c r="U147" s="135">
        <f t="shared" si="275"/>
        <v>38</v>
      </c>
      <c r="V147" s="15">
        <f t="shared" si="295"/>
        <v>38</v>
      </c>
      <c r="W147" s="84">
        <f>IF(V147="","",RANK(V147,V144:V148,0))</f>
        <v>4</v>
      </c>
      <c r="X147" s="84">
        <f t="shared" si="302"/>
        <v>38</v>
      </c>
      <c r="Y147" s="156">
        <v>16</v>
      </c>
      <c r="Z147" s="135">
        <f t="shared" si="276"/>
        <v>0</v>
      </c>
      <c r="AA147" s="135">
        <f t="shared" si="277"/>
        <v>44</v>
      </c>
      <c r="AB147" s="135">
        <f t="shared" si="278"/>
        <v>44</v>
      </c>
      <c r="AC147" s="15">
        <f t="shared" si="296"/>
        <v>44</v>
      </c>
      <c r="AD147" s="84">
        <f>IF(AC147="","",RANK(AC147,AC144:AC148,0))</f>
        <v>4</v>
      </c>
      <c r="AE147" s="84">
        <f t="shared" si="303"/>
        <v>44</v>
      </c>
      <c r="AF147" s="18">
        <f t="shared" si="280"/>
        <v>153</v>
      </c>
      <c r="AG147" s="19">
        <f t="shared" si="297"/>
        <v>153</v>
      </c>
      <c r="AH147" s="19">
        <f t="shared" si="279"/>
        <v>103</v>
      </c>
      <c r="AI147" s="172"/>
      <c r="AJ147" s="129"/>
      <c r="AK147" s="176"/>
    </row>
    <row r="148" spans="1:37" ht="15" customHeight="1" x14ac:dyDescent="0.25">
      <c r="A148" s="68">
        <v>5</v>
      </c>
      <c r="B148" s="137"/>
      <c r="C148" s="139">
        <v>38</v>
      </c>
      <c r="D148" s="133">
        <v>7.9</v>
      </c>
      <c r="E148" s="18">
        <f t="shared" si="267"/>
        <v>0</v>
      </c>
      <c r="F148" s="18">
        <f t="shared" si="268"/>
        <v>26</v>
      </c>
      <c r="G148" s="18">
        <f t="shared" si="269"/>
        <v>26</v>
      </c>
      <c r="H148" s="15">
        <f t="shared" si="293"/>
        <v>26</v>
      </c>
      <c r="I148" s="84">
        <f>IF(H148="","",RANK(H148,H144:H148,0))</f>
        <v>4</v>
      </c>
      <c r="J148" s="84">
        <f t="shared" si="300"/>
        <v>26</v>
      </c>
      <c r="K148" s="65">
        <v>223</v>
      </c>
      <c r="L148" s="18">
        <f t="shared" si="270"/>
        <v>0</v>
      </c>
      <c r="M148" s="18">
        <f t="shared" si="271"/>
        <v>38</v>
      </c>
      <c r="N148" s="18">
        <f t="shared" si="272"/>
        <v>38</v>
      </c>
      <c r="O148" s="15">
        <f t="shared" si="294"/>
        <v>38</v>
      </c>
      <c r="P148" s="96">
        <f>IF(O148="","",RANK(O148,O144:O148,0))</f>
        <v>5</v>
      </c>
      <c r="Q148" s="96" t="str">
        <f t="shared" si="301"/>
        <v/>
      </c>
      <c r="R148" s="65">
        <v>15</v>
      </c>
      <c r="S148" s="135">
        <f t="shared" si="273"/>
        <v>50</v>
      </c>
      <c r="T148" s="135">
        <f t="shared" si="274"/>
        <v>0</v>
      </c>
      <c r="U148" s="135">
        <f t="shared" si="275"/>
        <v>50</v>
      </c>
      <c r="V148" s="15">
        <f t="shared" si="295"/>
        <v>50</v>
      </c>
      <c r="W148" s="84">
        <f>IF(V148="","",RANK(V148,V144:V148,0))</f>
        <v>3</v>
      </c>
      <c r="X148" s="84">
        <f t="shared" si="302"/>
        <v>50</v>
      </c>
      <c r="Y148" s="156">
        <v>22</v>
      </c>
      <c r="Z148" s="135">
        <f t="shared" si="276"/>
        <v>0</v>
      </c>
      <c r="AA148" s="135">
        <f t="shared" si="277"/>
        <v>58</v>
      </c>
      <c r="AB148" s="135">
        <f t="shared" si="278"/>
        <v>58</v>
      </c>
      <c r="AC148" s="15">
        <f t="shared" si="296"/>
        <v>58</v>
      </c>
      <c r="AD148" s="84">
        <f>IF(AC148="","",RANK(AC148,AC144:AC148,0))</f>
        <v>2</v>
      </c>
      <c r="AE148" s="84">
        <f t="shared" si="303"/>
        <v>58</v>
      </c>
      <c r="AF148" s="18">
        <f t="shared" si="280"/>
        <v>172</v>
      </c>
      <c r="AG148" s="19">
        <f t="shared" si="297"/>
        <v>172</v>
      </c>
      <c r="AH148" s="19">
        <f t="shared" si="279"/>
        <v>64</v>
      </c>
      <c r="AI148" s="173"/>
      <c r="AJ148" s="129"/>
      <c r="AK148" s="176"/>
    </row>
    <row r="149" spans="1:37" ht="26.25" customHeight="1" x14ac:dyDescent="0.25">
      <c r="A149" s="68"/>
      <c r="B149" s="137"/>
      <c r="C149" s="140">
        <v>38</v>
      </c>
      <c r="D149" s="133"/>
      <c r="E149" s="18">
        <f t="shared" si="267"/>
        <v>0</v>
      </c>
      <c r="F149" s="18">
        <f t="shared" si="268"/>
        <v>0</v>
      </c>
      <c r="G149" s="18">
        <f t="shared" si="269"/>
        <v>0</v>
      </c>
      <c r="H149" s="89"/>
      <c r="I149" s="101" t="s">
        <v>455</v>
      </c>
      <c r="J149" s="109">
        <f>SUM(J144:J148)</f>
        <v>175</v>
      </c>
      <c r="K149" s="65"/>
      <c r="L149" s="18">
        <f t="shared" si="270"/>
        <v>0</v>
      </c>
      <c r="M149" s="18">
        <f t="shared" si="271"/>
        <v>0</v>
      </c>
      <c r="N149" s="18">
        <f t="shared" si="272"/>
        <v>0</v>
      </c>
      <c r="O149" s="89"/>
      <c r="P149" s="101" t="s">
        <v>455</v>
      </c>
      <c r="Q149" s="110">
        <f>SUM(Q144:Q148)</f>
        <v>239</v>
      </c>
      <c r="R149" s="65"/>
      <c r="S149" s="135">
        <f t="shared" si="273"/>
        <v>0</v>
      </c>
      <c r="T149" s="135">
        <f t="shared" si="274"/>
        <v>0</v>
      </c>
      <c r="U149" s="135">
        <f t="shared" si="275"/>
        <v>0</v>
      </c>
      <c r="V149" s="89"/>
      <c r="W149" s="101" t="s">
        <v>455</v>
      </c>
      <c r="X149" s="109">
        <f>SUM(X144:X148)</f>
        <v>208</v>
      </c>
      <c r="Y149" s="156"/>
      <c r="Z149" s="135">
        <f t="shared" si="276"/>
        <v>0</v>
      </c>
      <c r="AA149" s="135">
        <f t="shared" si="277"/>
        <v>8</v>
      </c>
      <c r="AB149" s="135">
        <f t="shared" si="278"/>
        <v>8</v>
      </c>
      <c r="AC149" s="89"/>
      <c r="AD149" s="101" t="s">
        <v>455</v>
      </c>
      <c r="AE149" s="109">
        <f>SUM(AE144:AE148)</f>
        <v>220</v>
      </c>
      <c r="AF149" s="18"/>
      <c r="AG149" s="92"/>
      <c r="AH149" s="19" t="str">
        <f t="shared" si="279"/>
        <v/>
      </c>
      <c r="AI149" s="98"/>
      <c r="AJ149" s="98"/>
      <c r="AK149" s="177"/>
    </row>
    <row r="150" spans="1:37" ht="15" customHeight="1" x14ac:dyDescent="0.25">
      <c r="A150" s="68">
        <v>1</v>
      </c>
      <c r="B150" s="137"/>
      <c r="C150" s="139">
        <v>39</v>
      </c>
      <c r="D150" s="133">
        <v>7.8</v>
      </c>
      <c r="E150" s="18">
        <f t="shared" si="267"/>
        <v>29</v>
      </c>
      <c r="F150" s="18">
        <f t="shared" si="268"/>
        <v>0</v>
      </c>
      <c r="G150" s="18">
        <f t="shared" si="269"/>
        <v>29</v>
      </c>
      <c r="H150" s="15">
        <f t="shared" ref="H150:H154" si="304">G150</f>
        <v>29</v>
      </c>
      <c r="I150" s="84">
        <f>IF(H150="","",RANK(H150,H150:H154,0))</f>
        <v>4</v>
      </c>
      <c r="J150" s="84">
        <f>IF(I150&lt;5,H150,"")</f>
        <v>29</v>
      </c>
      <c r="K150" s="65">
        <v>270</v>
      </c>
      <c r="L150" s="18">
        <f t="shared" si="270"/>
        <v>70</v>
      </c>
      <c r="M150" s="18">
        <f t="shared" si="271"/>
        <v>0</v>
      </c>
      <c r="N150" s="18">
        <f t="shared" si="272"/>
        <v>70</v>
      </c>
      <c r="O150" s="15">
        <f t="shared" ref="O150:O154" si="305">N150</f>
        <v>70</v>
      </c>
      <c r="P150" s="96">
        <f>IF(O150="","",RANK(O150,O150:O154,0))</f>
        <v>1</v>
      </c>
      <c r="Q150" s="96">
        <f>IF(P150&lt;5,O150,"")</f>
        <v>70</v>
      </c>
      <c r="R150" s="65">
        <v>19</v>
      </c>
      <c r="S150" s="135">
        <f t="shared" si="273"/>
        <v>61</v>
      </c>
      <c r="T150" s="135">
        <f t="shared" si="274"/>
        <v>0</v>
      </c>
      <c r="U150" s="135">
        <f t="shared" si="275"/>
        <v>61</v>
      </c>
      <c r="V150" s="15">
        <f t="shared" ref="V150:V154" si="306">U150</f>
        <v>61</v>
      </c>
      <c r="W150" s="84">
        <f>IF(V150="","",RANK(V150,V150:V154,0))</f>
        <v>1</v>
      </c>
      <c r="X150" s="84">
        <f>IF(W150&lt;5,V150,"")</f>
        <v>61</v>
      </c>
      <c r="Y150" s="156">
        <v>1.5</v>
      </c>
      <c r="Z150" s="135">
        <f t="shared" si="276"/>
        <v>0</v>
      </c>
      <c r="AA150" s="135">
        <f t="shared" si="277"/>
        <v>11</v>
      </c>
      <c r="AB150" s="135">
        <f t="shared" si="278"/>
        <v>11</v>
      </c>
      <c r="AC150" s="15">
        <f t="shared" ref="AC150:AC154" si="307">AB150</f>
        <v>11</v>
      </c>
      <c r="AD150" s="84">
        <f>IF(AC150="","",RANK(AC150,AC150:AC154,0))</f>
        <v>2</v>
      </c>
      <c r="AE150" s="84">
        <f>IF(AD150&lt;5,AC150,"")</f>
        <v>11</v>
      </c>
      <c r="AF150" s="18">
        <f t="shared" si="280"/>
        <v>171</v>
      </c>
      <c r="AG150" s="19">
        <f t="shared" ref="AG150:AG154" si="308">AF150</f>
        <v>171</v>
      </c>
      <c r="AH150" s="19">
        <f t="shared" si="279"/>
        <v>68</v>
      </c>
      <c r="AI150" s="171">
        <f>SUM(J150:J154,Q150:Q154,X150:X154,AE150:AE154)</f>
        <v>581</v>
      </c>
      <c r="AJ150" s="129">
        <f t="shared" ref="AJ150" si="309">AI150</f>
        <v>581</v>
      </c>
      <c r="AK150" s="175">
        <f t="shared" ref="AK150" si="310">IF(ISNUMBER(AI150),RANK(AI150,$AI$6:$AI$293,0),"")</f>
        <v>30</v>
      </c>
    </row>
    <row r="151" spans="1:37" ht="15" customHeight="1" x14ac:dyDescent="0.25">
      <c r="A151" s="68">
        <v>2</v>
      </c>
      <c r="B151" s="137"/>
      <c r="C151" s="139">
        <v>39</v>
      </c>
      <c r="D151" s="133">
        <v>7.4</v>
      </c>
      <c r="E151" s="18">
        <f t="shared" si="267"/>
        <v>42</v>
      </c>
      <c r="F151" s="18">
        <f t="shared" si="268"/>
        <v>0</v>
      </c>
      <c r="G151" s="18">
        <f t="shared" si="269"/>
        <v>42</v>
      </c>
      <c r="H151" s="15">
        <f t="shared" si="304"/>
        <v>42</v>
      </c>
      <c r="I151" s="84">
        <f>IF(H151="","",RANK(H151,H150:H154,0))</f>
        <v>2</v>
      </c>
      <c r="J151" s="84">
        <f t="shared" ref="J151:J154" si="311">IF(I151&lt;5,H151,"")</f>
        <v>42</v>
      </c>
      <c r="K151" s="65">
        <v>210</v>
      </c>
      <c r="L151" s="18">
        <f t="shared" si="270"/>
        <v>0</v>
      </c>
      <c r="M151" s="18">
        <f t="shared" si="271"/>
        <v>25</v>
      </c>
      <c r="N151" s="18">
        <f t="shared" si="272"/>
        <v>25</v>
      </c>
      <c r="O151" s="15">
        <f t="shared" si="305"/>
        <v>25</v>
      </c>
      <c r="P151" s="96">
        <f>IF(O151="","",RANK(O151,O150:O154,0))</f>
        <v>4</v>
      </c>
      <c r="Q151" s="96">
        <f t="shared" ref="Q151:Q153" si="312">IF(P151&lt;5,O151,"")</f>
        <v>25</v>
      </c>
      <c r="R151" s="65">
        <v>11</v>
      </c>
      <c r="S151" s="135">
        <f t="shared" si="273"/>
        <v>0</v>
      </c>
      <c r="T151" s="135">
        <f t="shared" si="274"/>
        <v>34</v>
      </c>
      <c r="U151" s="135">
        <f t="shared" si="275"/>
        <v>34</v>
      </c>
      <c r="V151" s="15">
        <f t="shared" si="306"/>
        <v>34</v>
      </c>
      <c r="W151" s="84">
        <f>IF(V151="","",RANK(V151,V150:V154,0))</f>
        <v>4</v>
      </c>
      <c r="X151" s="84">
        <f t="shared" ref="X151:X154" si="313">IF(W151&lt;5,V151,"")</f>
        <v>34</v>
      </c>
      <c r="Y151" s="156">
        <v>0</v>
      </c>
      <c r="Z151" s="135">
        <f t="shared" si="276"/>
        <v>0</v>
      </c>
      <c r="AA151" s="135">
        <f t="shared" si="277"/>
        <v>8</v>
      </c>
      <c r="AB151" s="135">
        <f t="shared" si="278"/>
        <v>8</v>
      </c>
      <c r="AC151" s="15">
        <f t="shared" si="307"/>
        <v>8</v>
      </c>
      <c r="AD151" s="84">
        <f>IF(AC151="","",RANK(AC151,AC150:AC154,0))</f>
        <v>3</v>
      </c>
      <c r="AE151" s="84">
        <f t="shared" ref="AE151:AE153" si="314">IF(AD151&lt;5,AC151,"")</f>
        <v>8</v>
      </c>
      <c r="AF151" s="18">
        <f t="shared" si="280"/>
        <v>109</v>
      </c>
      <c r="AG151" s="19">
        <f t="shared" si="308"/>
        <v>109</v>
      </c>
      <c r="AH151" s="19">
        <f t="shared" si="279"/>
        <v>171</v>
      </c>
      <c r="AI151" s="172"/>
      <c r="AJ151" s="129"/>
      <c r="AK151" s="176"/>
    </row>
    <row r="152" spans="1:37" ht="15" customHeight="1" x14ac:dyDescent="0.25">
      <c r="A152" s="68">
        <v>3</v>
      </c>
      <c r="B152" s="137"/>
      <c r="C152" s="139">
        <v>39</v>
      </c>
      <c r="D152" s="133">
        <v>7.6</v>
      </c>
      <c r="E152" s="18">
        <f t="shared" si="267"/>
        <v>35</v>
      </c>
      <c r="F152" s="18">
        <f t="shared" si="268"/>
        <v>0</v>
      </c>
      <c r="G152" s="18">
        <f t="shared" si="269"/>
        <v>35</v>
      </c>
      <c r="H152" s="15">
        <f t="shared" si="304"/>
        <v>35</v>
      </c>
      <c r="I152" s="84">
        <f>IF(H152="","",RANK(H152,H150:H154,0))</f>
        <v>3</v>
      </c>
      <c r="J152" s="84">
        <f t="shared" si="311"/>
        <v>35</v>
      </c>
      <c r="K152" s="65">
        <v>238</v>
      </c>
      <c r="L152" s="18">
        <f t="shared" si="270"/>
        <v>0</v>
      </c>
      <c r="M152" s="18">
        <f t="shared" si="271"/>
        <v>53</v>
      </c>
      <c r="N152" s="18">
        <f t="shared" si="272"/>
        <v>53</v>
      </c>
      <c r="O152" s="15">
        <f t="shared" si="305"/>
        <v>53</v>
      </c>
      <c r="P152" s="96">
        <f>IF(O152="","",RANK(O152,O150:O154,0))</f>
        <v>2</v>
      </c>
      <c r="Q152" s="96">
        <f t="shared" si="312"/>
        <v>53</v>
      </c>
      <c r="R152" s="65">
        <v>15</v>
      </c>
      <c r="S152" s="135">
        <f t="shared" si="273"/>
        <v>50</v>
      </c>
      <c r="T152" s="135">
        <f t="shared" si="274"/>
        <v>0</v>
      </c>
      <c r="U152" s="135">
        <f t="shared" si="275"/>
        <v>50</v>
      </c>
      <c r="V152" s="15">
        <f t="shared" si="306"/>
        <v>50</v>
      </c>
      <c r="W152" s="84">
        <f>IF(V152="","",RANK(V152,V150:V154,0))</f>
        <v>2</v>
      </c>
      <c r="X152" s="84">
        <f t="shared" si="313"/>
        <v>50</v>
      </c>
      <c r="Y152" s="156">
        <v>0</v>
      </c>
      <c r="Z152" s="135">
        <f t="shared" si="276"/>
        <v>0</v>
      </c>
      <c r="AA152" s="135">
        <f t="shared" si="277"/>
        <v>8</v>
      </c>
      <c r="AB152" s="135">
        <f t="shared" si="278"/>
        <v>8</v>
      </c>
      <c r="AC152" s="15">
        <f t="shared" si="307"/>
        <v>8</v>
      </c>
      <c r="AD152" s="84">
        <f>IF(AC152="","",RANK(AC152,AC150:AC154,0))</f>
        <v>3</v>
      </c>
      <c r="AE152" s="84">
        <f t="shared" si="314"/>
        <v>8</v>
      </c>
      <c r="AF152" s="18">
        <f t="shared" si="280"/>
        <v>146</v>
      </c>
      <c r="AG152" s="19">
        <f t="shared" si="308"/>
        <v>146</v>
      </c>
      <c r="AH152" s="19">
        <f t="shared" si="279"/>
        <v>120</v>
      </c>
      <c r="AI152" s="172"/>
      <c r="AJ152" s="129"/>
      <c r="AK152" s="176"/>
    </row>
    <row r="153" spans="1:37" ht="15" customHeight="1" x14ac:dyDescent="0.25">
      <c r="A153" s="68">
        <v>4</v>
      </c>
      <c r="B153" s="137"/>
      <c r="C153" s="139">
        <v>39</v>
      </c>
      <c r="D153" s="133">
        <v>7.3</v>
      </c>
      <c r="E153" s="18">
        <f t="shared" si="267"/>
        <v>46</v>
      </c>
      <c r="F153" s="18">
        <f t="shared" si="268"/>
        <v>0</v>
      </c>
      <c r="G153" s="18">
        <f t="shared" si="269"/>
        <v>46</v>
      </c>
      <c r="H153" s="15">
        <f t="shared" si="304"/>
        <v>46</v>
      </c>
      <c r="I153" s="84">
        <f>IF(H153="","",RANK(H153,H150:H154,0))</f>
        <v>1</v>
      </c>
      <c r="J153" s="84">
        <f t="shared" si="311"/>
        <v>46</v>
      </c>
      <c r="K153" s="65">
        <v>234</v>
      </c>
      <c r="L153" s="18">
        <f t="shared" si="270"/>
        <v>0</v>
      </c>
      <c r="M153" s="18">
        <f t="shared" si="271"/>
        <v>49</v>
      </c>
      <c r="N153" s="18">
        <f t="shared" si="272"/>
        <v>49</v>
      </c>
      <c r="O153" s="15">
        <f t="shared" si="305"/>
        <v>49</v>
      </c>
      <c r="P153" s="96">
        <f>IF(O153="","",RANK(O153,O150:O154,0))</f>
        <v>3</v>
      </c>
      <c r="Q153" s="96">
        <f t="shared" si="312"/>
        <v>49</v>
      </c>
      <c r="R153" s="65">
        <v>11</v>
      </c>
      <c r="S153" s="135">
        <f t="shared" si="273"/>
        <v>0</v>
      </c>
      <c r="T153" s="135">
        <f t="shared" si="274"/>
        <v>34</v>
      </c>
      <c r="U153" s="135">
        <f t="shared" si="275"/>
        <v>34</v>
      </c>
      <c r="V153" s="15">
        <f t="shared" si="306"/>
        <v>34</v>
      </c>
      <c r="W153" s="84">
        <f>IF(V153="","",RANK(V153,V150:V154,0))</f>
        <v>4</v>
      </c>
      <c r="X153" s="84"/>
      <c r="Y153" s="156">
        <v>7</v>
      </c>
      <c r="Z153" s="135">
        <f t="shared" si="276"/>
        <v>0</v>
      </c>
      <c r="AA153" s="135">
        <f t="shared" si="277"/>
        <v>22</v>
      </c>
      <c r="AB153" s="135">
        <f t="shared" si="278"/>
        <v>22</v>
      </c>
      <c r="AC153" s="15">
        <f t="shared" si="307"/>
        <v>22</v>
      </c>
      <c r="AD153" s="84">
        <f>IF(AC153="","",RANK(AC153,AC150:AC154,0))</f>
        <v>1</v>
      </c>
      <c r="AE153" s="84">
        <f t="shared" si="314"/>
        <v>22</v>
      </c>
      <c r="AF153" s="18">
        <f t="shared" si="280"/>
        <v>151</v>
      </c>
      <c r="AG153" s="19">
        <f t="shared" si="308"/>
        <v>151</v>
      </c>
      <c r="AH153" s="19">
        <f t="shared" si="279"/>
        <v>106</v>
      </c>
      <c r="AI153" s="172"/>
      <c r="AJ153" s="129"/>
      <c r="AK153" s="176"/>
    </row>
    <row r="154" spans="1:37" ht="15" customHeight="1" x14ac:dyDescent="0.25">
      <c r="A154" s="68">
        <v>5</v>
      </c>
      <c r="B154" s="137"/>
      <c r="C154" s="139">
        <v>39</v>
      </c>
      <c r="D154" s="133">
        <v>8</v>
      </c>
      <c r="E154" s="18">
        <f t="shared" si="267"/>
        <v>0</v>
      </c>
      <c r="F154" s="18">
        <f t="shared" si="268"/>
        <v>23</v>
      </c>
      <c r="G154" s="18">
        <f t="shared" si="269"/>
        <v>23</v>
      </c>
      <c r="H154" s="15">
        <f t="shared" si="304"/>
        <v>23</v>
      </c>
      <c r="I154" s="84">
        <f>IF(H154="","",RANK(H154,H150:H154,0))</f>
        <v>5</v>
      </c>
      <c r="J154" s="84" t="str">
        <f t="shared" si="311"/>
        <v/>
      </c>
      <c r="K154" s="65">
        <v>210</v>
      </c>
      <c r="L154" s="18">
        <f t="shared" si="270"/>
        <v>0</v>
      </c>
      <c r="M154" s="18">
        <f t="shared" si="271"/>
        <v>25</v>
      </c>
      <c r="N154" s="18">
        <f t="shared" si="272"/>
        <v>25</v>
      </c>
      <c r="O154" s="15">
        <f t="shared" si="305"/>
        <v>25</v>
      </c>
      <c r="P154" s="96">
        <f>IF(O154="","",RANK(O154,O150:O154,0))</f>
        <v>4</v>
      </c>
      <c r="Q154" s="96"/>
      <c r="R154" s="65">
        <v>12</v>
      </c>
      <c r="S154" s="135">
        <f t="shared" si="273"/>
        <v>0</v>
      </c>
      <c r="T154" s="135">
        <f t="shared" si="274"/>
        <v>38</v>
      </c>
      <c r="U154" s="135">
        <f t="shared" si="275"/>
        <v>38</v>
      </c>
      <c r="V154" s="15">
        <f t="shared" si="306"/>
        <v>38</v>
      </c>
      <c r="W154" s="84">
        <f>IF(V154="","",RANK(V154,V150:V154,0))</f>
        <v>3</v>
      </c>
      <c r="X154" s="84">
        <f t="shared" si="313"/>
        <v>38</v>
      </c>
      <c r="Y154" s="156">
        <v>0</v>
      </c>
      <c r="Z154" s="135">
        <f t="shared" si="276"/>
        <v>0</v>
      </c>
      <c r="AA154" s="135">
        <f t="shared" si="277"/>
        <v>8</v>
      </c>
      <c r="AB154" s="135">
        <f t="shared" si="278"/>
        <v>8</v>
      </c>
      <c r="AC154" s="15">
        <f t="shared" si="307"/>
        <v>8</v>
      </c>
      <c r="AD154" s="84">
        <f>IF(AC154="","",RANK(AC154,AC150:AC154,0))</f>
        <v>3</v>
      </c>
      <c r="AE154" s="84"/>
      <c r="AF154" s="18">
        <f t="shared" si="280"/>
        <v>94</v>
      </c>
      <c r="AG154" s="19">
        <f t="shared" si="308"/>
        <v>94</v>
      </c>
      <c r="AH154" s="19">
        <f t="shared" si="279"/>
        <v>177</v>
      </c>
      <c r="AI154" s="173"/>
      <c r="AJ154" s="129"/>
      <c r="AK154" s="176"/>
    </row>
    <row r="155" spans="1:37" ht="26.25" customHeight="1" x14ac:dyDescent="0.25">
      <c r="A155" s="68"/>
      <c r="B155" s="137"/>
      <c r="C155" s="140">
        <v>39</v>
      </c>
      <c r="D155" s="133"/>
      <c r="E155" s="18">
        <f t="shared" si="267"/>
        <v>0</v>
      </c>
      <c r="F155" s="18">
        <f t="shared" si="268"/>
        <v>0</v>
      </c>
      <c r="G155" s="18">
        <f t="shared" si="269"/>
        <v>0</v>
      </c>
      <c r="H155" s="89"/>
      <c r="I155" s="101" t="s">
        <v>455</v>
      </c>
      <c r="J155" s="109">
        <f>SUM(J150:J154)</f>
        <v>152</v>
      </c>
      <c r="K155" s="65"/>
      <c r="L155" s="18">
        <f t="shared" si="270"/>
        <v>0</v>
      </c>
      <c r="M155" s="18">
        <f t="shared" si="271"/>
        <v>0</v>
      </c>
      <c r="N155" s="18">
        <f t="shared" si="272"/>
        <v>0</v>
      </c>
      <c r="O155" s="89"/>
      <c r="P155" s="101" t="s">
        <v>455</v>
      </c>
      <c r="Q155" s="110">
        <f>SUM(Q150:Q154)</f>
        <v>197</v>
      </c>
      <c r="R155" s="65"/>
      <c r="S155" s="135">
        <f t="shared" si="273"/>
        <v>0</v>
      </c>
      <c r="T155" s="135">
        <f t="shared" si="274"/>
        <v>0</v>
      </c>
      <c r="U155" s="135">
        <f t="shared" si="275"/>
        <v>0</v>
      </c>
      <c r="V155" s="89"/>
      <c r="W155" s="101" t="s">
        <v>455</v>
      </c>
      <c r="X155" s="109">
        <f>SUM(X150:X154)</f>
        <v>183</v>
      </c>
      <c r="Y155" s="156"/>
      <c r="Z155" s="135">
        <f t="shared" si="276"/>
        <v>0</v>
      </c>
      <c r="AA155" s="135">
        <f t="shared" si="277"/>
        <v>8</v>
      </c>
      <c r="AB155" s="135">
        <f t="shared" si="278"/>
        <v>8</v>
      </c>
      <c r="AC155" s="89"/>
      <c r="AD155" s="101" t="s">
        <v>455</v>
      </c>
      <c r="AE155" s="109">
        <f>SUM(AE150:AE154)</f>
        <v>49</v>
      </c>
      <c r="AF155" s="18"/>
      <c r="AG155" s="92"/>
      <c r="AH155" s="19" t="str">
        <f t="shared" si="279"/>
        <v/>
      </c>
      <c r="AI155" s="98"/>
      <c r="AJ155" s="98"/>
      <c r="AK155" s="177"/>
    </row>
    <row r="156" spans="1:37" ht="15" customHeight="1" x14ac:dyDescent="0.25">
      <c r="A156" s="68">
        <v>1</v>
      </c>
      <c r="B156" s="137"/>
      <c r="C156" s="139">
        <v>40</v>
      </c>
      <c r="D156" s="133">
        <v>8.8000000000000007</v>
      </c>
      <c r="E156" s="18">
        <f t="shared" si="267"/>
        <v>0</v>
      </c>
      <c r="F156" s="18">
        <f t="shared" si="268"/>
        <v>5</v>
      </c>
      <c r="G156" s="18">
        <f t="shared" si="269"/>
        <v>5</v>
      </c>
      <c r="H156" s="15">
        <f t="shared" ref="H156:H160" si="315">G156</f>
        <v>5</v>
      </c>
      <c r="I156" s="84">
        <f>IF(H156="","",RANK(H156,H156:H160,0))</f>
        <v>2</v>
      </c>
      <c r="J156" s="84">
        <f>IF(I156&lt;5,H156,"")</f>
        <v>5</v>
      </c>
      <c r="K156" s="65">
        <v>215</v>
      </c>
      <c r="L156" s="18">
        <f t="shared" si="270"/>
        <v>0</v>
      </c>
      <c r="M156" s="18">
        <f t="shared" si="271"/>
        <v>30</v>
      </c>
      <c r="N156" s="18">
        <f t="shared" si="272"/>
        <v>30</v>
      </c>
      <c r="O156" s="15">
        <f t="shared" ref="O156:O160" si="316">N156</f>
        <v>30</v>
      </c>
      <c r="P156" s="96">
        <f>IF(O156="","",RANK(O156,O156:O160,0))</f>
        <v>5</v>
      </c>
      <c r="Q156" s="96"/>
      <c r="R156" s="65">
        <v>7</v>
      </c>
      <c r="S156" s="135">
        <f t="shared" si="273"/>
        <v>0</v>
      </c>
      <c r="T156" s="135">
        <f t="shared" si="274"/>
        <v>19</v>
      </c>
      <c r="U156" s="135">
        <f t="shared" si="275"/>
        <v>19</v>
      </c>
      <c r="V156" s="15">
        <f t="shared" ref="V156:V160" si="317">U156</f>
        <v>19</v>
      </c>
      <c r="W156" s="84">
        <f>IF(V156="","",RANK(V156,V156:V160,0))</f>
        <v>4</v>
      </c>
      <c r="X156" s="84">
        <f>IF(W156&lt;5,V156,"")</f>
        <v>19</v>
      </c>
      <c r="Y156" s="156">
        <v>5.5</v>
      </c>
      <c r="Z156" s="135">
        <f t="shared" si="276"/>
        <v>0</v>
      </c>
      <c r="AA156" s="135">
        <f t="shared" si="277"/>
        <v>19</v>
      </c>
      <c r="AB156" s="135">
        <f t="shared" si="278"/>
        <v>19</v>
      </c>
      <c r="AC156" s="15">
        <f t="shared" ref="AC156:AC160" si="318">AB156</f>
        <v>19</v>
      </c>
      <c r="AD156" s="84">
        <f>IF(AC156="","",RANK(AC156,AC156:AC160,0))</f>
        <v>4</v>
      </c>
      <c r="AE156" s="84">
        <f>IF(AD156&lt;5,AC156,"")</f>
        <v>19</v>
      </c>
      <c r="AF156" s="18">
        <f t="shared" si="280"/>
        <v>73</v>
      </c>
      <c r="AG156" s="19">
        <f t="shared" ref="AG156:AG160" si="319">AF156</f>
        <v>73</v>
      </c>
      <c r="AH156" s="19">
        <f t="shared" si="279"/>
        <v>192</v>
      </c>
      <c r="AI156" s="171">
        <f>SUM(J156:J160,Q156:Q160,X156:X160,AE156:AE160)</f>
        <v>510</v>
      </c>
      <c r="AJ156" s="129">
        <f t="shared" ref="AJ156" si="320">AI156</f>
        <v>510</v>
      </c>
      <c r="AK156" s="175">
        <f t="shared" ref="AK156" si="321">IF(ISNUMBER(AI156),RANK(AI156,$AI$6:$AI$293,0),"")</f>
        <v>37</v>
      </c>
    </row>
    <row r="157" spans="1:37" ht="15" customHeight="1" x14ac:dyDescent="0.25">
      <c r="A157" s="68">
        <v>2</v>
      </c>
      <c r="B157" s="137"/>
      <c r="C157" s="139">
        <v>40</v>
      </c>
      <c r="D157" s="133">
        <v>9.3000000000000007</v>
      </c>
      <c r="E157" s="18">
        <f t="shared" si="267"/>
        <v>0</v>
      </c>
      <c r="F157" s="18">
        <f t="shared" si="268"/>
        <v>0</v>
      </c>
      <c r="G157" s="18">
        <f t="shared" si="269"/>
        <v>0</v>
      </c>
      <c r="H157" s="15">
        <f t="shared" si="315"/>
        <v>0</v>
      </c>
      <c r="I157" s="84">
        <f>IF(H157="","",RANK(H157,H156:H160,0))</f>
        <v>5</v>
      </c>
      <c r="J157" s="84" t="str">
        <f t="shared" ref="J157:J160" si="322">IF(I157&lt;5,H157,"")</f>
        <v/>
      </c>
      <c r="K157" s="65">
        <v>234</v>
      </c>
      <c r="L157" s="18">
        <f t="shared" si="270"/>
        <v>0</v>
      </c>
      <c r="M157" s="18">
        <f t="shared" si="271"/>
        <v>49</v>
      </c>
      <c r="N157" s="18">
        <f t="shared" si="272"/>
        <v>49</v>
      </c>
      <c r="O157" s="15">
        <f t="shared" si="316"/>
        <v>49</v>
      </c>
      <c r="P157" s="96">
        <f>IF(O157="","",RANK(O157,O156:O160,0))</f>
        <v>1</v>
      </c>
      <c r="Q157" s="96">
        <f>IF(P157&lt;5,O157,"")</f>
        <v>49</v>
      </c>
      <c r="R157" s="65">
        <v>4</v>
      </c>
      <c r="S157" s="135">
        <f t="shared" si="273"/>
        <v>0</v>
      </c>
      <c r="T157" s="135">
        <f t="shared" si="274"/>
        <v>10</v>
      </c>
      <c r="U157" s="135">
        <f t="shared" si="275"/>
        <v>10</v>
      </c>
      <c r="V157" s="15">
        <f t="shared" si="317"/>
        <v>10</v>
      </c>
      <c r="W157" s="84">
        <f>IF(V157="","",RANK(V157,V156:V160,0))</f>
        <v>5</v>
      </c>
      <c r="X157" s="84" t="str">
        <f t="shared" ref="X157:X160" si="323">IF(W157&lt;5,V157,"")</f>
        <v/>
      </c>
      <c r="Y157" s="156">
        <v>7</v>
      </c>
      <c r="Z157" s="135">
        <f t="shared" si="276"/>
        <v>0</v>
      </c>
      <c r="AA157" s="135">
        <f t="shared" si="277"/>
        <v>22</v>
      </c>
      <c r="AB157" s="135">
        <f t="shared" si="278"/>
        <v>22</v>
      </c>
      <c r="AC157" s="15">
        <f t="shared" si="318"/>
        <v>22</v>
      </c>
      <c r="AD157" s="84">
        <f>IF(AC157="","",RANK(AC157,AC156:AC160,0))</f>
        <v>3</v>
      </c>
      <c r="AE157" s="84">
        <f t="shared" ref="AE157:AE160" si="324">IF(AD157&lt;5,AC157,"")</f>
        <v>22</v>
      </c>
      <c r="AF157" s="18">
        <f t="shared" si="280"/>
        <v>81</v>
      </c>
      <c r="AG157" s="19">
        <f t="shared" si="319"/>
        <v>81</v>
      </c>
      <c r="AH157" s="19">
        <f t="shared" si="279"/>
        <v>190</v>
      </c>
      <c r="AI157" s="172"/>
      <c r="AJ157" s="129"/>
      <c r="AK157" s="176"/>
    </row>
    <row r="158" spans="1:37" ht="15" customHeight="1" x14ac:dyDescent="0.25">
      <c r="A158" s="68">
        <v>3</v>
      </c>
      <c r="B158" s="137"/>
      <c r="C158" s="139">
        <v>40</v>
      </c>
      <c r="D158" s="133">
        <v>9</v>
      </c>
      <c r="E158" s="18">
        <f t="shared" si="267"/>
        <v>0</v>
      </c>
      <c r="F158" s="18">
        <f t="shared" si="268"/>
        <v>3</v>
      </c>
      <c r="G158" s="18">
        <f t="shared" si="269"/>
        <v>3</v>
      </c>
      <c r="H158" s="15">
        <f t="shared" si="315"/>
        <v>3</v>
      </c>
      <c r="I158" s="84">
        <f>IF(H158="","",RANK(H158,H156:H160,0))</f>
        <v>4</v>
      </c>
      <c r="J158" s="84">
        <f t="shared" si="322"/>
        <v>3</v>
      </c>
      <c r="K158" s="65">
        <v>217</v>
      </c>
      <c r="L158" s="18">
        <f t="shared" si="270"/>
        <v>0</v>
      </c>
      <c r="M158" s="18">
        <f t="shared" si="271"/>
        <v>32</v>
      </c>
      <c r="N158" s="18">
        <f t="shared" si="272"/>
        <v>32</v>
      </c>
      <c r="O158" s="15">
        <f t="shared" si="316"/>
        <v>32</v>
      </c>
      <c r="P158" s="96">
        <f>IF(O158="","",RANK(O158,O156:O160,0))</f>
        <v>4</v>
      </c>
      <c r="Q158" s="96">
        <f t="shared" ref="Q158:Q160" si="325">IF(P158&lt;5,O158,"")</f>
        <v>32</v>
      </c>
      <c r="R158" s="65">
        <v>16</v>
      </c>
      <c r="S158" s="135">
        <f t="shared" si="273"/>
        <v>54</v>
      </c>
      <c r="T158" s="135">
        <f t="shared" si="274"/>
        <v>0</v>
      </c>
      <c r="U158" s="135">
        <f t="shared" si="275"/>
        <v>54</v>
      </c>
      <c r="V158" s="15">
        <f t="shared" si="317"/>
        <v>54</v>
      </c>
      <c r="W158" s="84">
        <f>IF(V158="","",RANK(V158,V156:V160,0))</f>
        <v>1</v>
      </c>
      <c r="X158" s="84">
        <f t="shared" si="323"/>
        <v>54</v>
      </c>
      <c r="Y158" s="156">
        <v>1</v>
      </c>
      <c r="Z158" s="135">
        <f t="shared" si="276"/>
        <v>0</v>
      </c>
      <c r="AA158" s="135">
        <f t="shared" si="277"/>
        <v>10</v>
      </c>
      <c r="AB158" s="135">
        <f t="shared" si="278"/>
        <v>10</v>
      </c>
      <c r="AC158" s="15">
        <f t="shared" si="318"/>
        <v>10</v>
      </c>
      <c r="AD158" s="84">
        <f>IF(AC158="","",RANK(AC158,AC156:AC160,0))</f>
        <v>5</v>
      </c>
      <c r="AE158" s="84" t="str">
        <f t="shared" si="324"/>
        <v/>
      </c>
      <c r="AF158" s="18">
        <f t="shared" si="280"/>
        <v>99</v>
      </c>
      <c r="AG158" s="19">
        <f t="shared" si="319"/>
        <v>99</v>
      </c>
      <c r="AH158" s="19">
        <f t="shared" si="279"/>
        <v>175</v>
      </c>
      <c r="AI158" s="172"/>
      <c r="AJ158" s="129"/>
      <c r="AK158" s="176"/>
    </row>
    <row r="159" spans="1:37" ht="15" customHeight="1" x14ac:dyDescent="0.25">
      <c r="A159" s="68">
        <v>4</v>
      </c>
      <c r="B159" s="137"/>
      <c r="C159" s="139">
        <v>40</v>
      </c>
      <c r="D159" s="133">
        <v>8.8000000000000007</v>
      </c>
      <c r="E159" s="18">
        <f t="shared" si="267"/>
        <v>0</v>
      </c>
      <c r="F159" s="18">
        <f t="shared" si="268"/>
        <v>5</v>
      </c>
      <c r="G159" s="18">
        <f t="shared" si="269"/>
        <v>5</v>
      </c>
      <c r="H159" s="15">
        <f t="shared" si="315"/>
        <v>5</v>
      </c>
      <c r="I159" s="84">
        <f>IF(H159="","",RANK(H159,H156:H160,0))</f>
        <v>2</v>
      </c>
      <c r="J159" s="84">
        <f t="shared" si="322"/>
        <v>5</v>
      </c>
      <c r="K159" s="65">
        <v>225</v>
      </c>
      <c r="L159" s="18">
        <f t="shared" si="270"/>
        <v>0</v>
      </c>
      <c r="M159" s="18">
        <f t="shared" si="271"/>
        <v>40</v>
      </c>
      <c r="N159" s="18">
        <f t="shared" si="272"/>
        <v>40</v>
      </c>
      <c r="O159" s="15">
        <f t="shared" si="316"/>
        <v>40</v>
      </c>
      <c r="P159" s="96">
        <f>IF(O159="","",RANK(O159,O156:O160,0))</f>
        <v>3</v>
      </c>
      <c r="Q159" s="96">
        <f t="shared" si="325"/>
        <v>40</v>
      </c>
      <c r="R159" s="65">
        <v>13</v>
      </c>
      <c r="S159" s="135">
        <f t="shared" si="273"/>
        <v>0</v>
      </c>
      <c r="T159" s="135">
        <f t="shared" si="274"/>
        <v>42</v>
      </c>
      <c r="U159" s="135">
        <f t="shared" si="275"/>
        <v>42</v>
      </c>
      <c r="V159" s="15">
        <f t="shared" si="317"/>
        <v>42</v>
      </c>
      <c r="W159" s="84">
        <f>IF(V159="","",RANK(V159,V156:V160,0))</f>
        <v>2</v>
      </c>
      <c r="X159" s="84">
        <f t="shared" si="323"/>
        <v>42</v>
      </c>
      <c r="Y159" s="156">
        <v>14.5</v>
      </c>
      <c r="Z159" s="135">
        <f t="shared" si="276"/>
        <v>0</v>
      </c>
      <c r="AA159" s="135">
        <f t="shared" si="277"/>
        <v>39</v>
      </c>
      <c r="AB159" s="135">
        <f t="shared" si="278"/>
        <v>39</v>
      </c>
      <c r="AC159" s="15">
        <f t="shared" si="318"/>
        <v>39</v>
      </c>
      <c r="AD159" s="84">
        <f>IF(AC159="","",RANK(AC159,AC156:AC160,0))</f>
        <v>2</v>
      </c>
      <c r="AE159" s="84">
        <f t="shared" si="324"/>
        <v>39</v>
      </c>
      <c r="AF159" s="18">
        <f t="shared" si="280"/>
        <v>126</v>
      </c>
      <c r="AG159" s="19">
        <f t="shared" si="319"/>
        <v>126</v>
      </c>
      <c r="AH159" s="19">
        <f t="shared" si="279"/>
        <v>151</v>
      </c>
      <c r="AI159" s="172"/>
      <c r="AJ159" s="129"/>
      <c r="AK159" s="176"/>
    </row>
    <row r="160" spans="1:37" ht="15" customHeight="1" x14ac:dyDescent="0.25">
      <c r="A160" s="68">
        <v>5</v>
      </c>
      <c r="B160" s="137"/>
      <c r="C160" s="139">
        <v>40</v>
      </c>
      <c r="D160" s="133">
        <v>7</v>
      </c>
      <c r="E160" s="18">
        <f t="shared" si="267"/>
        <v>56</v>
      </c>
      <c r="F160" s="18">
        <f t="shared" si="268"/>
        <v>0</v>
      </c>
      <c r="G160" s="18">
        <f t="shared" si="269"/>
        <v>56</v>
      </c>
      <c r="H160" s="15">
        <f t="shared" si="315"/>
        <v>56</v>
      </c>
      <c r="I160" s="84">
        <f>IF(H160="","",RANK(H160,H156:H160,0))</f>
        <v>1</v>
      </c>
      <c r="J160" s="84">
        <f t="shared" si="322"/>
        <v>56</v>
      </c>
      <c r="K160" s="65">
        <v>234</v>
      </c>
      <c r="L160" s="18">
        <f t="shared" si="270"/>
        <v>0</v>
      </c>
      <c r="M160" s="18">
        <f t="shared" si="271"/>
        <v>49</v>
      </c>
      <c r="N160" s="18">
        <f t="shared" si="272"/>
        <v>49</v>
      </c>
      <c r="O160" s="15">
        <f t="shared" si="316"/>
        <v>49</v>
      </c>
      <c r="P160" s="96">
        <f>IF(O160="","",RANK(O160,O156:O160,0))</f>
        <v>1</v>
      </c>
      <c r="Q160" s="96">
        <f t="shared" si="325"/>
        <v>49</v>
      </c>
      <c r="R160" s="65">
        <v>11</v>
      </c>
      <c r="S160" s="135">
        <f t="shared" si="273"/>
        <v>0</v>
      </c>
      <c r="T160" s="135">
        <f t="shared" si="274"/>
        <v>34</v>
      </c>
      <c r="U160" s="135">
        <f t="shared" si="275"/>
        <v>34</v>
      </c>
      <c r="V160" s="15">
        <f t="shared" si="317"/>
        <v>34</v>
      </c>
      <c r="W160" s="84">
        <f>IF(V160="","",RANK(V160,V156:V160,0))</f>
        <v>3</v>
      </c>
      <c r="X160" s="84">
        <f t="shared" si="323"/>
        <v>34</v>
      </c>
      <c r="Y160" s="156">
        <v>15.5</v>
      </c>
      <c r="Z160" s="135">
        <f t="shared" si="276"/>
        <v>0</v>
      </c>
      <c r="AA160" s="135">
        <f t="shared" si="277"/>
        <v>42</v>
      </c>
      <c r="AB160" s="135">
        <f t="shared" si="278"/>
        <v>42</v>
      </c>
      <c r="AC160" s="15">
        <f t="shared" si="318"/>
        <v>42</v>
      </c>
      <c r="AD160" s="84">
        <f>IF(AC160="","",RANK(AC160,AC156:AC160,0))</f>
        <v>1</v>
      </c>
      <c r="AE160" s="84">
        <f t="shared" si="324"/>
        <v>42</v>
      </c>
      <c r="AF160" s="18">
        <f t="shared" si="280"/>
        <v>181</v>
      </c>
      <c r="AG160" s="19">
        <f t="shared" si="319"/>
        <v>181</v>
      </c>
      <c r="AH160" s="19">
        <f t="shared" si="279"/>
        <v>45</v>
      </c>
      <c r="AI160" s="173"/>
      <c r="AJ160" s="129"/>
      <c r="AK160" s="176"/>
    </row>
    <row r="161" spans="1:37" ht="26.25" customHeight="1" x14ac:dyDescent="0.25">
      <c r="A161" s="68"/>
      <c r="B161" s="137"/>
      <c r="C161" s="140">
        <v>40</v>
      </c>
      <c r="D161" s="133"/>
      <c r="E161" s="18">
        <f t="shared" si="267"/>
        <v>0</v>
      </c>
      <c r="F161" s="18">
        <f t="shared" si="268"/>
        <v>0</v>
      </c>
      <c r="G161" s="18">
        <f t="shared" si="269"/>
        <v>0</v>
      </c>
      <c r="H161" s="89"/>
      <c r="I161" s="101" t="s">
        <v>455</v>
      </c>
      <c r="J161" s="109">
        <f>SUM(J156:J160)</f>
        <v>69</v>
      </c>
      <c r="K161" s="65"/>
      <c r="L161" s="18">
        <f t="shared" si="270"/>
        <v>0</v>
      </c>
      <c r="M161" s="18">
        <f t="shared" si="271"/>
        <v>0</v>
      </c>
      <c r="N161" s="18">
        <f t="shared" si="272"/>
        <v>0</v>
      </c>
      <c r="O161" s="89"/>
      <c r="P161" s="101" t="s">
        <v>455</v>
      </c>
      <c r="Q161" s="110">
        <f>SUM(Q156:Q160)</f>
        <v>170</v>
      </c>
      <c r="R161" s="65"/>
      <c r="S161" s="135">
        <f t="shared" si="273"/>
        <v>0</v>
      </c>
      <c r="T161" s="135">
        <f t="shared" si="274"/>
        <v>0</v>
      </c>
      <c r="U161" s="135">
        <f t="shared" si="275"/>
        <v>0</v>
      </c>
      <c r="V161" s="89"/>
      <c r="W161" s="101" t="s">
        <v>455</v>
      </c>
      <c r="X161" s="109">
        <f>SUM(X156:X160)</f>
        <v>149</v>
      </c>
      <c r="Y161" s="156"/>
      <c r="Z161" s="135">
        <f t="shared" si="276"/>
        <v>0</v>
      </c>
      <c r="AA161" s="135">
        <f t="shared" si="277"/>
        <v>8</v>
      </c>
      <c r="AB161" s="135">
        <f t="shared" si="278"/>
        <v>8</v>
      </c>
      <c r="AC161" s="89"/>
      <c r="AD161" s="101" t="s">
        <v>455</v>
      </c>
      <c r="AE161" s="109">
        <f>SUM(AE156:AE160)</f>
        <v>122</v>
      </c>
      <c r="AF161" s="18"/>
      <c r="AG161" s="92"/>
      <c r="AH161" s="19" t="str">
        <f t="shared" si="279"/>
        <v/>
      </c>
      <c r="AI161" s="98"/>
      <c r="AJ161" s="98"/>
      <c r="AK161" s="177"/>
    </row>
    <row r="162" spans="1:37" ht="15" customHeight="1" x14ac:dyDescent="0.25">
      <c r="A162" s="68">
        <v>1</v>
      </c>
      <c r="B162" s="137"/>
      <c r="C162" s="139">
        <v>41</v>
      </c>
      <c r="D162" s="133">
        <v>7.8</v>
      </c>
      <c r="E162" s="18">
        <f t="shared" si="267"/>
        <v>29</v>
      </c>
      <c r="F162" s="18">
        <f t="shared" si="268"/>
        <v>0</v>
      </c>
      <c r="G162" s="18">
        <f t="shared" si="269"/>
        <v>29</v>
      </c>
      <c r="H162" s="15">
        <f t="shared" ref="H162:H166" si="326">G162</f>
        <v>29</v>
      </c>
      <c r="I162" s="84">
        <f>IF(H162="","",RANK(H162,H162:H166,0))</f>
        <v>2</v>
      </c>
      <c r="J162" s="84">
        <f>IF(I162&lt;5,H162,"")</f>
        <v>29</v>
      </c>
      <c r="K162" s="65">
        <v>250</v>
      </c>
      <c r="L162" s="18">
        <f t="shared" si="270"/>
        <v>60</v>
      </c>
      <c r="M162" s="18">
        <f t="shared" si="271"/>
        <v>0</v>
      </c>
      <c r="N162" s="18">
        <f t="shared" si="272"/>
        <v>60</v>
      </c>
      <c r="O162" s="15">
        <f t="shared" ref="O162:O166" si="327">N162</f>
        <v>60</v>
      </c>
      <c r="P162" s="96">
        <f>IF(O162="","",RANK(O162,O162:O166,0))</f>
        <v>1</v>
      </c>
      <c r="Q162" s="96">
        <f>IF(P162&lt;5,O162,"")</f>
        <v>60</v>
      </c>
      <c r="R162" s="65">
        <v>15</v>
      </c>
      <c r="S162" s="135">
        <f t="shared" si="273"/>
        <v>50</v>
      </c>
      <c r="T162" s="135">
        <f t="shared" si="274"/>
        <v>0</v>
      </c>
      <c r="U162" s="135">
        <f t="shared" si="275"/>
        <v>50</v>
      </c>
      <c r="V162" s="15">
        <f t="shared" ref="V162:V166" si="328">U162</f>
        <v>50</v>
      </c>
      <c r="W162" s="84">
        <f>IF(V162="","",RANK(V162,V162:V166,0))</f>
        <v>1</v>
      </c>
      <c r="X162" s="84">
        <f>IF(W162&lt;5,V162,"")</f>
        <v>50</v>
      </c>
      <c r="Y162" s="156">
        <v>15</v>
      </c>
      <c r="Z162" s="135">
        <f t="shared" si="276"/>
        <v>0</v>
      </c>
      <c r="AA162" s="135">
        <f t="shared" si="277"/>
        <v>41</v>
      </c>
      <c r="AB162" s="135">
        <f t="shared" si="278"/>
        <v>41</v>
      </c>
      <c r="AC162" s="15">
        <f t="shared" ref="AC162:AC166" si="329">AB162</f>
        <v>41</v>
      </c>
      <c r="AD162" s="84">
        <f>IF(AC162="","",RANK(AC162,AC162:AC166,0))</f>
        <v>2</v>
      </c>
      <c r="AE162" s="84">
        <f>IF(AD162&lt;5,AC162,"")</f>
        <v>41</v>
      </c>
      <c r="AF162" s="18">
        <f t="shared" si="280"/>
        <v>180</v>
      </c>
      <c r="AG162" s="19">
        <f t="shared" ref="AG162:AG166" si="330">AF162</f>
        <v>180</v>
      </c>
      <c r="AH162" s="19">
        <f t="shared" si="279"/>
        <v>50</v>
      </c>
      <c r="AI162" s="171">
        <f>SUM(J162:J166,Q162:Q166,X162:X166,AE162:AE166)</f>
        <v>539</v>
      </c>
      <c r="AJ162" s="129">
        <f t="shared" ref="AJ162" si="331">AI162</f>
        <v>539</v>
      </c>
      <c r="AK162" s="175">
        <f t="shared" ref="AK162" si="332">IF(ISNUMBER(AI162),RANK(AI162,$AI$6:$AI$293,0),"")</f>
        <v>36</v>
      </c>
    </row>
    <row r="163" spans="1:37" ht="15" customHeight="1" x14ac:dyDescent="0.25">
      <c r="A163" s="68">
        <v>2</v>
      </c>
      <c r="B163" s="137"/>
      <c r="C163" s="139">
        <v>41</v>
      </c>
      <c r="D163" s="133">
        <v>7.7</v>
      </c>
      <c r="E163" s="18">
        <f t="shared" si="267"/>
        <v>32</v>
      </c>
      <c r="F163" s="18">
        <f t="shared" si="268"/>
        <v>0</v>
      </c>
      <c r="G163" s="18">
        <f t="shared" si="269"/>
        <v>32</v>
      </c>
      <c r="H163" s="15">
        <f t="shared" si="326"/>
        <v>32</v>
      </c>
      <c r="I163" s="84">
        <f>IF(H163="","",RANK(H163,H162:H166,0))</f>
        <v>1</v>
      </c>
      <c r="J163" s="84">
        <f t="shared" ref="J163:J166" si="333">IF(I163&lt;5,H163,"")</f>
        <v>32</v>
      </c>
      <c r="K163" s="65">
        <v>249</v>
      </c>
      <c r="L163" s="18">
        <f t="shared" si="270"/>
        <v>0</v>
      </c>
      <c r="M163" s="18">
        <f t="shared" si="271"/>
        <v>59</v>
      </c>
      <c r="N163" s="18">
        <f t="shared" si="272"/>
        <v>59</v>
      </c>
      <c r="O163" s="15">
        <f t="shared" si="327"/>
        <v>59</v>
      </c>
      <c r="P163" s="96">
        <f>IF(O163="","",RANK(O163,O162:O166,0))</f>
        <v>2</v>
      </c>
      <c r="Q163" s="96">
        <f t="shared" ref="Q163:Q166" si="334">IF(P163&lt;5,O163,"")</f>
        <v>59</v>
      </c>
      <c r="R163" s="65">
        <v>9</v>
      </c>
      <c r="S163" s="135">
        <f t="shared" si="273"/>
        <v>0</v>
      </c>
      <c r="T163" s="135">
        <f t="shared" si="274"/>
        <v>26</v>
      </c>
      <c r="U163" s="135">
        <f t="shared" si="275"/>
        <v>26</v>
      </c>
      <c r="V163" s="15">
        <f t="shared" si="328"/>
        <v>26</v>
      </c>
      <c r="W163" s="84">
        <f>IF(V163="","",RANK(V163,V162:V166,0))</f>
        <v>4</v>
      </c>
      <c r="X163" s="84">
        <f t="shared" ref="X163:X166" si="335">IF(W163&lt;5,V163,"")</f>
        <v>26</v>
      </c>
      <c r="Y163" s="156">
        <v>18</v>
      </c>
      <c r="Z163" s="135">
        <f t="shared" si="276"/>
        <v>0</v>
      </c>
      <c r="AA163" s="135">
        <f t="shared" si="277"/>
        <v>50</v>
      </c>
      <c r="AB163" s="135">
        <f t="shared" si="278"/>
        <v>50</v>
      </c>
      <c r="AC163" s="15">
        <f t="shared" si="329"/>
        <v>50</v>
      </c>
      <c r="AD163" s="84">
        <f>IF(AC163="","",RANK(AC163,AC162:AC166,0))</f>
        <v>1</v>
      </c>
      <c r="AE163" s="84">
        <f t="shared" ref="AE163:AE166" si="336">IF(AD163&lt;5,AC163,"")</f>
        <v>50</v>
      </c>
      <c r="AF163" s="18">
        <f t="shared" si="280"/>
        <v>167</v>
      </c>
      <c r="AG163" s="19">
        <f t="shared" si="330"/>
        <v>167</v>
      </c>
      <c r="AH163" s="19">
        <f t="shared" si="279"/>
        <v>76</v>
      </c>
      <c r="AI163" s="172"/>
      <c r="AJ163" s="129"/>
      <c r="AK163" s="176"/>
    </row>
    <row r="164" spans="1:37" ht="15" customHeight="1" x14ac:dyDescent="0.25">
      <c r="A164" s="68">
        <v>3</v>
      </c>
      <c r="B164" s="137"/>
      <c r="C164" s="139">
        <v>41</v>
      </c>
      <c r="D164" s="133">
        <v>8.5</v>
      </c>
      <c r="E164" s="18">
        <f t="shared" si="267"/>
        <v>0</v>
      </c>
      <c r="F164" s="18">
        <f t="shared" si="268"/>
        <v>11</v>
      </c>
      <c r="G164" s="18">
        <f t="shared" si="269"/>
        <v>11</v>
      </c>
      <c r="H164" s="15">
        <f t="shared" si="326"/>
        <v>11</v>
      </c>
      <c r="I164" s="84">
        <f>IF(H164="","",RANK(H164,H162:H166,0))</f>
        <v>3</v>
      </c>
      <c r="J164" s="84">
        <f t="shared" si="333"/>
        <v>11</v>
      </c>
      <c r="K164" s="65">
        <v>215</v>
      </c>
      <c r="L164" s="18">
        <f t="shared" si="270"/>
        <v>0</v>
      </c>
      <c r="M164" s="18">
        <f t="shared" si="271"/>
        <v>30</v>
      </c>
      <c r="N164" s="18">
        <f t="shared" si="272"/>
        <v>30</v>
      </c>
      <c r="O164" s="15">
        <f t="shared" si="327"/>
        <v>30</v>
      </c>
      <c r="P164" s="96">
        <f>IF(O164="","",RANK(O164,O162:O166,0))</f>
        <v>5</v>
      </c>
      <c r="Q164" s="96" t="str">
        <f t="shared" si="334"/>
        <v/>
      </c>
      <c r="R164" s="65">
        <v>12</v>
      </c>
      <c r="S164" s="135">
        <f t="shared" si="273"/>
        <v>0</v>
      </c>
      <c r="T164" s="135">
        <f t="shared" si="274"/>
        <v>38</v>
      </c>
      <c r="U164" s="135">
        <f t="shared" si="275"/>
        <v>38</v>
      </c>
      <c r="V164" s="15">
        <f t="shared" si="328"/>
        <v>38</v>
      </c>
      <c r="W164" s="84">
        <f>IF(V164="","",RANK(V164,V162:V166,0))</f>
        <v>2</v>
      </c>
      <c r="X164" s="84">
        <f t="shared" si="335"/>
        <v>38</v>
      </c>
      <c r="Y164" s="156">
        <v>0</v>
      </c>
      <c r="Z164" s="135">
        <f t="shared" si="276"/>
        <v>0</v>
      </c>
      <c r="AA164" s="135">
        <f t="shared" si="277"/>
        <v>8</v>
      </c>
      <c r="AB164" s="135">
        <f t="shared" si="278"/>
        <v>8</v>
      </c>
      <c r="AC164" s="15">
        <f t="shared" si="329"/>
        <v>8</v>
      </c>
      <c r="AD164" s="84">
        <f>IF(AC164="","",RANK(AC164,AC162:AC166,0))</f>
        <v>5</v>
      </c>
      <c r="AE164" s="84" t="str">
        <f t="shared" si="336"/>
        <v/>
      </c>
      <c r="AF164" s="18">
        <f t="shared" si="280"/>
        <v>87</v>
      </c>
      <c r="AG164" s="19">
        <f t="shared" si="330"/>
        <v>87</v>
      </c>
      <c r="AH164" s="19">
        <f t="shared" si="279"/>
        <v>182</v>
      </c>
      <c r="AI164" s="172"/>
      <c r="AJ164" s="129"/>
      <c r="AK164" s="176"/>
    </row>
    <row r="165" spans="1:37" ht="15" customHeight="1" x14ac:dyDescent="0.25">
      <c r="A165" s="68">
        <v>4</v>
      </c>
      <c r="B165" s="137"/>
      <c r="C165" s="139">
        <v>41</v>
      </c>
      <c r="D165" s="133">
        <v>8.6999999999999993</v>
      </c>
      <c r="E165" s="18">
        <f t="shared" si="267"/>
        <v>0</v>
      </c>
      <c r="F165" s="18">
        <f t="shared" si="268"/>
        <v>7</v>
      </c>
      <c r="G165" s="18">
        <f t="shared" si="269"/>
        <v>7</v>
      </c>
      <c r="H165" s="15">
        <f t="shared" si="326"/>
        <v>7</v>
      </c>
      <c r="I165" s="84">
        <f>IF(H165="","",RANK(H165,H162:H166,0))</f>
        <v>4</v>
      </c>
      <c r="J165" s="84">
        <f t="shared" si="333"/>
        <v>7</v>
      </c>
      <c r="K165" s="65">
        <v>220</v>
      </c>
      <c r="L165" s="18">
        <f t="shared" si="270"/>
        <v>0</v>
      </c>
      <c r="M165" s="18">
        <f t="shared" si="271"/>
        <v>35</v>
      </c>
      <c r="N165" s="18">
        <f t="shared" si="272"/>
        <v>35</v>
      </c>
      <c r="O165" s="15">
        <f t="shared" si="327"/>
        <v>35</v>
      </c>
      <c r="P165" s="96">
        <f>IF(O165="","",RANK(O165,O162:O166,0))</f>
        <v>4</v>
      </c>
      <c r="Q165" s="96">
        <f t="shared" si="334"/>
        <v>35</v>
      </c>
      <c r="R165" s="65">
        <v>3</v>
      </c>
      <c r="S165" s="135">
        <f t="shared" si="273"/>
        <v>0</v>
      </c>
      <c r="T165" s="135">
        <f t="shared" si="274"/>
        <v>7</v>
      </c>
      <c r="U165" s="135">
        <f t="shared" si="275"/>
        <v>7</v>
      </c>
      <c r="V165" s="15">
        <f t="shared" si="328"/>
        <v>7</v>
      </c>
      <c r="W165" s="84">
        <f>IF(V165="","",RANK(V165,V162:V166,0))</f>
        <v>5</v>
      </c>
      <c r="X165" s="84" t="str">
        <f t="shared" si="335"/>
        <v/>
      </c>
      <c r="Y165" s="156">
        <v>1</v>
      </c>
      <c r="Z165" s="135">
        <f t="shared" si="276"/>
        <v>0</v>
      </c>
      <c r="AA165" s="135">
        <f t="shared" si="277"/>
        <v>10</v>
      </c>
      <c r="AB165" s="135">
        <f t="shared" si="278"/>
        <v>10</v>
      </c>
      <c r="AC165" s="15">
        <f t="shared" si="329"/>
        <v>10</v>
      </c>
      <c r="AD165" s="84">
        <f>IF(AC165="","",RANK(AC165,AC162:AC166,0))</f>
        <v>4</v>
      </c>
      <c r="AE165" s="84">
        <f t="shared" si="336"/>
        <v>10</v>
      </c>
      <c r="AF165" s="18">
        <f t="shared" si="280"/>
        <v>59</v>
      </c>
      <c r="AG165" s="19">
        <f t="shared" si="330"/>
        <v>59</v>
      </c>
      <c r="AH165" s="19">
        <f t="shared" si="279"/>
        <v>196</v>
      </c>
      <c r="AI165" s="172"/>
      <c r="AJ165" s="129"/>
      <c r="AK165" s="176"/>
    </row>
    <row r="166" spans="1:37" ht="15" customHeight="1" x14ac:dyDescent="0.25">
      <c r="A166" s="68">
        <v>5</v>
      </c>
      <c r="B166" s="137"/>
      <c r="C166" s="139">
        <v>41</v>
      </c>
      <c r="D166" s="133">
        <v>9</v>
      </c>
      <c r="E166" s="18">
        <f t="shared" si="267"/>
        <v>0</v>
      </c>
      <c r="F166" s="18">
        <f t="shared" si="268"/>
        <v>3</v>
      </c>
      <c r="G166" s="18">
        <f t="shared" si="269"/>
        <v>3</v>
      </c>
      <c r="H166" s="15">
        <f t="shared" si="326"/>
        <v>3</v>
      </c>
      <c r="I166" s="84">
        <f>IF(H166="","",RANK(H166,H162:H166,0))</f>
        <v>5</v>
      </c>
      <c r="J166" s="84" t="str">
        <f t="shared" si="333"/>
        <v/>
      </c>
      <c r="K166" s="65">
        <v>227</v>
      </c>
      <c r="L166" s="18">
        <f t="shared" si="270"/>
        <v>0</v>
      </c>
      <c r="M166" s="18">
        <f t="shared" si="271"/>
        <v>42</v>
      </c>
      <c r="N166" s="18">
        <f t="shared" si="272"/>
        <v>42</v>
      </c>
      <c r="O166" s="15">
        <f t="shared" si="327"/>
        <v>42</v>
      </c>
      <c r="P166" s="96">
        <f>IF(O166="","",RANK(O166,O162:O166,0))</f>
        <v>3</v>
      </c>
      <c r="Q166" s="96">
        <f t="shared" si="334"/>
        <v>42</v>
      </c>
      <c r="R166" s="65">
        <v>11</v>
      </c>
      <c r="S166" s="135">
        <f t="shared" si="273"/>
        <v>0</v>
      </c>
      <c r="T166" s="135">
        <f t="shared" si="274"/>
        <v>34</v>
      </c>
      <c r="U166" s="135">
        <f t="shared" si="275"/>
        <v>34</v>
      </c>
      <c r="V166" s="15">
        <f t="shared" si="328"/>
        <v>34</v>
      </c>
      <c r="W166" s="84">
        <f>IF(V166="","",RANK(V166,V162:V166,0))</f>
        <v>3</v>
      </c>
      <c r="X166" s="84">
        <f t="shared" si="335"/>
        <v>34</v>
      </c>
      <c r="Y166" s="156">
        <v>3.5</v>
      </c>
      <c r="Z166" s="135">
        <f t="shared" si="276"/>
        <v>0</v>
      </c>
      <c r="AA166" s="135">
        <f t="shared" si="277"/>
        <v>15</v>
      </c>
      <c r="AB166" s="135">
        <f t="shared" si="278"/>
        <v>15</v>
      </c>
      <c r="AC166" s="15">
        <f t="shared" si="329"/>
        <v>15</v>
      </c>
      <c r="AD166" s="84">
        <f>IF(AC166="","",RANK(AC166,AC162:AC166,0))</f>
        <v>3</v>
      </c>
      <c r="AE166" s="84">
        <f t="shared" si="336"/>
        <v>15</v>
      </c>
      <c r="AF166" s="18">
        <f t="shared" si="280"/>
        <v>94</v>
      </c>
      <c r="AG166" s="19">
        <f t="shared" si="330"/>
        <v>94</v>
      </c>
      <c r="AH166" s="19">
        <f t="shared" si="279"/>
        <v>177</v>
      </c>
      <c r="AI166" s="173"/>
      <c r="AJ166" s="129"/>
      <c r="AK166" s="176"/>
    </row>
    <row r="167" spans="1:37" ht="26.25" customHeight="1" x14ac:dyDescent="0.25">
      <c r="A167" s="68"/>
      <c r="B167" s="137"/>
      <c r="C167" s="140">
        <v>41</v>
      </c>
      <c r="D167" s="133"/>
      <c r="E167" s="18">
        <f t="shared" si="267"/>
        <v>0</v>
      </c>
      <c r="F167" s="18">
        <f t="shared" si="268"/>
        <v>0</v>
      </c>
      <c r="G167" s="18">
        <f t="shared" si="269"/>
        <v>0</v>
      </c>
      <c r="H167" s="89"/>
      <c r="I167" s="101" t="s">
        <v>455</v>
      </c>
      <c r="J167" s="109">
        <f>SUM(J162:J166)</f>
        <v>79</v>
      </c>
      <c r="K167" s="65"/>
      <c r="L167" s="18">
        <f t="shared" si="270"/>
        <v>0</v>
      </c>
      <c r="M167" s="18">
        <f t="shared" si="271"/>
        <v>0</v>
      </c>
      <c r="N167" s="18">
        <f t="shared" si="272"/>
        <v>0</v>
      </c>
      <c r="O167" s="89"/>
      <c r="P167" s="101" t="s">
        <v>455</v>
      </c>
      <c r="Q167" s="110">
        <f>SUM(Q162:Q166)</f>
        <v>196</v>
      </c>
      <c r="R167" s="65"/>
      <c r="S167" s="135">
        <f t="shared" si="273"/>
        <v>0</v>
      </c>
      <c r="T167" s="135">
        <f t="shared" si="274"/>
        <v>0</v>
      </c>
      <c r="U167" s="135">
        <f t="shared" si="275"/>
        <v>0</v>
      </c>
      <c r="V167" s="89"/>
      <c r="W167" s="101" t="s">
        <v>455</v>
      </c>
      <c r="X167" s="109">
        <f>SUM(X162:X166)</f>
        <v>148</v>
      </c>
      <c r="Y167" s="156"/>
      <c r="Z167" s="135">
        <f t="shared" si="276"/>
        <v>0</v>
      </c>
      <c r="AA167" s="135">
        <f t="shared" si="277"/>
        <v>8</v>
      </c>
      <c r="AB167" s="135">
        <f t="shared" si="278"/>
        <v>8</v>
      </c>
      <c r="AC167" s="89"/>
      <c r="AD167" s="101" t="s">
        <v>455</v>
      </c>
      <c r="AE167" s="109">
        <f>SUM(AE162:AE166)</f>
        <v>116</v>
      </c>
      <c r="AF167" s="18"/>
      <c r="AG167" s="92"/>
      <c r="AH167" s="19" t="str">
        <f t="shared" si="279"/>
        <v/>
      </c>
      <c r="AI167" s="98"/>
      <c r="AJ167" s="98"/>
      <c r="AK167" s="177"/>
    </row>
    <row r="168" spans="1:37" ht="15" customHeight="1" x14ac:dyDescent="0.25">
      <c r="A168" s="68">
        <v>1</v>
      </c>
      <c r="B168" s="137"/>
      <c r="C168" s="139">
        <v>42</v>
      </c>
      <c r="D168" s="133">
        <v>8.1</v>
      </c>
      <c r="E168" s="18">
        <f t="shared" si="267"/>
        <v>0</v>
      </c>
      <c r="F168" s="18">
        <f t="shared" si="268"/>
        <v>20</v>
      </c>
      <c r="G168" s="18">
        <f t="shared" si="269"/>
        <v>20</v>
      </c>
      <c r="H168" s="15">
        <f t="shared" ref="H168:H172" si="337">G168</f>
        <v>20</v>
      </c>
      <c r="I168" s="84">
        <f>IF(H168="","",RANK(H168,H168:H172,0))</f>
        <v>4</v>
      </c>
      <c r="J168" s="84">
        <f>IF(I168&lt;5,H168,"")</f>
        <v>20</v>
      </c>
      <c r="K168" s="65">
        <v>237</v>
      </c>
      <c r="L168" s="18">
        <f t="shared" si="270"/>
        <v>0</v>
      </c>
      <c r="M168" s="18">
        <f t="shared" si="271"/>
        <v>52</v>
      </c>
      <c r="N168" s="18">
        <f t="shared" si="272"/>
        <v>52</v>
      </c>
      <c r="O168" s="15">
        <f t="shared" ref="O168:O172" si="338">N168</f>
        <v>52</v>
      </c>
      <c r="P168" s="96">
        <f>IF(O168="","",RANK(O168,O168:O172,0))</f>
        <v>3</v>
      </c>
      <c r="Q168" s="96">
        <f>IF(P168&lt;5,O168,"")</f>
        <v>52</v>
      </c>
      <c r="R168" s="65">
        <v>15</v>
      </c>
      <c r="S168" s="135">
        <f t="shared" si="273"/>
        <v>50</v>
      </c>
      <c r="T168" s="135">
        <f t="shared" si="274"/>
        <v>0</v>
      </c>
      <c r="U168" s="135">
        <f t="shared" si="275"/>
        <v>50</v>
      </c>
      <c r="V168" s="15">
        <f t="shared" ref="V168:V172" si="339">U168</f>
        <v>50</v>
      </c>
      <c r="W168" s="84">
        <f>IF(V168="","",RANK(V168,V168:V172,0))</f>
        <v>1</v>
      </c>
      <c r="X168" s="84">
        <f>IF(W168&lt;5,V168,"")</f>
        <v>50</v>
      </c>
      <c r="Y168" s="156">
        <v>0</v>
      </c>
      <c r="Z168" s="135">
        <f t="shared" si="276"/>
        <v>0</v>
      </c>
      <c r="AA168" s="135">
        <f t="shared" si="277"/>
        <v>8</v>
      </c>
      <c r="AB168" s="135">
        <f t="shared" si="278"/>
        <v>8</v>
      </c>
      <c r="AC168" s="15">
        <f t="shared" ref="AC168:AC172" si="340">AB168</f>
        <v>8</v>
      </c>
      <c r="AD168" s="84">
        <f>IF(AC168="","",RANK(AC168,AC168:AC172,0))</f>
        <v>5</v>
      </c>
      <c r="AE168" s="84" t="str">
        <f>IF(AD168&lt;5,AC168,"")</f>
        <v/>
      </c>
      <c r="AF168" s="18">
        <f t="shared" si="280"/>
        <v>130</v>
      </c>
      <c r="AG168" s="19">
        <f t="shared" ref="AG168:AG172" si="341">AF168</f>
        <v>130</v>
      </c>
      <c r="AH168" s="19">
        <f t="shared" si="279"/>
        <v>145</v>
      </c>
      <c r="AI168" s="171">
        <f>SUM(J168:J172,Q168:Q172,X168:X172,AE168:AE172)</f>
        <v>744</v>
      </c>
      <c r="AJ168" s="129">
        <f t="shared" ref="AJ168" si="342">AI168</f>
        <v>744</v>
      </c>
      <c r="AK168" s="175">
        <f t="shared" ref="AK168" si="343">IF(ISNUMBER(AI168),RANK(AI168,$AI$6:$AI$293,0),"")</f>
        <v>12</v>
      </c>
    </row>
    <row r="169" spans="1:37" ht="15" customHeight="1" x14ac:dyDescent="0.25">
      <c r="A169" s="68">
        <v>2</v>
      </c>
      <c r="B169" s="137"/>
      <c r="C169" s="139">
        <v>42</v>
      </c>
      <c r="D169" s="133">
        <v>7.1</v>
      </c>
      <c r="E169" s="18">
        <f t="shared" si="267"/>
        <v>53</v>
      </c>
      <c r="F169" s="18">
        <f t="shared" si="268"/>
        <v>0</v>
      </c>
      <c r="G169" s="18">
        <f t="shared" si="269"/>
        <v>53</v>
      </c>
      <c r="H169" s="15">
        <f t="shared" si="337"/>
        <v>53</v>
      </c>
      <c r="I169" s="84">
        <f>IF(H169="","",RANK(H169,H168:H172,0))</f>
        <v>1</v>
      </c>
      <c r="J169" s="84">
        <f t="shared" ref="J169:J172" si="344">IF(I169&lt;5,H169,"")</f>
        <v>53</v>
      </c>
      <c r="K169" s="156">
        <v>285</v>
      </c>
      <c r="L169" s="18">
        <f t="shared" si="270"/>
        <v>78</v>
      </c>
      <c r="M169" s="18">
        <f t="shared" si="271"/>
        <v>0</v>
      </c>
      <c r="N169" s="18">
        <f t="shared" si="272"/>
        <v>78</v>
      </c>
      <c r="O169" s="15">
        <f t="shared" si="338"/>
        <v>78</v>
      </c>
      <c r="P169" s="96">
        <f>IF(O169="","",RANK(O169,O168:O172,0))</f>
        <v>1</v>
      </c>
      <c r="Q169" s="96">
        <f t="shared" ref="Q169:Q172" si="345">IF(P169&lt;5,O169,"")</f>
        <v>78</v>
      </c>
      <c r="R169" s="65">
        <v>13</v>
      </c>
      <c r="S169" s="135">
        <f t="shared" si="273"/>
        <v>0</v>
      </c>
      <c r="T169" s="135">
        <f t="shared" si="274"/>
        <v>42</v>
      </c>
      <c r="U169" s="135">
        <f t="shared" si="275"/>
        <v>42</v>
      </c>
      <c r="V169" s="15">
        <f t="shared" si="339"/>
        <v>42</v>
      </c>
      <c r="W169" s="84">
        <f>IF(V169="","",RANK(V169,V168:V172,0))</f>
        <v>3</v>
      </c>
      <c r="X169" s="84">
        <f t="shared" ref="X169:X171" si="346">IF(W169&lt;5,V169,"")</f>
        <v>42</v>
      </c>
      <c r="Y169" s="156">
        <v>25</v>
      </c>
      <c r="Z169" s="135">
        <f t="shared" si="276"/>
        <v>63</v>
      </c>
      <c r="AA169" s="135">
        <f t="shared" si="277"/>
        <v>0</v>
      </c>
      <c r="AB169" s="135">
        <f t="shared" si="278"/>
        <v>63</v>
      </c>
      <c r="AC169" s="15">
        <f t="shared" si="340"/>
        <v>63</v>
      </c>
      <c r="AD169" s="84">
        <f>IF(AC169="","",RANK(AC169,AC168:AC172,0))</f>
        <v>1</v>
      </c>
      <c r="AE169" s="84">
        <f t="shared" ref="AE169:AE172" si="347">IF(AD169&lt;5,AC169,"")</f>
        <v>63</v>
      </c>
      <c r="AF169" s="18">
        <f t="shared" si="280"/>
        <v>236</v>
      </c>
      <c r="AG169" s="19">
        <f t="shared" si="341"/>
        <v>236</v>
      </c>
      <c r="AH169" s="19">
        <f t="shared" si="279"/>
        <v>4</v>
      </c>
      <c r="AI169" s="172"/>
      <c r="AJ169" s="129"/>
      <c r="AK169" s="176"/>
    </row>
    <row r="170" spans="1:37" ht="15" customHeight="1" x14ac:dyDescent="0.25">
      <c r="A170" s="68">
        <v>3</v>
      </c>
      <c r="B170" s="137"/>
      <c r="C170" s="139">
        <v>42</v>
      </c>
      <c r="D170" s="133">
        <v>7.1</v>
      </c>
      <c r="E170" s="18">
        <f t="shared" si="267"/>
        <v>53</v>
      </c>
      <c r="F170" s="18">
        <f t="shared" si="268"/>
        <v>0</v>
      </c>
      <c r="G170" s="18">
        <f t="shared" si="269"/>
        <v>53</v>
      </c>
      <c r="H170" s="15">
        <f t="shared" si="337"/>
        <v>53</v>
      </c>
      <c r="I170" s="84">
        <f>IF(H170="","",RANK(H170,H168:H172,0))</f>
        <v>1</v>
      </c>
      <c r="J170" s="84">
        <f t="shared" si="344"/>
        <v>53</v>
      </c>
      <c r="K170" s="65">
        <v>225</v>
      </c>
      <c r="L170" s="18">
        <f t="shared" si="270"/>
        <v>0</v>
      </c>
      <c r="M170" s="18">
        <f t="shared" si="271"/>
        <v>40</v>
      </c>
      <c r="N170" s="18">
        <f t="shared" si="272"/>
        <v>40</v>
      </c>
      <c r="O170" s="15">
        <f t="shared" si="338"/>
        <v>40</v>
      </c>
      <c r="P170" s="96">
        <f>IF(O170="","",RANK(O170,O168:O172,0))</f>
        <v>4</v>
      </c>
      <c r="Q170" s="96">
        <f t="shared" si="345"/>
        <v>40</v>
      </c>
      <c r="R170" s="65">
        <v>14</v>
      </c>
      <c r="S170" s="135">
        <f t="shared" si="273"/>
        <v>46</v>
      </c>
      <c r="T170" s="135">
        <f t="shared" si="274"/>
        <v>0</v>
      </c>
      <c r="U170" s="135">
        <f t="shared" si="275"/>
        <v>46</v>
      </c>
      <c r="V170" s="15">
        <f t="shared" si="339"/>
        <v>46</v>
      </c>
      <c r="W170" s="84">
        <f>IF(V170="","",RANK(V170,V168:V172,0))</f>
        <v>2</v>
      </c>
      <c r="X170" s="84">
        <f t="shared" si="346"/>
        <v>46</v>
      </c>
      <c r="Y170" s="156">
        <v>5</v>
      </c>
      <c r="Z170" s="135">
        <f t="shared" si="276"/>
        <v>0</v>
      </c>
      <c r="AA170" s="135">
        <f t="shared" si="277"/>
        <v>18</v>
      </c>
      <c r="AB170" s="135">
        <f t="shared" si="278"/>
        <v>18</v>
      </c>
      <c r="AC170" s="15">
        <f t="shared" si="340"/>
        <v>18</v>
      </c>
      <c r="AD170" s="84">
        <f>IF(AC170="","",RANK(AC170,AC168:AC172,0))</f>
        <v>4</v>
      </c>
      <c r="AE170" s="84">
        <f t="shared" si="347"/>
        <v>18</v>
      </c>
      <c r="AF170" s="18">
        <f t="shared" si="280"/>
        <v>157</v>
      </c>
      <c r="AG170" s="19">
        <f t="shared" si="341"/>
        <v>157</v>
      </c>
      <c r="AH170" s="19">
        <f t="shared" si="279"/>
        <v>96</v>
      </c>
      <c r="AI170" s="172"/>
      <c r="AJ170" s="129"/>
      <c r="AK170" s="176"/>
    </row>
    <row r="171" spans="1:37" ht="15" customHeight="1" x14ac:dyDescent="0.25">
      <c r="A171" s="68">
        <v>4</v>
      </c>
      <c r="B171" s="137"/>
      <c r="C171" s="139">
        <v>42</v>
      </c>
      <c r="D171" s="133">
        <v>7.3</v>
      </c>
      <c r="E171" s="18">
        <f t="shared" si="267"/>
        <v>46</v>
      </c>
      <c r="F171" s="18">
        <f t="shared" si="268"/>
        <v>0</v>
      </c>
      <c r="G171" s="18">
        <f t="shared" si="269"/>
        <v>46</v>
      </c>
      <c r="H171" s="15">
        <f t="shared" si="337"/>
        <v>46</v>
      </c>
      <c r="I171" s="84">
        <f>IF(H171="","",RANK(H171,H168:H172,0))</f>
        <v>3</v>
      </c>
      <c r="J171" s="84">
        <f t="shared" si="344"/>
        <v>46</v>
      </c>
      <c r="K171" s="65">
        <v>260</v>
      </c>
      <c r="L171" s="18">
        <f t="shared" si="270"/>
        <v>65</v>
      </c>
      <c r="M171" s="18">
        <f t="shared" si="271"/>
        <v>0</v>
      </c>
      <c r="N171" s="18">
        <f t="shared" si="272"/>
        <v>65</v>
      </c>
      <c r="O171" s="15">
        <f t="shared" si="338"/>
        <v>65</v>
      </c>
      <c r="P171" s="96">
        <f>IF(O171="","",RANK(O171,O168:O172,0))</f>
        <v>2</v>
      </c>
      <c r="Q171" s="96">
        <f t="shared" si="345"/>
        <v>65</v>
      </c>
      <c r="R171" s="65">
        <v>10</v>
      </c>
      <c r="S171" s="135">
        <f t="shared" si="273"/>
        <v>0</v>
      </c>
      <c r="T171" s="135">
        <f t="shared" si="274"/>
        <v>30</v>
      </c>
      <c r="U171" s="135">
        <f t="shared" si="275"/>
        <v>30</v>
      </c>
      <c r="V171" s="15">
        <f t="shared" si="339"/>
        <v>30</v>
      </c>
      <c r="W171" s="84">
        <f>IF(V171="","",RANK(V171,V168:V172,0))</f>
        <v>4</v>
      </c>
      <c r="X171" s="84">
        <f t="shared" si="346"/>
        <v>30</v>
      </c>
      <c r="Y171" s="156">
        <v>13</v>
      </c>
      <c r="Z171" s="135">
        <f t="shared" si="276"/>
        <v>0</v>
      </c>
      <c r="AA171" s="135">
        <f t="shared" si="277"/>
        <v>35</v>
      </c>
      <c r="AB171" s="135">
        <f t="shared" si="278"/>
        <v>35</v>
      </c>
      <c r="AC171" s="15">
        <f t="shared" si="340"/>
        <v>35</v>
      </c>
      <c r="AD171" s="84">
        <f>IF(AC171="","",RANK(AC171,AC168:AC172,0))</f>
        <v>3</v>
      </c>
      <c r="AE171" s="84">
        <f t="shared" si="347"/>
        <v>35</v>
      </c>
      <c r="AF171" s="18">
        <f t="shared" si="280"/>
        <v>176</v>
      </c>
      <c r="AG171" s="19">
        <f t="shared" si="341"/>
        <v>176</v>
      </c>
      <c r="AH171" s="19">
        <f t="shared" si="279"/>
        <v>56</v>
      </c>
      <c r="AI171" s="172"/>
      <c r="AJ171" s="129"/>
      <c r="AK171" s="176"/>
    </row>
    <row r="172" spans="1:37" ht="15" customHeight="1" x14ac:dyDescent="0.25">
      <c r="A172" s="68">
        <v>5</v>
      </c>
      <c r="B172" s="137"/>
      <c r="C172" s="139">
        <v>42</v>
      </c>
      <c r="D172" s="133">
        <v>8.3000000000000007</v>
      </c>
      <c r="E172" s="18">
        <f t="shared" si="267"/>
        <v>0</v>
      </c>
      <c r="F172" s="18">
        <f t="shared" si="268"/>
        <v>15</v>
      </c>
      <c r="G172" s="18">
        <f t="shared" si="269"/>
        <v>15</v>
      </c>
      <c r="H172" s="15">
        <f t="shared" si="337"/>
        <v>15</v>
      </c>
      <c r="I172" s="84">
        <f>IF(H172="","",RANK(H172,H168:H172,0))</f>
        <v>5</v>
      </c>
      <c r="J172" s="84" t="str">
        <f t="shared" si="344"/>
        <v/>
      </c>
      <c r="K172" s="65">
        <v>210</v>
      </c>
      <c r="L172" s="18">
        <f t="shared" si="270"/>
        <v>0</v>
      </c>
      <c r="M172" s="18">
        <f t="shared" si="271"/>
        <v>25</v>
      </c>
      <c r="N172" s="18">
        <f t="shared" si="272"/>
        <v>25</v>
      </c>
      <c r="O172" s="15">
        <f t="shared" si="338"/>
        <v>25</v>
      </c>
      <c r="P172" s="96">
        <f>IF(O172="","",RANK(O172,O168:O172,0))</f>
        <v>5</v>
      </c>
      <c r="Q172" s="96" t="str">
        <f t="shared" si="345"/>
        <v/>
      </c>
      <c r="R172" s="65">
        <v>10</v>
      </c>
      <c r="S172" s="135">
        <f t="shared" si="273"/>
        <v>0</v>
      </c>
      <c r="T172" s="135">
        <f t="shared" si="274"/>
        <v>30</v>
      </c>
      <c r="U172" s="135">
        <f t="shared" si="275"/>
        <v>30</v>
      </c>
      <c r="V172" s="15">
        <f t="shared" si="339"/>
        <v>30</v>
      </c>
      <c r="W172" s="84">
        <f>IF(V172="","",RANK(V172,V168:V172,0))</f>
        <v>4</v>
      </c>
      <c r="X172" s="84"/>
      <c r="Y172" s="156">
        <v>19.5</v>
      </c>
      <c r="Z172" s="135">
        <f t="shared" si="276"/>
        <v>0</v>
      </c>
      <c r="AA172" s="135">
        <f t="shared" si="277"/>
        <v>53</v>
      </c>
      <c r="AB172" s="135">
        <f t="shared" si="278"/>
        <v>53</v>
      </c>
      <c r="AC172" s="15">
        <f t="shared" si="340"/>
        <v>53</v>
      </c>
      <c r="AD172" s="84">
        <f>IF(AC172="","",RANK(AC172,AC168:AC172,0))</f>
        <v>2</v>
      </c>
      <c r="AE172" s="84">
        <f t="shared" si="347"/>
        <v>53</v>
      </c>
      <c r="AF172" s="18">
        <f t="shared" si="280"/>
        <v>123</v>
      </c>
      <c r="AG172" s="19">
        <f t="shared" si="341"/>
        <v>123</v>
      </c>
      <c r="AH172" s="19">
        <f t="shared" si="279"/>
        <v>154</v>
      </c>
      <c r="AI172" s="173"/>
      <c r="AJ172" s="129"/>
      <c r="AK172" s="176"/>
    </row>
    <row r="173" spans="1:37" ht="26.25" customHeight="1" x14ac:dyDescent="0.25">
      <c r="A173" s="68"/>
      <c r="B173" s="137"/>
      <c r="C173" s="140">
        <v>42</v>
      </c>
      <c r="D173" s="133"/>
      <c r="E173" s="18">
        <f t="shared" si="267"/>
        <v>0</v>
      </c>
      <c r="F173" s="18">
        <f t="shared" si="268"/>
        <v>0</v>
      </c>
      <c r="G173" s="18">
        <f t="shared" si="269"/>
        <v>0</v>
      </c>
      <c r="H173" s="89"/>
      <c r="I173" s="101" t="s">
        <v>455</v>
      </c>
      <c r="J173" s="109">
        <f>SUM(J168:J172)</f>
        <v>172</v>
      </c>
      <c r="K173" s="65"/>
      <c r="L173" s="18">
        <f t="shared" si="270"/>
        <v>0</v>
      </c>
      <c r="M173" s="18">
        <f t="shared" si="271"/>
        <v>0</v>
      </c>
      <c r="N173" s="18">
        <f t="shared" si="272"/>
        <v>0</v>
      </c>
      <c r="O173" s="89"/>
      <c r="P173" s="101" t="s">
        <v>455</v>
      </c>
      <c r="Q173" s="110">
        <f>SUM(Q168:Q172)</f>
        <v>235</v>
      </c>
      <c r="R173" s="65"/>
      <c r="S173" s="135">
        <f t="shared" si="273"/>
        <v>0</v>
      </c>
      <c r="T173" s="135">
        <f t="shared" si="274"/>
        <v>0</v>
      </c>
      <c r="U173" s="135">
        <f t="shared" si="275"/>
        <v>0</v>
      </c>
      <c r="V173" s="89"/>
      <c r="W173" s="101" t="s">
        <v>455</v>
      </c>
      <c r="X173" s="109">
        <f>SUM(X168:X172)</f>
        <v>168</v>
      </c>
      <c r="Y173" s="156"/>
      <c r="Z173" s="135">
        <f t="shared" si="276"/>
        <v>0</v>
      </c>
      <c r="AA173" s="135">
        <f t="shared" si="277"/>
        <v>8</v>
      </c>
      <c r="AB173" s="135">
        <f t="shared" si="278"/>
        <v>8</v>
      </c>
      <c r="AC173" s="89"/>
      <c r="AD173" s="101" t="s">
        <v>455</v>
      </c>
      <c r="AE173" s="109">
        <f>SUM(AE168:AE172)</f>
        <v>169</v>
      </c>
      <c r="AF173" s="18"/>
      <c r="AG173" s="92"/>
      <c r="AH173" s="19" t="str">
        <f t="shared" si="279"/>
        <v/>
      </c>
      <c r="AI173" s="98"/>
      <c r="AJ173" s="98"/>
      <c r="AK173" s="177"/>
    </row>
    <row r="174" spans="1:37" ht="15" customHeight="1" x14ac:dyDescent="0.25">
      <c r="A174" s="68">
        <v>1</v>
      </c>
      <c r="B174" s="137"/>
      <c r="C174" s="139">
        <v>43</v>
      </c>
      <c r="D174" s="133">
        <v>8.6</v>
      </c>
      <c r="E174" s="18">
        <f t="shared" si="267"/>
        <v>0</v>
      </c>
      <c r="F174" s="18">
        <f t="shared" si="268"/>
        <v>9</v>
      </c>
      <c r="G174" s="18">
        <f t="shared" si="269"/>
        <v>9</v>
      </c>
      <c r="H174" s="15">
        <f t="shared" ref="H174:H178" si="348">G174</f>
        <v>9</v>
      </c>
      <c r="I174" s="84">
        <f>IF(H174="","",RANK(H174,H174:H178,0))</f>
        <v>5</v>
      </c>
      <c r="J174" s="84" t="str">
        <f>IF(I174&lt;5,H174,"")</f>
        <v/>
      </c>
      <c r="K174" s="65">
        <v>240</v>
      </c>
      <c r="L174" s="18">
        <f t="shared" si="270"/>
        <v>0</v>
      </c>
      <c r="M174" s="18">
        <f t="shared" si="271"/>
        <v>55</v>
      </c>
      <c r="N174" s="18">
        <f t="shared" si="272"/>
        <v>55</v>
      </c>
      <c r="O174" s="15">
        <f t="shared" ref="O174:O178" si="349">N174</f>
        <v>55</v>
      </c>
      <c r="P174" s="96">
        <f>IF(O174="","",RANK(O174,O174:O178,0))</f>
        <v>3</v>
      </c>
      <c r="Q174" s="96">
        <f>IF(P174&lt;5,O174,"")</f>
        <v>55</v>
      </c>
      <c r="R174" s="65">
        <v>12</v>
      </c>
      <c r="S174" s="135">
        <f t="shared" si="273"/>
        <v>0</v>
      </c>
      <c r="T174" s="135">
        <f t="shared" si="274"/>
        <v>38</v>
      </c>
      <c r="U174" s="135">
        <f t="shared" si="275"/>
        <v>38</v>
      </c>
      <c r="V174" s="15">
        <f t="shared" ref="V174:V178" si="350">U174</f>
        <v>38</v>
      </c>
      <c r="W174" s="84">
        <f>IF(V174="","",RANK(V174,V174:V178,0))</f>
        <v>4</v>
      </c>
      <c r="X174" s="84">
        <f>IF(W174&lt;5,V174,"")</f>
        <v>38</v>
      </c>
      <c r="Y174" s="156">
        <v>25</v>
      </c>
      <c r="Z174" s="135">
        <f t="shared" si="276"/>
        <v>63</v>
      </c>
      <c r="AA174" s="135">
        <f t="shared" si="277"/>
        <v>0</v>
      </c>
      <c r="AB174" s="135">
        <f t="shared" si="278"/>
        <v>63</v>
      </c>
      <c r="AC174" s="15">
        <f t="shared" ref="AC174:AC178" si="351">AB174</f>
        <v>63</v>
      </c>
      <c r="AD174" s="84">
        <f>IF(AC174="","",RANK(AC174,AC174:AC178,0))</f>
        <v>1</v>
      </c>
      <c r="AE174" s="84">
        <f>IF(AD174&lt;5,AC174,"")</f>
        <v>63</v>
      </c>
      <c r="AF174" s="18">
        <f t="shared" si="280"/>
        <v>165</v>
      </c>
      <c r="AG174" s="19">
        <f t="shared" ref="AG174:AG178" si="352">AF174</f>
        <v>165</v>
      </c>
      <c r="AH174" s="19">
        <f t="shared" si="279"/>
        <v>79</v>
      </c>
      <c r="AI174" s="171">
        <f>SUM(J174:J178,Q174:Q178,X174:X178,AE174:AE178)</f>
        <v>739</v>
      </c>
      <c r="AJ174" s="129">
        <f t="shared" ref="AJ174" si="353">AI174</f>
        <v>739</v>
      </c>
      <c r="AK174" s="175">
        <f t="shared" ref="AK174" si="354">IF(ISNUMBER(AI174),RANK(AI174,$AI$6:$AI$293,0),"")</f>
        <v>14</v>
      </c>
    </row>
    <row r="175" spans="1:37" ht="15" customHeight="1" x14ac:dyDescent="0.25">
      <c r="A175" s="68">
        <v>2</v>
      </c>
      <c r="B175" s="137"/>
      <c r="C175" s="139">
        <v>43</v>
      </c>
      <c r="D175" s="133">
        <v>8.1</v>
      </c>
      <c r="E175" s="18">
        <f t="shared" si="267"/>
        <v>0</v>
      </c>
      <c r="F175" s="18">
        <f t="shared" si="268"/>
        <v>20</v>
      </c>
      <c r="G175" s="18">
        <f t="shared" si="269"/>
        <v>20</v>
      </c>
      <c r="H175" s="15">
        <f t="shared" si="348"/>
        <v>20</v>
      </c>
      <c r="I175" s="84">
        <f>IF(H175="","",RANK(H175,H174:H178,0))</f>
        <v>3</v>
      </c>
      <c r="J175" s="84">
        <f t="shared" ref="J175:J178" si="355">IF(I175&lt;5,H175,"")</f>
        <v>20</v>
      </c>
      <c r="K175" s="65">
        <v>235</v>
      </c>
      <c r="L175" s="18">
        <f t="shared" si="270"/>
        <v>0</v>
      </c>
      <c r="M175" s="18">
        <f t="shared" si="271"/>
        <v>50</v>
      </c>
      <c r="N175" s="18">
        <f t="shared" si="272"/>
        <v>50</v>
      </c>
      <c r="O175" s="15">
        <f t="shared" si="349"/>
        <v>50</v>
      </c>
      <c r="P175" s="96">
        <f>IF(O175="","",RANK(O175,O174:O178,0))</f>
        <v>4</v>
      </c>
      <c r="Q175" s="96">
        <f t="shared" ref="Q175:Q178" si="356">IF(P175&lt;5,O175,"")</f>
        <v>50</v>
      </c>
      <c r="R175" s="65">
        <v>27</v>
      </c>
      <c r="S175" s="135">
        <f t="shared" si="273"/>
        <v>68</v>
      </c>
      <c r="T175" s="135">
        <f t="shared" si="274"/>
        <v>0</v>
      </c>
      <c r="U175" s="135">
        <f t="shared" si="275"/>
        <v>68</v>
      </c>
      <c r="V175" s="15">
        <f t="shared" si="350"/>
        <v>68</v>
      </c>
      <c r="W175" s="84">
        <f>IF(V175="","",RANK(V175,V174:V178,0))</f>
        <v>1</v>
      </c>
      <c r="X175" s="84">
        <f t="shared" ref="X175:X178" si="357">IF(W175&lt;5,V175,"")</f>
        <v>68</v>
      </c>
      <c r="Y175" s="156">
        <v>23</v>
      </c>
      <c r="Z175" s="135">
        <f t="shared" si="276"/>
        <v>60</v>
      </c>
      <c r="AA175" s="135">
        <f t="shared" si="277"/>
        <v>0</v>
      </c>
      <c r="AB175" s="135">
        <f t="shared" si="278"/>
        <v>60</v>
      </c>
      <c r="AC175" s="15">
        <f t="shared" si="351"/>
        <v>60</v>
      </c>
      <c r="AD175" s="84">
        <f>IF(AC175="","",RANK(AC175,AC174:AC178,0))</f>
        <v>2</v>
      </c>
      <c r="AE175" s="84">
        <f t="shared" ref="AE175:AE178" si="358">IF(AD175&lt;5,AC175,"")</f>
        <v>60</v>
      </c>
      <c r="AF175" s="18">
        <f t="shared" si="280"/>
        <v>198</v>
      </c>
      <c r="AG175" s="19">
        <f t="shared" si="352"/>
        <v>198</v>
      </c>
      <c r="AH175" s="19">
        <f t="shared" si="279"/>
        <v>28</v>
      </c>
      <c r="AI175" s="172"/>
      <c r="AJ175" s="129"/>
      <c r="AK175" s="176"/>
    </row>
    <row r="176" spans="1:37" ht="15" customHeight="1" x14ac:dyDescent="0.25">
      <c r="A176" s="68">
        <v>3</v>
      </c>
      <c r="B176" s="137"/>
      <c r="C176" s="139">
        <v>43</v>
      </c>
      <c r="D176" s="133">
        <v>7.8</v>
      </c>
      <c r="E176" s="18">
        <f t="shared" si="267"/>
        <v>29</v>
      </c>
      <c r="F176" s="18">
        <f t="shared" si="268"/>
        <v>0</v>
      </c>
      <c r="G176" s="18">
        <f t="shared" si="269"/>
        <v>29</v>
      </c>
      <c r="H176" s="15">
        <f t="shared" si="348"/>
        <v>29</v>
      </c>
      <c r="I176" s="84">
        <f>IF(H176="","",RANK(H176,H174:H178,0))</f>
        <v>2</v>
      </c>
      <c r="J176" s="84">
        <f t="shared" si="355"/>
        <v>29</v>
      </c>
      <c r="K176" s="65">
        <v>216</v>
      </c>
      <c r="L176" s="18">
        <f t="shared" si="270"/>
        <v>0</v>
      </c>
      <c r="M176" s="18">
        <f t="shared" si="271"/>
        <v>31</v>
      </c>
      <c r="N176" s="18">
        <f t="shared" si="272"/>
        <v>31</v>
      </c>
      <c r="O176" s="15">
        <f t="shared" si="349"/>
        <v>31</v>
      </c>
      <c r="P176" s="96">
        <f>IF(O176="","",RANK(O176,O174:O178,0))</f>
        <v>5</v>
      </c>
      <c r="Q176" s="96" t="str">
        <f t="shared" si="356"/>
        <v/>
      </c>
      <c r="R176" s="65">
        <v>10</v>
      </c>
      <c r="S176" s="135">
        <f t="shared" si="273"/>
        <v>0</v>
      </c>
      <c r="T176" s="135">
        <f t="shared" si="274"/>
        <v>30</v>
      </c>
      <c r="U176" s="135">
        <f t="shared" si="275"/>
        <v>30</v>
      </c>
      <c r="V176" s="15">
        <f t="shared" si="350"/>
        <v>30</v>
      </c>
      <c r="W176" s="84">
        <f>IF(V176="","",RANK(V176,V174:V178,0))</f>
        <v>5</v>
      </c>
      <c r="X176" s="84" t="str">
        <f t="shared" si="357"/>
        <v/>
      </c>
      <c r="Y176" s="156">
        <v>11</v>
      </c>
      <c r="Z176" s="135">
        <f t="shared" si="276"/>
        <v>0</v>
      </c>
      <c r="AA176" s="135">
        <f t="shared" si="277"/>
        <v>30</v>
      </c>
      <c r="AB176" s="135">
        <f t="shared" si="278"/>
        <v>30</v>
      </c>
      <c r="AC176" s="15">
        <f t="shared" si="351"/>
        <v>30</v>
      </c>
      <c r="AD176" s="84">
        <f>IF(AC176="","",RANK(AC176,AC174:AC178,0))</f>
        <v>5</v>
      </c>
      <c r="AE176" s="84" t="str">
        <f t="shared" si="358"/>
        <v/>
      </c>
      <c r="AF176" s="18">
        <f t="shared" si="280"/>
        <v>120</v>
      </c>
      <c r="AG176" s="19">
        <f t="shared" si="352"/>
        <v>120</v>
      </c>
      <c r="AH176" s="19">
        <f t="shared" si="279"/>
        <v>157</v>
      </c>
      <c r="AI176" s="172"/>
      <c r="AJ176" s="129"/>
      <c r="AK176" s="176"/>
    </row>
    <row r="177" spans="1:37" ht="15" customHeight="1" x14ac:dyDescent="0.25">
      <c r="A177" s="68">
        <v>4</v>
      </c>
      <c r="B177" s="137"/>
      <c r="C177" s="139">
        <v>43</v>
      </c>
      <c r="D177" s="133">
        <v>8.5</v>
      </c>
      <c r="E177" s="18">
        <f t="shared" si="267"/>
        <v>0</v>
      </c>
      <c r="F177" s="18">
        <f t="shared" si="268"/>
        <v>11</v>
      </c>
      <c r="G177" s="18">
        <f t="shared" si="269"/>
        <v>11</v>
      </c>
      <c r="H177" s="15">
        <f t="shared" si="348"/>
        <v>11</v>
      </c>
      <c r="I177" s="84">
        <f>IF(H177="","",RANK(H177,H174:H178,0))</f>
        <v>4</v>
      </c>
      <c r="J177" s="84">
        <f t="shared" si="355"/>
        <v>11</v>
      </c>
      <c r="K177" s="65">
        <v>243</v>
      </c>
      <c r="L177" s="18">
        <f t="shared" si="270"/>
        <v>0</v>
      </c>
      <c r="M177" s="18">
        <f t="shared" si="271"/>
        <v>56</v>
      </c>
      <c r="N177" s="18">
        <f t="shared" si="272"/>
        <v>56</v>
      </c>
      <c r="O177" s="15">
        <f t="shared" si="349"/>
        <v>56</v>
      </c>
      <c r="P177" s="96">
        <f>IF(O177="","",RANK(O177,O174:O178,0))</f>
        <v>2</v>
      </c>
      <c r="Q177" s="96">
        <f t="shared" si="356"/>
        <v>56</v>
      </c>
      <c r="R177" s="65">
        <v>15</v>
      </c>
      <c r="S177" s="135">
        <f t="shared" si="273"/>
        <v>50</v>
      </c>
      <c r="T177" s="135">
        <f t="shared" si="274"/>
        <v>0</v>
      </c>
      <c r="U177" s="135">
        <f t="shared" si="275"/>
        <v>50</v>
      </c>
      <c r="V177" s="15">
        <f t="shared" si="350"/>
        <v>50</v>
      </c>
      <c r="W177" s="84">
        <f>IF(V177="","",RANK(V177,V174:V178,0))</f>
        <v>3</v>
      </c>
      <c r="X177" s="84">
        <f t="shared" si="357"/>
        <v>50</v>
      </c>
      <c r="Y177" s="156">
        <v>19</v>
      </c>
      <c r="Z177" s="135">
        <f t="shared" si="276"/>
        <v>0</v>
      </c>
      <c r="AA177" s="135">
        <f t="shared" si="277"/>
        <v>52</v>
      </c>
      <c r="AB177" s="135">
        <f t="shared" si="278"/>
        <v>52</v>
      </c>
      <c r="AC177" s="15">
        <f t="shared" si="351"/>
        <v>52</v>
      </c>
      <c r="AD177" s="84">
        <f>IF(AC177="","",RANK(AC177,AC174:AC178,0))</f>
        <v>3</v>
      </c>
      <c r="AE177" s="84">
        <f t="shared" si="358"/>
        <v>52</v>
      </c>
      <c r="AF177" s="18">
        <f t="shared" si="280"/>
        <v>169</v>
      </c>
      <c r="AG177" s="19">
        <f t="shared" si="352"/>
        <v>169</v>
      </c>
      <c r="AH177" s="19">
        <f t="shared" si="279"/>
        <v>70</v>
      </c>
      <c r="AI177" s="172"/>
      <c r="AJ177" s="129"/>
      <c r="AK177" s="176"/>
    </row>
    <row r="178" spans="1:37" ht="15" customHeight="1" x14ac:dyDescent="0.25">
      <c r="A178" s="68">
        <v>5</v>
      </c>
      <c r="B178" s="137"/>
      <c r="C178" s="139">
        <v>43</v>
      </c>
      <c r="D178" s="133">
        <v>7.7</v>
      </c>
      <c r="E178" s="18">
        <f t="shared" si="267"/>
        <v>32</v>
      </c>
      <c r="F178" s="18">
        <f t="shared" si="268"/>
        <v>0</v>
      </c>
      <c r="G178" s="18">
        <f t="shared" si="269"/>
        <v>32</v>
      </c>
      <c r="H178" s="15">
        <f t="shared" si="348"/>
        <v>32</v>
      </c>
      <c r="I178" s="84">
        <f>IF(H178="","",RANK(H178,H174:H178,0))</f>
        <v>1</v>
      </c>
      <c r="J178" s="84">
        <f t="shared" si="355"/>
        <v>32</v>
      </c>
      <c r="K178" s="65">
        <v>245</v>
      </c>
      <c r="L178" s="18">
        <f t="shared" si="270"/>
        <v>0</v>
      </c>
      <c r="M178" s="18">
        <f t="shared" si="271"/>
        <v>57</v>
      </c>
      <c r="N178" s="18">
        <f t="shared" si="272"/>
        <v>57</v>
      </c>
      <c r="O178" s="15">
        <f t="shared" si="349"/>
        <v>57</v>
      </c>
      <c r="P178" s="96">
        <f>IF(O178="","",RANK(O178,O174:O178,0))</f>
        <v>1</v>
      </c>
      <c r="Q178" s="96">
        <f t="shared" si="356"/>
        <v>57</v>
      </c>
      <c r="R178" s="65">
        <v>16</v>
      </c>
      <c r="S178" s="135">
        <f t="shared" si="273"/>
        <v>54</v>
      </c>
      <c r="T178" s="135">
        <f t="shared" si="274"/>
        <v>0</v>
      </c>
      <c r="U178" s="135">
        <f t="shared" si="275"/>
        <v>54</v>
      </c>
      <c r="V178" s="15">
        <f t="shared" si="350"/>
        <v>54</v>
      </c>
      <c r="W178" s="84">
        <f>IF(V178="","",RANK(V178,V174:V178,0))</f>
        <v>2</v>
      </c>
      <c r="X178" s="84">
        <f t="shared" si="357"/>
        <v>54</v>
      </c>
      <c r="Y178" s="156">
        <v>16</v>
      </c>
      <c r="Z178" s="135">
        <f t="shared" si="276"/>
        <v>0</v>
      </c>
      <c r="AA178" s="135">
        <f t="shared" si="277"/>
        <v>44</v>
      </c>
      <c r="AB178" s="135">
        <f t="shared" si="278"/>
        <v>44</v>
      </c>
      <c r="AC178" s="15">
        <f t="shared" si="351"/>
        <v>44</v>
      </c>
      <c r="AD178" s="84">
        <f>IF(AC178="","",RANK(AC178,AC174:AC178,0))</f>
        <v>4</v>
      </c>
      <c r="AE178" s="84">
        <f t="shared" si="358"/>
        <v>44</v>
      </c>
      <c r="AF178" s="18">
        <f t="shared" si="280"/>
        <v>187</v>
      </c>
      <c r="AG178" s="19">
        <f t="shared" si="352"/>
        <v>187</v>
      </c>
      <c r="AH178" s="19">
        <f t="shared" si="279"/>
        <v>40</v>
      </c>
      <c r="AI178" s="173"/>
      <c r="AJ178" s="129"/>
      <c r="AK178" s="176"/>
    </row>
    <row r="179" spans="1:37" ht="26.25" customHeight="1" x14ac:dyDescent="0.25">
      <c r="A179" s="68"/>
      <c r="B179" s="137"/>
      <c r="C179" s="140">
        <v>43</v>
      </c>
      <c r="D179" s="133"/>
      <c r="E179" s="18">
        <f t="shared" si="267"/>
        <v>0</v>
      </c>
      <c r="F179" s="18">
        <f t="shared" si="268"/>
        <v>0</v>
      </c>
      <c r="G179" s="18">
        <f t="shared" si="269"/>
        <v>0</v>
      </c>
      <c r="H179" s="89"/>
      <c r="I179" s="101" t="s">
        <v>455</v>
      </c>
      <c r="J179" s="109">
        <f>SUM(J174:J178)</f>
        <v>92</v>
      </c>
      <c r="K179" s="65"/>
      <c r="L179" s="18">
        <f t="shared" si="270"/>
        <v>0</v>
      </c>
      <c r="M179" s="18">
        <f t="shared" si="271"/>
        <v>0</v>
      </c>
      <c r="N179" s="18">
        <f t="shared" si="272"/>
        <v>0</v>
      </c>
      <c r="O179" s="89"/>
      <c r="P179" s="101" t="s">
        <v>455</v>
      </c>
      <c r="Q179" s="110">
        <f>SUM(Q174:Q178)</f>
        <v>218</v>
      </c>
      <c r="R179" s="65"/>
      <c r="S179" s="135">
        <f t="shared" si="273"/>
        <v>0</v>
      </c>
      <c r="T179" s="135">
        <f t="shared" si="274"/>
        <v>0</v>
      </c>
      <c r="U179" s="135">
        <f t="shared" si="275"/>
        <v>0</v>
      </c>
      <c r="V179" s="89"/>
      <c r="W179" s="101" t="s">
        <v>455</v>
      </c>
      <c r="X179" s="109">
        <f>SUM(X174:X178)</f>
        <v>210</v>
      </c>
      <c r="Y179" s="156"/>
      <c r="Z179" s="135">
        <f t="shared" si="276"/>
        <v>0</v>
      </c>
      <c r="AA179" s="135">
        <f t="shared" si="277"/>
        <v>8</v>
      </c>
      <c r="AB179" s="135">
        <f t="shared" si="278"/>
        <v>8</v>
      </c>
      <c r="AC179" s="89"/>
      <c r="AD179" s="101" t="s">
        <v>455</v>
      </c>
      <c r="AE179" s="109">
        <f>SUM(AE174:AE178)</f>
        <v>219</v>
      </c>
      <c r="AF179" s="18"/>
      <c r="AG179" s="92"/>
      <c r="AH179" s="19" t="str">
        <f t="shared" si="279"/>
        <v/>
      </c>
      <c r="AI179" s="98"/>
      <c r="AJ179" s="98"/>
      <c r="AK179" s="177"/>
    </row>
    <row r="180" spans="1:37" ht="15" customHeight="1" x14ac:dyDescent="0.25">
      <c r="A180" s="68">
        <v>1</v>
      </c>
      <c r="B180" s="137"/>
      <c r="C180" s="139">
        <v>44</v>
      </c>
      <c r="D180" s="133">
        <v>7.9</v>
      </c>
      <c r="E180" s="18">
        <f t="shared" si="267"/>
        <v>0</v>
      </c>
      <c r="F180" s="18">
        <f t="shared" si="268"/>
        <v>26</v>
      </c>
      <c r="G180" s="18">
        <f t="shared" si="269"/>
        <v>26</v>
      </c>
      <c r="H180" s="15">
        <f t="shared" ref="H180:H184" si="359">G180</f>
        <v>26</v>
      </c>
      <c r="I180" s="84">
        <f>IF(H180="","",RANK(H180,H180:H184,0))</f>
        <v>2</v>
      </c>
      <c r="J180" s="84">
        <f>IF(I180&lt;5,H180,"")</f>
        <v>26</v>
      </c>
      <c r="K180" s="65">
        <v>231</v>
      </c>
      <c r="L180" s="18">
        <f t="shared" si="270"/>
        <v>0</v>
      </c>
      <c r="M180" s="18">
        <f t="shared" si="271"/>
        <v>46</v>
      </c>
      <c r="N180" s="18">
        <f t="shared" si="272"/>
        <v>46</v>
      </c>
      <c r="O180" s="15">
        <f t="shared" ref="O180:O184" si="360">N180</f>
        <v>46</v>
      </c>
      <c r="P180" s="96">
        <f>IF(O180="","",RANK(O180,O180:O184,0))</f>
        <v>4</v>
      </c>
      <c r="Q180" s="96">
        <f>IF(P180&lt;5,O180,"")</f>
        <v>46</v>
      </c>
      <c r="R180" s="65">
        <v>15</v>
      </c>
      <c r="S180" s="135">
        <f t="shared" si="273"/>
        <v>50</v>
      </c>
      <c r="T180" s="135">
        <f t="shared" si="274"/>
        <v>0</v>
      </c>
      <c r="U180" s="135">
        <f t="shared" si="275"/>
        <v>50</v>
      </c>
      <c r="V180" s="15">
        <f t="shared" ref="V180:V184" si="361">U180</f>
        <v>50</v>
      </c>
      <c r="W180" s="84">
        <f>IF(V180="","",RANK(V180,V180:V184,0))</f>
        <v>2</v>
      </c>
      <c r="X180" s="84">
        <f>IF(W180&lt;5,V180,"")</f>
        <v>50</v>
      </c>
      <c r="Y180" s="156">
        <v>13</v>
      </c>
      <c r="Z180" s="135">
        <f t="shared" si="276"/>
        <v>0</v>
      </c>
      <c r="AA180" s="135">
        <f t="shared" si="277"/>
        <v>35</v>
      </c>
      <c r="AB180" s="135">
        <f t="shared" si="278"/>
        <v>35</v>
      </c>
      <c r="AC180" s="15">
        <f t="shared" ref="AC180:AC184" si="362">AB180</f>
        <v>35</v>
      </c>
      <c r="AD180" s="84">
        <f>IF(AC180="","",RANK(AC180,AC180:AC184,0))</f>
        <v>1</v>
      </c>
      <c r="AE180" s="84">
        <f>IF(AD180&lt;5,AC180,"")</f>
        <v>35</v>
      </c>
      <c r="AF180" s="18">
        <f t="shared" si="280"/>
        <v>157</v>
      </c>
      <c r="AG180" s="19">
        <f t="shared" ref="AG180:AG184" si="363">AF180</f>
        <v>157</v>
      </c>
      <c r="AH180" s="19">
        <f t="shared" si="279"/>
        <v>96</v>
      </c>
      <c r="AI180" s="171">
        <f>SUM(J180:J184,Q180:Q184,X180:X184,AE180:AE184)</f>
        <v>574</v>
      </c>
      <c r="AJ180" s="129">
        <f t="shared" ref="AJ180" si="364">AI180</f>
        <v>574</v>
      </c>
      <c r="AK180" s="175">
        <f t="shared" ref="AK180" si="365">IF(ISNUMBER(AI180),RANK(AI180,$AI$6:$AI$293,0),"")</f>
        <v>32</v>
      </c>
    </row>
    <row r="181" spans="1:37" ht="15" customHeight="1" x14ac:dyDescent="0.25">
      <c r="A181" s="68">
        <v>2</v>
      </c>
      <c r="B181" s="137"/>
      <c r="C181" s="139">
        <v>44</v>
      </c>
      <c r="D181" s="133">
        <v>8.8000000000000007</v>
      </c>
      <c r="E181" s="18">
        <f t="shared" si="267"/>
        <v>0</v>
      </c>
      <c r="F181" s="18">
        <f t="shared" si="268"/>
        <v>5</v>
      </c>
      <c r="G181" s="18">
        <f t="shared" si="269"/>
        <v>5</v>
      </c>
      <c r="H181" s="15">
        <f t="shared" si="359"/>
        <v>5</v>
      </c>
      <c r="I181" s="84">
        <f>IF(H181="","",RANK(H181,H180:H184,0))</f>
        <v>4</v>
      </c>
      <c r="J181" s="84">
        <f t="shared" ref="J181:J184" si="366">IF(I181&lt;5,H181,"")</f>
        <v>5</v>
      </c>
      <c r="K181" s="65">
        <v>236</v>
      </c>
      <c r="L181" s="18">
        <f t="shared" si="270"/>
        <v>0</v>
      </c>
      <c r="M181" s="18">
        <f t="shared" si="271"/>
        <v>51</v>
      </c>
      <c r="N181" s="18">
        <f t="shared" si="272"/>
        <v>51</v>
      </c>
      <c r="O181" s="15">
        <f t="shared" si="360"/>
        <v>51</v>
      </c>
      <c r="P181" s="96">
        <f>IF(O181="","",RANK(O181,O180:O184,0))</f>
        <v>3</v>
      </c>
      <c r="Q181" s="96">
        <f t="shared" ref="Q181:Q184" si="367">IF(P181&lt;5,O181,"")</f>
        <v>51</v>
      </c>
      <c r="R181" s="65">
        <v>13</v>
      </c>
      <c r="S181" s="135">
        <f t="shared" si="273"/>
        <v>0</v>
      </c>
      <c r="T181" s="135">
        <f t="shared" si="274"/>
        <v>42</v>
      </c>
      <c r="U181" s="135">
        <f t="shared" si="275"/>
        <v>42</v>
      </c>
      <c r="V181" s="15">
        <f t="shared" si="361"/>
        <v>42</v>
      </c>
      <c r="W181" s="84">
        <f>IF(V181="","",RANK(V181,V180:V184,0))</f>
        <v>3</v>
      </c>
      <c r="X181" s="84">
        <f t="shared" ref="X181:X184" si="368">IF(W181&lt;5,V181,"")</f>
        <v>42</v>
      </c>
      <c r="Y181" s="156">
        <v>5.5</v>
      </c>
      <c r="Z181" s="135">
        <f t="shared" si="276"/>
        <v>0</v>
      </c>
      <c r="AA181" s="135">
        <f t="shared" si="277"/>
        <v>19</v>
      </c>
      <c r="AB181" s="135">
        <f t="shared" si="278"/>
        <v>19</v>
      </c>
      <c r="AC181" s="15">
        <f t="shared" si="362"/>
        <v>19</v>
      </c>
      <c r="AD181" s="84">
        <f>IF(AC181="","",RANK(AC181,AC180:AC184,0))</f>
        <v>3</v>
      </c>
      <c r="AE181" s="84">
        <f t="shared" ref="AE181:AE184" si="369">IF(AD181&lt;5,AC181,"")</f>
        <v>19</v>
      </c>
      <c r="AF181" s="18">
        <f t="shared" si="280"/>
        <v>117</v>
      </c>
      <c r="AG181" s="19">
        <f t="shared" si="363"/>
        <v>117</v>
      </c>
      <c r="AH181" s="19">
        <f t="shared" si="279"/>
        <v>161</v>
      </c>
      <c r="AI181" s="172"/>
      <c r="AJ181" s="129"/>
      <c r="AK181" s="176"/>
    </row>
    <row r="182" spans="1:37" ht="15" customHeight="1" x14ac:dyDescent="0.25">
      <c r="A182" s="68">
        <v>3</v>
      </c>
      <c r="B182" s="137"/>
      <c r="C182" s="139">
        <v>44</v>
      </c>
      <c r="D182" s="133">
        <v>7.3</v>
      </c>
      <c r="E182" s="18">
        <f t="shared" si="267"/>
        <v>46</v>
      </c>
      <c r="F182" s="18">
        <f t="shared" si="268"/>
        <v>0</v>
      </c>
      <c r="G182" s="18">
        <f t="shared" si="269"/>
        <v>46</v>
      </c>
      <c r="H182" s="15">
        <f t="shared" si="359"/>
        <v>46</v>
      </c>
      <c r="I182" s="84">
        <f>IF(H182="","",RANK(H182,H180:H184,0))</f>
        <v>1</v>
      </c>
      <c r="J182" s="84">
        <f t="shared" si="366"/>
        <v>46</v>
      </c>
      <c r="K182" s="65">
        <v>247</v>
      </c>
      <c r="L182" s="18">
        <f t="shared" si="270"/>
        <v>0</v>
      </c>
      <c r="M182" s="18">
        <f t="shared" si="271"/>
        <v>58</v>
      </c>
      <c r="N182" s="18">
        <f t="shared" si="272"/>
        <v>58</v>
      </c>
      <c r="O182" s="15">
        <f t="shared" si="360"/>
        <v>58</v>
      </c>
      <c r="P182" s="96">
        <f>IF(O182="","",RANK(O182,O180:O184,0))</f>
        <v>1</v>
      </c>
      <c r="Q182" s="96">
        <f t="shared" si="367"/>
        <v>58</v>
      </c>
      <c r="R182" s="65">
        <v>7</v>
      </c>
      <c r="S182" s="135">
        <f t="shared" si="273"/>
        <v>0</v>
      </c>
      <c r="T182" s="135">
        <f t="shared" si="274"/>
        <v>19</v>
      </c>
      <c r="U182" s="135">
        <f t="shared" si="275"/>
        <v>19</v>
      </c>
      <c r="V182" s="15">
        <f t="shared" si="361"/>
        <v>19</v>
      </c>
      <c r="W182" s="84">
        <f>IF(V182="","",RANK(V182,V180:V184,0))</f>
        <v>4</v>
      </c>
      <c r="X182" s="84">
        <f t="shared" si="368"/>
        <v>19</v>
      </c>
      <c r="Y182" s="156">
        <v>10</v>
      </c>
      <c r="Z182" s="135">
        <f t="shared" si="276"/>
        <v>0</v>
      </c>
      <c r="AA182" s="135">
        <f t="shared" si="277"/>
        <v>28</v>
      </c>
      <c r="AB182" s="135">
        <f t="shared" si="278"/>
        <v>28</v>
      </c>
      <c r="AC182" s="15">
        <f t="shared" si="362"/>
        <v>28</v>
      </c>
      <c r="AD182" s="84">
        <f>IF(AC182="","",RANK(AC182,AC180:AC184,0))</f>
        <v>2</v>
      </c>
      <c r="AE182" s="84">
        <f t="shared" si="369"/>
        <v>28</v>
      </c>
      <c r="AF182" s="18">
        <f t="shared" si="280"/>
        <v>151</v>
      </c>
      <c r="AG182" s="19">
        <f t="shared" si="363"/>
        <v>151</v>
      </c>
      <c r="AH182" s="19">
        <f t="shared" si="279"/>
        <v>106</v>
      </c>
      <c r="AI182" s="172"/>
      <c r="AJ182" s="129"/>
      <c r="AK182" s="176"/>
    </row>
    <row r="183" spans="1:37" ht="15" customHeight="1" x14ac:dyDescent="0.25">
      <c r="A183" s="68">
        <v>4</v>
      </c>
      <c r="B183" s="137"/>
      <c r="C183" s="139">
        <v>44</v>
      </c>
      <c r="D183" s="133">
        <v>7.9</v>
      </c>
      <c r="E183" s="18">
        <f t="shared" si="267"/>
        <v>0</v>
      </c>
      <c r="F183" s="18">
        <f t="shared" si="268"/>
        <v>26</v>
      </c>
      <c r="G183" s="18">
        <f t="shared" si="269"/>
        <v>26</v>
      </c>
      <c r="H183" s="15">
        <f t="shared" si="359"/>
        <v>26</v>
      </c>
      <c r="I183" s="84">
        <f>IF(H183="","",RANK(H183,H180:H184,0))</f>
        <v>2</v>
      </c>
      <c r="J183" s="84">
        <f t="shared" si="366"/>
        <v>26</v>
      </c>
      <c r="K183" s="65">
        <v>240</v>
      </c>
      <c r="L183" s="18">
        <f t="shared" si="270"/>
        <v>0</v>
      </c>
      <c r="M183" s="18">
        <f t="shared" si="271"/>
        <v>55</v>
      </c>
      <c r="N183" s="18">
        <f t="shared" si="272"/>
        <v>55</v>
      </c>
      <c r="O183" s="15">
        <f t="shared" si="360"/>
        <v>55</v>
      </c>
      <c r="P183" s="96">
        <f>IF(O183="","",RANK(O183,O180:O184,0))</f>
        <v>2</v>
      </c>
      <c r="Q183" s="96">
        <f t="shared" si="367"/>
        <v>55</v>
      </c>
      <c r="R183" s="65">
        <v>16</v>
      </c>
      <c r="S183" s="135">
        <f t="shared" si="273"/>
        <v>54</v>
      </c>
      <c r="T183" s="135">
        <f t="shared" si="274"/>
        <v>0</v>
      </c>
      <c r="U183" s="135">
        <f t="shared" si="275"/>
        <v>54</v>
      </c>
      <c r="V183" s="15">
        <f t="shared" si="361"/>
        <v>54</v>
      </c>
      <c r="W183" s="84">
        <f>IF(V183="","",RANK(V183,V180:V184,0))</f>
        <v>1</v>
      </c>
      <c r="X183" s="84">
        <f t="shared" si="368"/>
        <v>54</v>
      </c>
      <c r="Y183" s="156">
        <v>3</v>
      </c>
      <c r="Z183" s="135">
        <f t="shared" si="276"/>
        <v>0</v>
      </c>
      <c r="AA183" s="135">
        <f t="shared" si="277"/>
        <v>14</v>
      </c>
      <c r="AB183" s="135">
        <f t="shared" si="278"/>
        <v>14</v>
      </c>
      <c r="AC183" s="15">
        <f t="shared" si="362"/>
        <v>14</v>
      </c>
      <c r="AD183" s="84">
        <f>IF(AC183="","",RANK(AC183,AC180:AC184,0))</f>
        <v>4</v>
      </c>
      <c r="AE183" s="84">
        <f t="shared" si="369"/>
        <v>14</v>
      </c>
      <c r="AF183" s="18">
        <f t="shared" si="280"/>
        <v>149</v>
      </c>
      <c r="AG183" s="19">
        <f t="shared" si="363"/>
        <v>149</v>
      </c>
      <c r="AH183" s="19">
        <f t="shared" si="279"/>
        <v>114</v>
      </c>
      <c r="AI183" s="172"/>
      <c r="AJ183" s="129"/>
      <c r="AK183" s="176"/>
    </row>
    <row r="184" spans="1:37" ht="15" customHeight="1" x14ac:dyDescent="0.25">
      <c r="A184" s="68">
        <v>5</v>
      </c>
      <c r="B184" s="137"/>
      <c r="C184" s="139">
        <v>44</v>
      </c>
      <c r="D184" s="133"/>
      <c r="E184" s="18">
        <f t="shared" si="267"/>
        <v>0</v>
      </c>
      <c r="F184" s="18">
        <f t="shared" si="268"/>
        <v>0</v>
      </c>
      <c r="G184" s="18">
        <f t="shared" si="269"/>
        <v>0</v>
      </c>
      <c r="H184" s="15">
        <f t="shared" si="359"/>
        <v>0</v>
      </c>
      <c r="I184" s="84">
        <f>IF(H184="","",RANK(H184,H180:H184,0))</f>
        <v>5</v>
      </c>
      <c r="J184" s="84" t="str">
        <f t="shared" si="366"/>
        <v/>
      </c>
      <c r="K184" s="65"/>
      <c r="L184" s="18">
        <f t="shared" si="270"/>
        <v>0</v>
      </c>
      <c r="M184" s="18">
        <f t="shared" si="271"/>
        <v>0</v>
      </c>
      <c r="N184" s="18">
        <f t="shared" si="272"/>
        <v>0</v>
      </c>
      <c r="O184" s="15">
        <f t="shared" si="360"/>
        <v>0</v>
      </c>
      <c r="P184" s="96">
        <f>IF(O184="","",RANK(O184,O180:O184,0))</f>
        <v>5</v>
      </c>
      <c r="Q184" s="96" t="str">
        <f t="shared" si="367"/>
        <v/>
      </c>
      <c r="R184" s="65"/>
      <c r="S184" s="135">
        <f t="shared" si="273"/>
        <v>0</v>
      </c>
      <c r="T184" s="135">
        <f t="shared" si="274"/>
        <v>0</v>
      </c>
      <c r="U184" s="135">
        <f t="shared" si="275"/>
        <v>0</v>
      </c>
      <c r="V184" s="15">
        <f t="shared" si="361"/>
        <v>0</v>
      </c>
      <c r="W184" s="84">
        <f>IF(V184="","",RANK(V184,V180:V184,0))</f>
        <v>5</v>
      </c>
      <c r="X184" s="84" t="str">
        <f t="shared" si="368"/>
        <v/>
      </c>
      <c r="Y184" s="154">
        <v>-100</v>
      </c>
      <c r="Z184" s="135">
        <f t="shared" si="276"/>
        <v>0</v>
      </c>
      <c r="AA184" s="135">
        <f t="shared" si="277"/>
        <v>0</v>
      </c>
      <c r="AB184" s="135">
        <f t="shared" si="278"/>
        <v>0</v>
      </c>
      <c r="AC184" s="15">
        <f t="shared" si="362"/>
        <v>0</v>
      </c>
      <c r="AD184" s="84">
        <f>IF(AC184="","",RANK(AC184,AC180:AC184,0))</f>
        <v>5</v>
      </c>
      <c r="AE184" s="84" t="str">
        <f t="shared" si="369"/>
        <v/>
      </c>
      <c r="AF184" s="18">
        <f t="shared" si="280"/>
        <v>0</v>
      </c>
      <c r="AG184" s="19">
        <f t="shared" si="363"/>
        <v>0</v>
      </c>
      <c r="AH184" s="19">
        <f t="shared" si="279"/>
        <v>200</v>
      </c>
      <c r="AI184" s="173"/>
      <c r="AJ184" s="129"/>
      <c r="AK184" s="176"/>
    </row>
    <row r="185" spans="1:37" ht="26.25" customHeight="1" x14ac:dyDescent="0.25">
      <c r="A185" s="68"/>
      <c r="B185" s="137"/>
      <c r="C185" s="140">
        <v>44</v>
      </c>
      <c r="D185" s="133"/>
      <c r="E185" s="18">
        <f t="shared" si="267"/>
        <v>0</v>
      </c>
      <c r="F185" s="18">
        <f t="shared" si="268"/>
        <v>0</v>
      </c>
      <c r="G185" s="18">
        <f t="shared" si="269"/>
        <v>0</v>
      </c>
      <c r="H185" s="89"/>
      <c r="I185" s="101" t="s">
        <v>455</v>
      </c>
      <c r="J185" s="109">
        <f>SUM(J180:J184)</f>
        <v>103</v>
      </c>
      <c r="K185" s="65"/>
      <c r="L185" s="18">
        <f t="shared" si="270"/>
        <v>0</v>
      </c>
      <c r="M185" s="18">
        <f t="shared" si="271"/>
        <v>0</v>
      </c>
      <c r="N185" s="18">
        <f t="shared" si="272"/>
        <v>0</v>
      </c>
      <c r="O185" s="89"/>
      <c r="P185" s="101" t="s">
        <v>455</v>
      </c>
      <c r="Q185" s="110">
        <f>SUM(Q180:Q184)</f>
        <v>210</v>
      </c>
      <c r="R185" s="65"/>
      <c r="S185" s="135">
        <f t="shared" si="273"/>
        <v>0</v>
      </c>
      <c r="T185" s="135">
        <f t="shared" si="274"/>
        <v>0</v>
      </c>
      <c r="U185" s="135">
        <f t="shared" si="275"/>
        <v>0</v>
      </c>
      <c r="V185" s="89"/>
      <c r="W185" s="101" t="s">
        <v>455</v>
      </c>
      <c r="X185" s="109">
        <f>SUM(X180:X184)</f>
        <v>165</v>
      </c>
      <c r="Y185" s="156"/>
      <c r="Z185" s="135">
        <f t="shared" si="276"/>
        <v>0</v>
      </c>
      <c r="AA185" s="135">
        <f t="shared" si="277"/>
        <v>8</v>
      </c>
      <c r="AB185" s="135">
        <f t="shared" si="278"/>
        <v>8</v>
      </c>
      <c r="AC185" s="89"/>
      <c r="AD185" s="101" t="s">
        <v>455</v>
      </c>
      <c r="AE185" s="109">
        <f>SUM(AE180:AE184)</f>
        <v>96</v>
      </c>
      <c r="AF185" s="18"/>
      <c r="AG185" s="92"/>
      <c r="AH185" s="19" t="str">
        <f t="shared" si="279"/>
        <v/>
      </c>
      <c r="AI185" s="98"/>
      <c r="AJ185" s="98"/>
      <c r="AK185" s="177"/>
    </row>
    <row r="186" spans="1:37" ht="15" customHeight="1" x14ac:dyDescent="0.25">
      <c r="A186" s="68">
        <v>1</v>
      </c>
      <c r="B186" s="137"/>
      <c r="C186" s="139">
        <v>45</v>
      </c>
      <c r="D186" s="133">
        <v>7.2</v>
      </c>
      <c r="E186" s="18">
        <f t="shared" si="267"/>
        <v>50</v>
      </c>
      <c r="F186" s="18">
        <f t="shared" si="268"/>
        <v>0</v>
      </c>
      <c r="G186" s="18">
        <f t="shared" si="269"/>
        <v>50</v>
      </c>
      <c r="H186" s="15">
        <f t="shared" ref="H186:H190" si="370">G186</f>
        <v>50</v>
      </c>
      <c r="I186" s="84">
        <f>IF(H186="","",RANK(H186,H186:H190,0))</f>
        <v>2</v>
      </c>
      <c r="J186" s="84">
        <f>IF(I186&lt;5,H186,"")</f>
        <v>50</v>
      </c>
      <c r="K186" s="65">
        <v>235</v>
      </c>
      <c r="L186" s="18">
        <f t="shared" si="270"/>
        <v>0</v>
      </c>
      <c r="M186" s="18">
        <f t="shared" si="271"/>
        <v>50</v>
      </c>
      <c r="N186" s="18">
        <f t="shared" si="272"/>
        <v>50</v>
      </c>
      <c r="O186" s="15">
        <f t="shared" ref="O186:O190" si="371">N186</f>
        <v>50</v>
      </c>
      <c r="P186" s="96">
        <f>IF(O186="","",RANK(O186,O186:O190,0))</f>
        <v>4</v>
      </c>
      <c r="Q186" s="96">
        <f>IF(P186&lt;5,O186,"")</f>
        <v>50</v>
      </c>
      <c r="R186" s="65">
        <v>13</v>
      </c>
      <c r="S186" s="135">
        <f t="shared" si="273"/>
        <v>0</v>
      </c>
      <c r="T186" s="135">
        <f t="shared" si="274"/>
        <v>42</v>
      </c>
      <c r="U186" s="135">
        <f t="shared" si="275"/>
        <v>42</v>
      </c>
      <c r="V186" s="15">
        <f t="shared" ref="V186:V190" si="372">U186</f>
        <v>42</v>
      </c>
      <c r="W186" s="84">
        <f>IF(V186="","",RANK(V186,V186:V190,0))</f>
        <v>4</v>
      </c>
      <c r="X186" s="84">
        <f>IF(W186&lt;5,V186,"")</f>
        <v>42</v>
      </c>
      <c r="Y186" s="156">
        <v>8</v>
      </c>
      <c r="Z186" s="135">
        <f t="shared" si="276"/>
        <v>0</v>
      </c>
      <c r="AA186" s="135">
        <f t="shared" si="277"/>
        <v>24</v>
      </c>
      <c r="AB186" s="135">
        <f t="shared" si="278"/>
        <v>24</v>
      </c>
      <c r="AC186" s="15">
        <f t="shared" ref="AC186:AC190" si="373">AB186</f>
        <v>24</v>
      </c>
      <c r="AD186" s="84">
        <f>IF(AC186="","",RANK(AC186,AC186:AC190,0))</f>
        <v>2</v>
      </c>
      <c r="AE186" s="84">
        <f>IF(AD186&lt;5,AC186,"")</f>
        <v>24</v>
      </c>
      <c r="AF186" s="18">
        <f t="shared" si="280"/>
        <v>166</v>
      </c>
      <c r="AG186" s="19">
        <f t="shared" ref="AG186:AG190" si="374">AF186</f>
        <v>166</v>
      </c>
      <c r="AH186" s="19">
        <f t="shared" si="279"/>
        <v>77</v>
      </c>
      <c r="AI186" s="171">
        <f>SUM(J186:J190,Q186:Q190,X186:X190,AE186:AE190)</f>
        <v>754</v>
      </c>
      <c r="AJ186" s="129">
        <f t="shared" ref="AJ186" si="375">AI186</f>
        <v>754</v>
      </c>
      <c r="AK186" s="175">
        <f t="shared" ref="AK186" si="376">IF(ISNUMBER(AI186),RANK(AI186,$AI$6:$AI$293,0),"")</f>
        <v>10</v>
      </c>
    </row>
    <row r="187" spans="1:37" ht="15" customHeight="1" x14ac:dyDescent="0.25">
      <c r="A187" s="68">
        <v>2</v>
      </c>
      <c r="B187" s="137"/>
      <c r="C187" s="139">
        <v>45</v>
      </c>
      <c r="D187" s="133">
        <v>7.1</v>
      </c>
      <c r="E187" s="18">
        <f t="shared" si="267"/>
        <v>53</v>
      </c>
      <c r="F187" s="18">
        <f t="shared" si="268"/>
        <v>0</v>
      </c>
      <c r="G187" s="18">
        <f t="shared" si="269"/>
        <v>53</v>
      </c>
      <c r="H187" s="15">
        <f t="shared" si="370"/>
        <v>53</v>
      </c>
      <c r="I187" s="84">
        <f>IF(H187="","",RANK(H187,H186:H190,0))</f>
        <v>1</v>
      </c>
      <c r="J187" s="84">
        <f t="shared" ref="J187:J190" si="377">IF(I187&lt;5,H187,"")</f>
        <v>53</v>
      </c>
      <c r="K187" s="65">
        <v>247</v>
      </c>
      <c r="L187" s="18">
        <f t="shared" si="270"/>
        <v>0</v>
      </c>
      <c r="M187" s="18">
        <f t="shared" si="271"/>
        <v>58</v>
      </c>
      <c r="N187" s="18">
        <f t="shared" si="272"/>
        <v>58</v>
      </c>
      <c r="O187" s="15">
        <f t="shared" si="371"/>
        <v>58</v>
      </c>
      <c r="P187" s="96">
        <f>IF(O187="","",RANK(O187,O186:O190,0))</f>
        <v>2</v>
      </c>
      <c r="Q187" s="96">
        <f>IF(P187&lt;5,O187,"")</f>
        <v>58</v>
      </c>
      <c r="R187" s="65">
        <v>18</v>
      </c>
      <c r="S187" s="135">
        <f t="shared" si="273"/>
        <v>59</v>
      </c>
      <c r="T187" s="135">
        <f t="shared" si="274"/>
        <v>0</v>
      </c>
      <c r="U187" s="135">
        <f t="shared" si="275"/>
        <v>59</v>
      </c>
      <c r="V187" s="15">
        <f t="shared" si="372"/>
        <v>59</v>
      </c>
      <c r="W187" s="84">
        <f>IF(V187="","",RANK(V187,V186:V190,0))</f>
        <v>1</v>
      </c>
      <c r="X187" s="84">
        <f t="shared" ref="X187:X190" si="378">IF(W187&lt;5,V187,"")</f>
        <v>59</v>
      </c>
      <c r="Y187" s="156">
        <v>7</v>
      </c>
      <c r="Z187" s="135">
        <f t="shared" si="276"/>
        <v>0</v>
      </c>
      <c r="AA187" s="135">
        <f t="shared" si="277"/>
        <v>22</v>
      </c>
      <c r="AB187" s="135">
        <f t="shared" si="278"/>
        <v>22</v>
      </c>
      <c r="AC187" s="15">
        <f t="shared" si="373"/>
        <v>22</v>
      </c>
      <c r="AD187" s="84">
        <f>IF(AC187="","",RANK(AC187,AC186:AC190,0))</f>
        <v>4</v>
      </c>
      <c r="AE187" s="84"/>
      <c r="AF187" s="18">
        <f t="shared" si="280"/>
        <v>192</v>
      </c>
      <c r="AG187" s="19">
        <f t="shared" si="374"/>
        <v>192</v>
      </c>
      <c r="AH187" s="19">
        <f t="shared" si="279"/>
        <v>34</v>
      </c>
      <c r="AI187" s="172"/>
      <c r="AJ187" s="129"/>
      <c r="AK187" s="176"/>
    </row>
    <row r="188" spans="1:37" ht="15" customHeight="1" x14ac:dyDescent="0.25">
      <c r="A188" s="68">
        <v>3</v>
      </c>
      <c r="B188" s="137"/>
      <c r="C188" s="139">
        <v>45</v>
      </c>
      <c r="D188" s="133">
        <v>7.5</v>
      </c>
      <c r="E188" s="18">
        <f t="shared" si="267"/>
        <v>38</v>
      </c>
      <c r="F188" s="18">
        <f t="shared" si="268"/>
        <v>0</v>
      </c>
      <c r="G188" s="18">
        <f t="shared" si="269"/>
        <v>38</v>
      </c>
      <c r="H188" s="15">
        <f t="shared" si="370"/>
        <v>38</v>
      </c>
      <c r="I188" s="84">
        <f>IF(H188="","",RANK(H188,H186:H190,0))</f>
        <v>5</v>
      </c>
      <c r="J188" s="84" t="str">
        <f t="shared" si="377"/>
        <v/>
      </c>
      <c r="K188" s="65">
        <v>279</v>
      </c>
      <c r="L188" s="18">
        <f t="shared" si="270"/>
        <v>74</v>
      </c>
      <c r="M188" s="18">
        <f t="shared" si="271"/>
        <v>0</v>
      </c>
      <c r="N188" s="18">
        <f t="shared" si="272"/>
        <v>74</v>
      </c>
      <c r="O188" s="15">
        <f t="shared" si="371"/>
        <v>74</v>
      </c>
      <c r="P188" s="96">
        <f>IF(O188="","",RANK(O188,O186:O190,0))</f>
        <v>1</v>
      </c>
      <c r="Q188" s="96">
        <f t="shared" ref="Q188:Q190" si="379">IF(P188&lt;5,O188,"")</f>
        <v>74</v>
      </c>
      <c r="R188" s="65">
        <v>17</v>
      </c>
      <c r="S188" s="135">
        <f t="shared" si="273"/>
        <v>57</v>
      </c>
      <c r="T188" s="135">
        <f t="shared" si="274"/>
        <v>0</v>
      </c>
      <c r="U188" s="135">
        <f t="shared" si="275"/>
        <v>57</v>
      </c>
      <c r="V188" s="15">
        <f t="shared" si="372"/>
        <v>57</v>
      </c>
      <c r="W188" s="84">
        <f>IF(V188="","",RANK(V188,V186:V190,0))</f>
        <v>2</v>
      </c>
      <c r="X188" s="84">
        <f t="shared" si="378"/>
        <v>57</v>
      </c>
      <c r="Y188" s="156">
        <v>7</v>
      </c>
      <c r="Z188" s="135">
        <f t="shared" si="276"/>
        <v>0</v>
      </c>
      <c r="AA188" s="135">
        <f t="shared" si="277"/>
        <v>22</v>
      </c>
      <c r="AB188" s="135">
        <f t="shared" si="278"/>
        <v>22</v>
      </c>
      <c r="AC188" s="15">
        <f t="shared" si="373"/>
        <v>22</v>
      </c>
      <c r="AD188" s="84">
        <f>IF(AC188="","",RANK(AC188,AC186:AC190,0))</f>
        <v>4</v>
      </c>
      <c r="AE188" s="84">
        <f t="shared" ref="AE188:AE190" si="380">IF(AD188&lt;5,AC188,"")</f>
        <v>22</v>
      </c>
      <c r="AF188" s="18">
        <f t="shared" si="280"/>
        <v>191</v>
      </c>
      <c r="AG188" s="19">
        <f t="shared" si="374"/>
        <v>191</v>
      </c>
      <c r="AH188" s="19">
        <f t="shared" si="279"/>
        <v>36</v>
      </c>
      <c r="AI188" s="172"/>
      <c r="AJ188" s="129"/>
      <c r="AK188" s="176"/>
    </row>
    <row r="189" spans="1:37" ht="15" customHeight="1" x14ac:dyDescent="0.25">
      <c r="A189" s="68">
        <v>4</v>
      </c>
      <c r="B189" s="137"/>
      <c r="C189" s="139">
        <v>45</v>
      </c>
      <c r="D189" s="133">
        <v>7.2</v>
      </c>
      <c r="E189" s="18">
        <f t="shared" si="267"/>
        <v>50</v>
      </c>
      <c r="F189" s="18">
        <f t="shared" si="268"/>
        <v>0</v>
      </c>
      <c r="G189" s="18">
        <f t="shared" si="269"/>
        <v>50</v>
      </c>
      <c r="H189" s="15">
        <f t="shared" si="370"/>
        <v>50</v>
      </c>
      <c r="I189" s="84">
        <f>IF(H189="","",RANK(H189,H186:H190,0))</f>
        <v>2</v>
      </c>
      <c r="J189" s="84">
        <f t="shared" si="377"/>
        <v>50</v>
      </c>
      <c r="K189" s="65">
        <v>242</v>
      </c>
      <c r="L189" s="18">
        <f t="shared" si="270"/>
        <v>0</v>
      </c>
      <c r="M189" s="18">
        <f t="shared" si="271"/>
        <v>56</v>
      </c>
      <c r="N189" s="18">
        <f t="shared" si="272"/>
        <v>56</v>
      </c>
      <c r="O189" s="15">
        <f t="shared" si="371"/>
        <v>56</v>
      </c>
      <c r="P189" s="96">
        <f>IF(O189="","",RANK(O189,O186:O190,0))</f>
        <v>3</v>
      </c>
      <c r="Q189" s="96">
        <f t="shared" si="379"/>
        <v>56</v>
      </c>
      <c r="R189" s="65">
        <v>7</v>
      </c>
      <c r="S189" s="135">
        <f t="shared" si="273"/>
        <v>0</v>
      </c>
      <c r="T189" s="135">
        <f t="shared" si="274"/>
        <v>19</v>
      </c>
      <c r="U189" s="135">
        <f t="shared" si="275"/>
        <v>19</v>
      </c>
      <c r="V189" s="15">
        <f t="shared" si="372"/>
        <v>19</v>
      </c>
      <c r="W189" s="84">
        <f>IF(V189="","",RANK(V189,V186:V190,0))</f>
        <v>5</v>
      </c>
      <c r="X189" s="84" t="str">
        <f t="shared" si="378"/>
        <v/>
      </c>
      <c r="Y189" s="156">
        <v>8</v>
      </c>
      <c r="Z189" s="135">
        <f t="shared" si="276"/>
        <v>0</v>
      </c>
      <c r="AA189" s="135">
        <f t="shared" si="277"/>
        <v>24</v>
      </c>
      <c r="AB189" s="135">
        <f t="shared" si="278"/>
        <v>24</v>
      </c>
      <c r="AC189" s="15">
        <f t="shared" si="373"/>
        <v>24</v>
      </c>
      <c r="AD189" s="84">
        <f>IF(AC189="","",RANK(AC189,AC186:AC190,0))</f>
        <v>2</v>
      </c>
      <c r="AE189" s="84">
        <f t="shared" si="380"/>
        <v>24</v>
      </c>
      <c r="AF189" s="18">
        <f t="shared" si="280"/>
        <v>149</v>
      </c>
      <c r="AG189" s="19">
        <f t="shared" si="374"/>
        <v>149</v>
      </c>
      <c r="AH189" s="19">
        <f t="shared" si="279"/>
        <v>114</v>
      </c>
      <c r="AI189" s="172"/>
      <c r="AJ189" s="129"/>
      <c r="AK189" s="176"/>
    </row>
    <row r="190" spans="1:37" ht="15" customHeight="1" x14ac:dyDescent="0.25">
      <c r="A190" s="68">
        <v>5</v>
      </c>
      <c r="B190" s="137"/>
      <c r="C190" s="139">
        <v>45</v>
      </c>
      <c r="D190" s="133">
        <v>7.3</v>
      </c>
      <c r="E190" s="18">
        <f t="shared" si="267"/>
        <v>46</v>
      </c>
      <c r="F190" s="18">
        <f t="shared" si="268"/>
        <v>0</v>
      </c>
      <c r="G190" s="18">
        <f t="shared" si="269"/>
        <v>46</v>
      </c>
      <c r="H190" s="15">
        <f t="shared" si="370"/>
        <v>46</v>
      </c>
      <c r="I190" s="84">
        <f>IF(H190="","",RANK(H190,H186:H190,0))</f>
        <v>4</v>
      </c>
      <c r="J190" s="84">
        <f t="shared" si="377"/>
        <v>46</v>
      </c>
      <c r="K190" s="65">
        <v>210</v>
      </c>
      <c r="L190" s="18">
        <f t="shared" si="270"/>
        <v>0</v>
      </c>
      <c r="M190" s="18">
        <f t="shared" si="271"/>
        <v>25</v>
      </c>
      <c r="N190" s="18">
        <f t="shared" si="272"/>
        <v>25</v>
      </c>
      <c r="O190" s="15">
        <f t="shared" si="371"/>
        <v>25</v>
      </c>
      <c r="P190" s="96">
        <f>IF(O190="","",RANK(O190,O186:O190,0))</f>
        <v>5</v>
      </c>
      <c r="Q190" s="96" t="str">
        <f t="shared" si="379"/>
        <v/>
      </c>
      <c r="R190" s="65">
        <v>16</v>
      </c>
      <c r="S190" s="135">
        <f t="shared" si="273"/>
        <v>54</v>
      </c>
      <c r="T190" s="135">
        <f t="shared" si="274"/>
        <v>0</v>
      </c>
      <c r="U190" s="135">
        <f t="shared" si="275"/>
        <v>54</v>
      </c>
      <c r="V190" s="15">
        <f t="shared" si="372"/>
        <v>54</v>
      </c>
      <c r="W190" s="84">
        <f>IF(V190="","",RANK(V190,V186:V190,0))</f>
        <v>3</v>
      </c>
      <c r="X190" s="84">
        <f t="shared" si="378"/>
        <v>54</v>
      </c>
      <c r="Y190" s="156">
        <v>13</v>
      </c>
      <c r="Z190" s="135">
        <f t="shared" si="276"/>
        <v>0</v>
      </c>
      <c r="AA190" s="135">
        <f t="shared" si="277"/>
        <v>35</v>
      </c>
      <c r="AB190" s="135">
        <f t="shared" si="278"/>
        <v>35</v>
      </c>
      <c r="AC190" s="15">
        <f t="shared" si="373"/>
        <v>35</v>
      </c>
      <c r="AD190" s="84">
        <f>IF(AC190="","",RANK(AC190,AC186:AC190,0))</f>
        <v>1</v>
      </c>
      <c r="AE190" s="84">
        <f t="shared" si="380"/>
        <v>35</v>
      </c>
      <c r="AF190" s="18">
        <f t="shared" si="280"/>
        <v>160</v>
      </c>
      <c r="AG190" s="19">
        <f t="shared" si="374"/>
        <v>160</v>
      </c>
      <c r="AH190" s="117">
        <f t="shared" si="279"/>
        <v>91</v>
      </c>
      <c r="AI190" s="173"/>
      <c r="AJ190" s="129"/>
      <c r="AK190" s="176"/>
    </row>
    <row r="191" spans="1:37" ht="26.25" customHeight="1" x14ac:dyDescent="0.25">
      <c r="A191" s="68"/>
      <c r="B191" s="137"/>
      <c r="C191" s="140">
        <v>45</v>
      </c>
      <c r="D191" s="133"/>
      <c r="E191" s="18">
        <f t="shared" si="267"/>
        <v>0</v>
      </c>
      <c r="F191" s="18">
        <f t="shared" si="268"/>
        <v>0</v>
      </c>
      <c r="G191" s="18">
        <f t="shared" si="269"/>
        <v>0</v>
      </c>
      <c r="H191" s="89"/>
      <c r="I191" s="101" t="s">
        <v>455</v>
      </c>
      <c r="J191" s="109">
        <f>SUM(J186:J190)</f>
        <v>199</v>
      </c>
      <c r="K191" s="65"/>
      <c r="L191" s="18">
        <f t="shared" si="270"/>
        <v>0</v>
      </c>
      <c r="M191" s="18">
        <f t="shared" si="271"/>
        <v>0</v>
      </c>
      <c r="N191" s="18">
        <f t="shared" si="272"/>
        <v>0</v>
      </c>
      <c r="O191" s="89"/>
      <c r="P191" s="101" t="s">
        <v>455</v>
      </c>
      <c r="Q191" s="110">
        <f>SUM(Q186:Q190)</f>
        <v>238</v>
      </c>
      <c r="R191" s="65"/>
      <c r="S191" s="135">
        <f t="shared" si="273"/>
        <v>0</v>
      </c>
      <c r="T191" s="135">
        <f t="shared" si="274"/>
        <v>0</v>
      </c>
      <c r="U191" s="135">
        <f t="shared" si="275"/>
        <v>0</v>
      </c>
      <c r="V191" s="89"/>
      <c r="W191" s="101" t="s">
        <v>455</v>
      </c>
      <c r="X191" s="109">
        <f>SUM(X186:X190)</f>
        <v>212</v>
      </c>
      <c r="Y191" s="156"/>
      <c r="Z191" s="135">
        <f t="shared" si="276"/>
        <v>0</v>
      </c>
      <c r="AA191" s="135">
        <f t="shared" si="277"/>
        <v>8</v>
      </c>
      <c r="AB191" s="135">
        <f t="shared" si="278"/>
        <v>8</v>
      </c>
      <c r="AC191" s="89"/>
      <c r="AD191" s="101" t="s">
        <v>455</v>
      </c>
      <c r="AE191" s="109">
        <f>SUM(AE186:AE190)</f>
        <v>105</v>
      </c>
      <c r="AF191" s="18"/>
      <c r="AG191" s="92"/>
      <c r="AH191" s="19" t="str">
        <f t="shared" si="279"/>
        <v/>
      </c>
      <c r="AI191" s="98"/>
      <c r="AJ191" s="98"/>
      <c r="AK191" s="177"/>
    </row>
    <row r="192" spans="1:37" ht="15" customHeight="1" x14ac:dyDescent="0.25">
      <c r="A192" s="68">
        <v>1</v>
      </c>
      <c r="B192" s="137"/>
      <c r="C192" s="139">
        <v>46</v>
      </c>
      <c r="D192" s="133">
        <v>7.7</v>
      </c>
      <c r="E192" s="18">
        <f t="shared" si="267"/>
        <v>32</v>
      </c>
      <c r="F192" s="18">
        <f t="shared" si="268"/>
        <v>0</v>
      </c>
      <c r="G192" s="18">
        <f t="shared" si="269"/>
        <v>32</v>
      </c>
      <c r="H192" s="15">
        <f t="shared" ref="H192:H196" si="381">G192</f>
        <v>32</v>
      </c>
      <c r="I192" s="84">
        <f>IF(H192="","",RANK(H192,H192:H196,0))</f>
        <v>2</v>
      </c>
      <c r="J192" s="84">
        <f>IF(I192&lt;5,H192,"")</f>
        <v>32</v>
      </c>
      <c r="K192" s="65">
        <v>255</v>
      </c>
      <c r="L192" s="18">
        <f t="shared" si="270"/>
        <v>62</v>
      </c>
      <c r="M192" s="18">
        <f t="shared" si="271"/>
        <v>0</v>
      </c>
      <c r="N192" s="18">
        <f t="shared" si="272"/>
        <v>62</v>
      </c>
      <c r="O192" s="15">
        <f t="shared" ref="O192:O196" si="382">N192</f>
        <v>62</v>
      </c>
      <c r="P192" s="96">
        <f>IF(O192="","",RANK(O192,O192:O196,0))</f>
        <v>1</v>
      </c>
      <c r="Q192" s="96">
        <f>IF(P192&lt;5,O192,"")</f>
        <v>62</v>
      </c>
      <c r="R192" s="65">
        <v>11</v>
      </c>
      <c r="S192" s="135">
        <f t="shared" si="273"/>
        <v>0</v>
      </c>
      <c r="T192" s="135">
        <f t="shared" si="274"/>
        <v>34</v>
      </c>
      <c r="U192" s="135">
        <f t="shared" si="275"/>
        <v>34</v>
      </c>
      <c r="V192" s="15">
        <f t="shared" ref="V192:V196" si="383">U192</f>
        <v>34</v>
      </c>
      <c r="W192" s="84">
        <f>IF(V192="","",RANK(V192,V192:V196,0))</f>
        <v>3</v>
      </c>
      <c r="X192" s="84">
        <f>IF(W192&lt;5,V192,"")</f>
        <v>34</v>
      </c>
      <c r="Y192" s="156">
        <v>6.5</v>
      </c>
      <c r="Z192" s="135">
        <f t="shared" si="276"/>
        <v>0</v>
      </c>
      <c r="AA192" s="135">
        <f t="shared" si="277"/>
        <v>21</v>
      </c>
      <c r="AB192" s="135">
        <f t="shared" si="278"/>
        <v>21</v>
      </c>
      <c r="AC192" s="15">
        <f t="shared" ref="AC192:AC196" si="384">AB192</f>
        <v>21</v>
      </c>
      <c r="AD192" s="84">
        <f>IF(AC192="","",RANK(AC192,AC192:AC196,0))</f>
        <v>4</v>
      </c>
      <c r="AE192" s="84">
        <f>IF(AD192&lt;5,AC192,"")</f>
        <v>21</v>
      </c>
      <c r="AF192" s="18">
        <f t="shared" si="280"/>
        <v>149</v>
      </c>
      <c r="AG192" s="19">
        <f t="shared" ref="AG192:AG196" si="385">AF192</f>
        <v>149</v>
      </c>
      <c r="AH192" s="19">
        <f t="shared" si="279"/>
        <v>114</v>
      </c>
      <c r="AI192" s="171">
        <f>SUM(J192:J196,Q192:Q196,X192:X196,AE192:AE196)</f>
        <v>643</v>
      </c>
      <c r="AJ192" s="129">
        <f t="shared" ref="AJ192" si="386">AI192</f>
        <v>643</v>
      </c>
      <c r="AK192" s="175">
        <f t="shared" ref="AK192" si="387">IF(ISNUMBER(AI192),RANK(AI192,$AI$6:$AI$293,0),"")</f>
        <v>22</v>
      </c>
    </row>
    <row r="193" spans="1:37" ht="15" customHeight="1" x14ac:dyDescent="0.25">
      <c r="A193" s="68">
        <v>2</v>
      </c>
      <c r="B193" s="137"/>
      <c r="C193" s="139">
        <v>46</v>
      </c>
      <c r="D193" s="133">
        <v>8.6</v>
      </c>
      <c r="E193" s="18">
        <f t="shared" si="267"/>
        <v>0</v>
      </c>
      <c r="F193" s="18">
        <f t="shared" si="268"/>
        <v>9</v>
      </c>
      <c r="G193" s="18">
        <f t="shared" si="269"/>
        <v>9</v>
      </c>
      <c r="H193" s="15">
        <f t="shared" si="381"/>
        <v>9</v>
      </c>
      <c r="I193" s="84">
        <f>IF(H193="","",RANK(H193,H192:H196,0))</f>
        <v>5</v>
      </c>
      <c r="J193" s="84" t="str">
        <f t="shared" ref="J193:J196" si="388">IF(I193&lt;5,H193,"")</f>
        <v/>
      </c>
      <c r="K193" s="65">
        <v>235</v>
      </c>
      <c r="L193" s="18">
        <f t="shared" si="270"/>
        <v>0</v>
      </c>
      <c r="M193" s="18">
        <f t="shared" si="271"/>
        <v>50</v>
      </c>
      <c r="N193" s="18">
        <f t="shared" si="272"/>
        <v>50</v>
      </c>
      <c r="O193" s="15">
        <f t="shared" si="382"/>
        <v>50</v>
      </c>
      <c r="P193" s="96">
        <f>IF(O193="","",RANK(O193,O192:O196,0))</f>
        <v>3</v>
      </c>
      <c r="Q193" s="96">
        <f t="shared" ref="Q193:Q196" si="389">IF(P193&lt;5,O193,"")</f>
        <v>50</v>
      </c>
      <c r="R193" s="65">
        <v>8</v>
      </c>
      <c r="S193" s="135">
        <f t="shared" si="273"/>
        <v>0</v>
      </c>
      <c r="T193" s="135">
        <f t="shared" si="274"/>
        <v>22</v>
      </c>
      <c r="U193" s="135">
        <f t="shared" si="275"/>
        <v>22</v>
      </c>
      <c r="V193" s="15">
        <f t="shared" si="383"/>
        <v>22</v>
      </c>
      <c r="W193" s="84">
        <f>IF(V193="","",RANK(V193,V192:V196,0))</f>
        <v>4</v>
      </c>
      <c r="X193" s="84">
        <f>IF(W193&lt;5,V193,"")</f>
        <v>22</v>
      </c>
      <c r="Y193" s="156">
        <v>0</v>
      </c>
      <c r="Z193" s="135">
        <f t="shared" si="276"/>
        <v>0</v>
      </c>
      <c r="AA193" s="135">
        <f t="shared" si="277"/>
        <v>8</v>
      </c>
      <c r="AB193" s="135">
        <f t="shared" si="278"/>
        <v>8</v>
      </c>
      <c r="AC193" s="15">
        <f t="shared" si="384"/>
        <v>8</v>
      </c>
      <c r="AD193" s="84">
        <f>IF(AC193="","",RANK(AC193,AC192:AC196,0))</f>
        <v>5</v>
      </c>
      <c r="AE193" s="84" t="str">
        <f>IF(AD193&lt;5,AC193,"")</f>
        <v/>
      </c>
      <c r="AF193" s="18">
        <f t="shared" si="280"/>
        <v>89</v>
      </c>
      <c r="AG193" s="19">
        <f t="shared" si="385"/>
        <v>89</v>
      </c>
      <c r="AH193" s="19">
        <f t="shared" si="279"/>
        <v>180</v>
      </c>
      <c r="AI193" s="172"/>
      <c r="AJ193" s="129"/>
      <c r="AK193" s="176"/>
    </row>
    <row r="194" spans="1:37" ht="15" customHeight="1" x14ac:dyDescent="0.25">
      <c r="A194" s="68">
        <v>3</v>
      </c>
      <c r="B194" s="137"/>
      <c r="C194" s="139">
        <v>46</v>
      </c>
      <c r="D194" s="133">
        <v>8.4</v>
      </c>
      <c r="E194" s="18">
        <f t="shared" si="267"/>
        <v>0</v>
      </c>
      <c r="F194" s="18">
        <f t="shared" si="268"/>
        <v>13</v>
      </c>
      <c r="G194" s="18">
        <f t="shared" si="269"/>
        <v>13</v>
      </c>
      <c r="H194" s="15">
        <f t="shared" si="381"/>
        <v>13</v>
      </c>
      <c r="I194" s="84">
        <f>IF(H194="","",RANK(H194,H192:H196,0))</f>
        <v>4</v>
      </c>
      <c r="J194" s="84">
        <f t="shared" si="388"/>
        <v>13</v>
      </c>
      <c r="K194" s="65">
        <v>235</v>
      </c>
      <c r="L194" s="18">
        <f t="shared" si="270"/>
        <v>0</v>
      </c>
      <c r="M194" s="18">
        <f t="shared" si="271"/>
        <v>50</v>
      </c>
      <c r="N194" s="18">
        <f t="shared" si="272"/>
        <v>50</v>
      </c>
      <c r="O194" s="15">
        <f t="shared" si="382"/>
        <v>50</v>
      </c>
      <c r="P194" s="96">
        <f>IF(O194="","",RANK(O194,O192:O196,0))</f>
        <v>3</v>
      </c>
      <c r="Q194" s="96">
        <f t="shared" si="389"/>
        <v>50</v>
      </c>
      <c r="R194" s="65">
        <v>15</v>
      </c>
      <c r="S194" s="135">
        <f t="shared" si="273"/>
        <v>50</v>
      </c>
      <c r="T194" s="135">
        <f t="shared" si="274"/>
        <v>0</v>
      </c>
      <c r="U194" s="135">
        <f t="shared" si="275"/>
        <v>50</v>
      </c>
      <c r="V194" s="15">
        <f t="shared" si="383"/>
        <v>50</v>
      </c>
      <c r="W194" s="84">
        <f>IF(V194="","",RANK(V194,V192:V196,0))</f>
        <v>1</v>
      </c>
      <c r="X194" s="84">
        <f t="shared" ref="X194:X196" si="390">IF(W194&lt;5,V194,"")</f>
        <v>50</v>
      </c>
      <c r="Y194" s="156">
        <v>10.5</v>
      </c>
      <c r="Z194" s="135">
        <f t="shared" si="276"/>
        <v>0</v>
      </c>
      <c r="AA194" s="135">
        <f t="shared" si="277"/>
        <v>29</v>
      </c>
      <c r="AB194" s="135">
        <f t="shared" si="278"/>
        <v>29</v>
      </c>
      <c r="AC194" s="15">
        <f t="shared" si="384"/>
        <v>29</v>
      </c>
      <c r="AD194" s="84">
        <f>IF(AC194="","",RANK(AC194,AC192:AC196,0))</f>
        <v>3</v>
      </c>
      <c r="AE194" s="84">
        <f t="shared" ref="AE194:AE196" si="391">IF(AD194&lt;5,AC194,"")</f>
        <v>29</v>
      </c>
      <c r="AF194" s="18">
        <f t="shared" si="280"/>
        <v>142</v>
      </c>
      <c r="AG194" s="19">
        <f t="shared" si="385"/>
        <v>142</v>
      </c>
      <c r="AH194" s="19">
        <f t="shared" si="279"/>
        <v>128</v>
      </c>
      <c r="AI194" s="172"/>
      <c r="AJ194" s="129"/>
      <c r="AK194" s="176"/>
    </row>
    <row r="195" spans="1:37" ht="15" customHeight="1" x14ac:dyDescent="0.25">
      <c r="A195" s="68">
        <v>4</v>
      </c>
      <c r="B195" s="137"/>
      <c r="C195" s="139">
        <v>46</v>
      </c>
      <c r="D195" s="133">
        <v>7.6</v>
      </c>
      <c r="E195" s="18">
        <f t="shared" si="267"/>
        <v>35</v>
      </c>
      <c r="F195" s="18">
        <f t="shared" si="268"/>
        <v>0</v>
      </c>
      <c r="G195" s="18">
        <f t="shared" si="269"/>
        <v>35</v>
      </c>
      <c r="H195" s="15">
        <f t="shared" si="381"/>
        <v>35</v>
      </c>
      <c r="I195" s="84">
        <f>IF(H195="","",RANK(H195,H192:H196,0))</f>
        <v>1</v>
      </c>
      <c r="J195" s="84">
        <f t="shared" si="388"/>
        <v>35</v>
      </c>
      <c r="K195" s="65">
        <v>255</v>
      </c>
      <c r="L195" s="18">
        <f t="shared" si="270"/>
        <v>62</v>
      </c>
      <c r="M195" s="18">
        <f t="shared" si="271"/>
        <v>0</v>
      </c>
      <c r="N195" s="18">
        <f t="shared" si="272"/>
        <v>62</v>
      </c>
      <c r="O195" s="15">
        <f t="shared" si="382"/>
        <v>62</v>
      </c>
      <c r="P195" s="96">
        <f>IF(O195="","",RANK(O195,O192:O196,0))</f>
        <v>1</v>
      </c>
      <c r="Q195" s="96">
        <f t="shared" si="389"/>
        <v>62</v>
      </c>
      <c r="R195" s="65">
        <v>5</v>
      </c>
      <c r="S195" s="135">
        <f t="shared" si="273"/>
        <v>0</v>
      </c>
      <c r="T195" s="135">
        <f t="shared" si="274"/>
        <v>13</v>
      </c>
      <c r="U195" s="135">
        <f t="shared" si="275"/>
        <v>13</v>
      </c>
      <c r="V195" s="15">
        <f t="shared" si="383"/>
        <v>13</v>
      </c>
      <c r="W195" s="84">
        <f>IF(V195="","",RANK(V195,V192:V196,0))</f>
        <v>5</v>
      </c>
      <c r="X195" s="84" t="str">
        <f t="shared" si="390"/>
        <v/>
      </c>
      <c r="Y195" s="156">
        <v>25</v>
      </c>
      <c r="Z195" s="135">
        <f t="shared" si="276"/>
        <v>63</v>
      </c>
      <c r="AA195" s="135">
        <f t="shared" si="277"/>
        <v>0</v>
      </c>
      <c r="AB195" s="135">
        <f t="shared" si="278"/>
        <v>63</v>
      </c>
      <c r="AC195" s="15">
        <f t="shared" si="384"/>
        <v>63</v>
      </c>
      <c r="AD195" s="84">
        <f>IF(AC195="","",RANK(AC195,AC192:AC196,0))</f>
        <v>1</v>
      </c>
      <c r="AE195" s="84">
        <f t="shared" si="391"/>
        <v>63</v>
      </c>
      <c r="AF195" s="18">
        <f t="shared" si="280"/>
        <v>173</v>
      </c>
      <c r="AG195" s="19">
        <f t="shared" si="385"/>
        <v>173</v>
      </c>
      <c r="AH195" s="19">
        <f t="shared" si="279"/>
        <v>60</v>
      </c>
      <c r="AI195" s="172"/>
      <c r="AJ195" s="129"/>
      <c r="AK195" s="176"/>
    </row>
    <row r="196" spans="1:37" ht="15" customHeight="1" x14ac:dyDescent="0.25">
      <c r="A196" s="68">
        <v>5</v>
      </c>
      <c r="B196" s="137"/>
      <c r="C196" s="139">
        <v>46</v>
      </c>
      <c r="D196" s="133">
        <v>8</v>
      </c>
      <c r="E196" s="18">
        <f t="shared" si="267"/>
        <v>0</v>
      </c>
      <c r="F196" s="18">
        <f t="shared" si="268"/>
        <v>23</v>
      </c>
      <c r="G196" s="18">
        <f t="shared" si="269"/>
        <v>23</v>
      </c>
      <c r="H196" s="15">
        <f t="shared" si="381"/>
        <v>23</v>
      </c>
      <c r="I196" s="84">
        <f>IF(H196="","",RANK(H196,H192:H196,0))</f>
        <v>3</v>
      </c>
      <c r="J196" s="84">
        <f t="shared" si="388"/>
        <v>23</v>
      </c>
      <c r="K196" s="65">
        <v>230</v>
      </c>
      <c r="L196" s="18">
        <f t="shared" si="270"/>
        <v>0</v>
      </c>
      <c r="M196" s="18">
        <f t="shared" si="271"/>
        <v>45</v>
      </c>
      <c r="N196" s="18">
        <f t="shared" si="272"/>
        <v>45</v>
      </c>
      <c r="O196" s="15">
        <f t="shared" si="382"/>
        <v>45</v>
      </c>
      <c r="P196" s="96">
        <f>IF(O196="","",RANK(O196,O192:O196,0))</f>
        <v>5</v>
      </c>
      <c r="Q196" s="96" t="str">
        <f t="shared" si="389"/>
        <v/>
      </c>
      <c r="R196" s="65">
        <v>15</v>
      </c>
      <c r="S196" s="135">
        <f t="shared" si="273"/>
        <v>50</v>
      </c>
      <c r="T196" s="135">
        <f t="shared" si="274"/>
        <v>0</v>
      </c>
      <c r="U196" s="135">
        <f t="shared" si="275"/>
        <v>50</v>
      </c>
      <c r="V196" s="15">
        <f t="shared" si="383"/>
        <v>50</v>
      </c>
      <c r="W196" s="84">
        <f>IF(V196="","",RANK(V196,V192:V196,0))</f>
        <v>1</v>
      </c>
      <c r="X196" s="84">
        <f t="shared" si="390"/>
        <v>50</v>
      </c>
      <c r="Y196" s="156">
        <v>17</v>
      </c>
      <c r="Z196" s="135">
        <f t="shared" si="276"/>
        <v>0</v>
      </c>
      <c r="AA196" s="135">
        <f t="shared" si="277"/>
        <v>47</v>
      </c>
      <c r="AB196" s="135">
        <f t="shared" si="278"/>
        <v>47</v>
      </c>
      <c r="AC196" s="15">
        <f t="shared" si="384"/>
        <v>47</v>
      </c>
      <c r="AD196" s="84">
        <f>IF(AC196="","",RANK(AC196,AC192:AC196,0))</f>
        <v>2</v>
      </c>
      <c r="AE196" s="84">
        <f t="shared" si="391"/>
        <v>47</v>
      </c>
      <c r="AF196" s="18">
        <f t="shared" si="280"/>
        <v>165</v>
      </c>
      <c r="AG196" s="19">
        <f t="shared" si="385"/>
        <v>165</v>
      </c>
      <c r="AH196" s="19">
        <f t="shared" si="279"/>
        <v>79</v>
      </c>
      <c r="AI196" s="173"/>
      <c r="AJ196" s="129"/>
      <c r="AK196" s="176"/>
    </row>
    <row r="197" spans="1:37" ht="26.25" customHeight="1" x14ac:dyDescent="0.25">
      <c r="A197" s="68"/>
      <c r="B197" s="137"/>
      <c r="C197" s="140">
        <v>46</v>
      </c>
      <c r="D197" s="133"/>
      <c r="E197" s="18">
        <f t="shared" si="267"/>
        <v>0</v>
      </c>
      <c r="F197" s="18">
        <f t="shared" si="268"/>
        <v>0</v>
      </c>
      <c r="G197" s="18">
        <f t="shared" si="269"/>
        <v>0</v>
      </c>
      <c r="H197" s="89"/>
      <c r="I197" s="101" t="s">
        <v>455</v>
      </c>
      <c r="J197" s="109">
        <f>SUM(J192:J196)</f>
        <v>103</v>
      </c>
      <c r="K197" s="65"/>
      <c r="L197" s="18">
        <f t="shared" si="270"/>
        <v>0</v>
      </c>
      <c r="M197" s="18">
        <f t="shared" si="271"/>
        <v>0</v>
      </c>
      <c r="N197" s="18">
        <f t="shared" si="272"/>
        <v>0</v>
      </c>
      <c r="O197" s="89"/>
      <c r="P197" s="101" t="s">
        <v>455</v>
      </c>
      <c r="Q197" s="110">
        <f>SUM(Q192:Q196)</f>
        <v>224</v>
      </c>
      <c r="R197" s="65"/>
      <c r="S197" s="135">
        <f t="shared" si="273"/>
        <v>0</v>
      </c>
      <c r="T197" s="135">
        <f t="shared" si="274"/>
        <v>0</v>
      </c>
      <c r="U197" s="135">
        <f t="shared" si="275"/>
        <v>0</v>
      </c>
      <c r="V197" s="89"/>
      <c r="W197" s="101" t="s">
        <v>455</v>
      </c>
      <c r="X197" s="109">
        <f>SUM(X192:X196)</f>
        <v>156</v>
      </c>
      <c r="Y197" s="156"/>
      <c r="Z197" s="135">
        <f t="shared" si="276"/>
        <v>0</v>
      </c>
      <c r="AA197" s="135">
        <f t="shared" si="277"/>
        <v>8</v>
      </c>
      <c r="AB197" s="135">
        <f t="shared" si="278"/>
        <v>8</v>
      </c>
      <c r="AC197" s="89"/>
      <c r="AD197" s="101" t="s">
        <v>455</v>
      </c>
      <c r="AE197" s="109">
        <f>SUM(AE192:AE196)</f>
        <v>160</v>
      </c>
      <c r="AF197" s="18"/>
      <c r="AG197" s="92"/>
      <c r="AH197" s="19" t="str">
        <f t="shared" si="279"/>
        <v/>
      </c>
      <c r="AI197" s="98"/>
      <c r="AJ197" s="98"/>
      <c r="AK197" s="177"/>
    </row>
    <row r="198" spans="1:37" ht="15" customHeight="1" x14ac:dyDescent="0.25">
      <c r="A198" s="68">
        <v>1</v>
      </c>
      <c r="B198" s="137"/>
      <c r="C198" s="139">
        <v>47</v>
      </c>
      <c r="D198" s="133">
        <v>7.2</v>
      </c>
      <c r="E198" s="18">
        <f t="shared" si="267"/>
        <v>50</v>
      </c>
      <c r="F198" s="18">
        <f t="shared" si="268"/>
        <v>0</v>
      </c>
      <c r="G198" s="18">
        <f t="shared" si="269"/>
        <v>50</v>
      </c>
      <c r="H198" s="15">
        <f t="shared" ref="H198:H202" si="392">G198</f>
        <v>50</v>
      </c>
      <c r="I198" s="84">
        <f>IF(H198="","",RANK(H198,H198:H202,0))</f>
        <v>1</v>
      </c>
      <c r="J198" s="84">
        <f>IF(I198&lt;5,H198,"")</f>
        <v>50</v>
      </c>
      <c r="K198" s="65">
        <v>260</v>
      </c>
      <c r="L198" s="18">
        <f t="shared" si="270"/>
        <v>65</v>
      </c>
      <c r="M198" s="18">
        <f t="shared" si="271"/>
        <v>0</v>
      </c>
      <c r="N198" s="18">
        <f t="shared" si="272"/>
        <v>65</v>
      </c>
      <c r="O198" s="15">
        <f t="shared" ref="O198:O202" si="393">N198</f>
        <v>65</v>
      </c>
      <c r="P198" s="96">
        <f>IF(O198="","",RANK(O198,O198:O202,0))</f>
        <v>1</v>
      </c>
      <c r="Q198" s="96">
        <f>IF(P198&lt;5,O198,"")</f>
        <v>65</v>
      </c>
      <c r="R198" s="65">
        <v>8</v>
      </c>
      <c r="S198" s="135">
        <f t="shared" si="273"/>
        <v>0</v>
      </c>
      <c r="T198" s="135">
        <f t="shared" si="274"/>
        <v>22</v>
      </c>
      <c r="U198" s="135">
        <f t="shared" si="275"/>
        <v>22</v>
      </c>
      <c r="V198" s="15">
        <f t="shared" ref="V198:V202" si="394">U198</f>
        <v>22</v>
      </c>
      <c r="W198" s="84">
        <f>IF(V198="","",RANK(V198,V198:V202,0))</f>
        <v>5</v>
      </c>
      <c r="X198" s="84" t="str">
        <f>IF(W198&lt;5,V198,"")</f>
        <v/>
      </c>
      <c r="Y198" s="156">
        <v>13</v>
      </c>
      <c r="Z198" s="135">
        <f t="shared" si="276"/>
        <v>0</v>
      </c>
      <c r="AA198" s="135">
        <f t="shared" si="277"/>
        <v>35</v>
      </c>
      <c r="AB198" s="135">
        <f t="shared" si="278"/>
        <v>35</v>
      </c>
      <c r="AC198" s="15">
        <f t="shared" ref="AC198:AC202" si="395">AB198</f>
        <v>35</v>
      </c>
      <c r="AD198" s="84">
        <f>IF(AC198="","",RANK(AC198,AC198:AC202,0))</f>
        <v>2</v>
      </c>
      <c r="AE198" s="84">
        <f>IF(AD198&lt;5,AC198,"")</f>
        <v>35</v>
      </c>
      <c r="AF198" s="18">
        <f t="shared" si="280"/>
        <v>172</v>
      </c>
      <c r="AG198" s="19">
        <f t="shared" ref="AG198:AG202" si="396">AF198</f>
        <v>172</v>
      </c>
      <c r="AH198" s="19">
        <f t="shared" si="279"/>
        <v>64</v>
      </c>
      <c r="AI198" s="171">
        <f>SUM(J198:J202,Q198:Q202,X198:X202,AE198:AE202)</f>
        <v>816</v>
      </c>
      <c r="AJ198" s="129">
        <f t="shared" ref="AJ198" si="397">AI198</f>
        <v>816</v>
      </c>
      <c r="AK198" s="175">
        <f t="shared" ref="AK198" si="398">IF(ISNUMBER(AI198),RANK(AI198,$AI$6:$AI$293,0),"")</f>
        <v>5</v>
      </c>
    </row>
    <row r="199" spans="1:37" ht="15" customHeight="1" x14ac:dyDescent="0.25">
      <c r="A199" s="68">
        <v>2</v>
      </c>
      <c r="B199" s="137"/>
      <c r="C199" s="139">
        <v>47</v>
      </c>
      <c r="D199" s="133">
        <v>7.2</v>
      </c>
      <c r="E199" s="18">
        <f t="shared" ref="E199:E262" si="399">IF(D199&gt;7.83,0,IF(D199&gt;7.8,28,IF(D199&gt;7.76,29,IF(D199&gt;7.73,30,IF(D199&gt;7.7,31,IF(D199&gt;7.65,32,IF(D199&gt;7.63,33,IF(D199&gt;7.6,34,IF(D199&gt;7.55,35,IF(D199&gt;7.53,36,IF(D199&gt;7.5,37,IF(D199&gt;7.45,38,IF(D199&gt;7.44,39,IF(D199&gt;7.42,40,IF(D199&gt;7.4,41,IF(D199&gt;7.35,42,IF(D199&gt;7.34,43,IF(D199&gt;7.32,44,IF(D199&gt;7.3,45,IF(D199&gt;7.25,46,IF(D199&gt;7.24,47,IF(D199&gt;7.23,48,IF(D199&gt;7.2,49,IF(D199&gt;7.15,50,IF(D199&gt;7.13,51,IF(D199&gt;7.1,52,IF(D199&gt;7.05,53,IF(D199&gt;7.04,54,IF(D199&gt;7,55,IF(D199&gt;6.95,56,IF(D199&gt;6.94,57,IF(D199&gt;6.9,58,IF(D199&gt;6.85,59,IF(D199&gt;6.81,60,IF(D199&gt;6.8,61,IF(D199&gt;6.75,62,IF(D199&gt;6.73,63,IF(D199&gt;6.7,64,IF(D199&gt;6.65,65,IF(D199&gt;6.6,66,IF(D199&gt;6.56,67,IF(D199&gt;6.5,68,IF(D199&gt;6.4,69,IF(D199&gt;6.1,70,))))))))))))))))))))))))))))))))))))))))))))</f>
        <v>50</v>
      </c>
      <c r="F199" s="18">
        <f t="shared" ref="F199:F262" si="400">IF(D199&gt;9.2,0,IF(D199&gt;9.1,1,IF(D199&gt;9,2,IF(D199&gt;8.9,3,IF(D199&gt;8.8,4,IF(D199&gt;8.75,5,IF(D199&gt;8.7,6,IF(D199&gt;8.65,7,IF(D199&gt;8.6,8,IF(D199&gt;8.55,9,IF(D199&gt;8.5,10,IF(D199&gt;8.45,11,IF(D199&gt;8.4,12,IF(D199&gt;8.35,13,IF(D199&gt;8.3,14,IF(D199&gt;8.25,15,IF(D199&gt;8.2,16,IF(D199&gt;8.15,17,IF(D199&gt;8.13,18,IF(D199&gt;8.1,19,IF(D199&gt;8.05,20,IF(D199&gt;8.02,21,IF(D199&gt;8,22,IF(D199&gt;7.95,23,IF(D199&gt;7.93,24,IF(D199&gt;7.9,25,IF(D199&gt;7.85,26,IF(D199&gt;7.83,27,))))))))))))))))))))))))))))</f>
        <v>0</v>
      </c>
      <c r="G199" s="18">
        <f t="shared" ref="G199:G262" si="401">E199+F199</f>
        <v>50</v>
      </c>
      <c r="H199" s="15">
        <f t="shared" si="392"/>
        <v>50</v>
      </c>
      <c r="I199" s="84">
        <f>IF(H199="","",RANK(H199,H198:H202,0))</f>
        <v>1</v>
      </c>
      <c r="J199" s="84">
        <f t="shared" ref="J199:J202" si="402">IF(I199&lt;5,H199,"")</f>
        <v>50</v>
      </c>
      <c r="K199" s="65">
        <v>260</v>
      </c>
      <c r="L199" s="18">
        <f t="shared" ref="L199:L262" si="403">IF(K199&lt;250,0,IF(K199&lt;252,60,IF(K199&lt;254,61,IF(K199&lt;256,62,IF(K199&lt;258,63,IF(K199&lt;260,64,IF(K199&lt;262,65,IF(K199&lt;264,66,IF(K199&lt;266,67,IF(K199&lt;268,68,IF(K199&lt;270,69,IF(K199&lt;272,70,IF(K199&lt;274,71,IF(K199&lt;276,72,IF(K199&lt;278,73,IF(K199&lt;280,74,IF(K199&lt;282,75,IF(K199&lt;284,76,IF(K199&lt;285,77,IF(K199&lt;286,78,))))))))))))))))))))</f>
        <v>65</v>
      </c>
      <c r="M199" s="18">
        <f t="shared" ref="M199:M262" si="404">IF(K199&lt;145,0,IF(K199&lt;149,1,IF(K199&lt;153,2,IF(K199&lt;157,3,IF(K199&lt;161,4,IF(K199&lt;164,5,IF(K199&lt;167,6,IF(K199&lt;170,7,IF(K199&lt;173,8,IF(K199&lt;176,9,IF(K199&lt;179,10,IF(K199&lt;182,11,IF(K199&lt;185,12,IF(K199&lt;187,13,IF(K199&lt;189,14,IF(K199&lt;191,15,IF(K199&lt;193,16,IF(K199&lt;195,17,IF(K199&lt;197,18,IF(K199&lt;199,19,IF(K199&lt;201,20,IF(K199&lt;203,21,IF(K199&lt;205,22,IF(K199&lt;207,23,IF(K199&lt;209,24,IF(K199&lt;211,25,IF(K199&lt;212,26,IF(K199&lt;213,27,IF(K199&lt;214,28,IF(K199&lt;215,29,IF(K199&lt;216,30,IF(K199&lt;217,31,IF(K199&lt;218,32,IF(K199&lt;219,33,IF(K199&lt;220,34,IF(K199&lt;221,35,IF(K199&lt;222,36,IF(K199&lt;223,37,IF(K199&lt;224,38,IF(K199&lt;225,39,IF(K199&lt;226,40,IF(K199&lt;227,41,IF(K199&lt;228,42,IF(K199&lt;229,43,IF(K199&lt;230,44,IF(K199&lt;231,45,IF(K199&lt;232,46,IF(K199&lt;233,47,IF(K199&lt;234,48,IF(K199&lt;235,49,IF(K199&lt;236,50,IF(K199&lt;237,51,IF(K199&lt;238,52,IF(K199&lt;239,53,IF(K199&lt;240,54,IF(K199&lt;242,55,IF(K199&lt;244,56,IF(K199&lt;246,57,IF(K199&lt;248,58,IF(K199&lt;250,59,))))))))))))))))))))))))))))))))))))))))))))))))))))))))))))</f>
        <v>0</v>
      </c>
      <c r="N199" s="18">
        <f t="shared" ref="N199:N262" si="405">L199+M199</f>
        <v>65</v>
      </c>
      <c r="O199" s="15">
        <f t="shared" si="393"/>
        <v>65</v>
      </c>
      <c r="P199" s="96">
        <f>IF(O199="","",RANK(O199,O198:O202,0))</f>
        <v>1</v>
      </c>
      <c r="Q199" s="96">
        <f t="shared" ref="Q199:Q202" si="406">IF(P199&lt;5,O199,"")</f>
        <v>65</v>
      </c>
      <c r="R199" s="65">
        <v>12</v>
      </c>
      <c r="S199" s="135">
        <f t="shared" ref="S199:S262" si="407">IF(R199&lt;13.6,0,IF(R199&lt;13.8,44,IF(R199&lt;14,45,IF(R199&lt;14.5,46,IF(R199&lt;14.6,47,IF(R199&lt;14.7,48,IF(R199&lt;15,49,IF(R199&lt;15.5,50,IF(R199&lt;15.6,51,IF(R199&lt;15.7,52,IF(R199&lt;16,53,IF(R199&lt;16.5,54,IF(R199&lt;16.6,55,IF(R199&lt;17,56,IF(R199&lt;17.5,57,IF(R199&lt;18,58,IF(R199&lt;18.5,59,IF(R199&lt;19,60,IF(R199&lt;19.5,61,IF(R199&lt;20,62,IF(R199&lt;21,63,IF(R199&lt;22,64,IF(R199&lt;23,65,IF(R199&lt;24,66,IF(R199&lt;26,67,IF(R199&lt;28,68,IF(R199&lt;30,69,IF(R199&lt;34,70,))))))))))))))))))))))))))))</f>
        <v>0</v>
      </c>
      <c r="T199" s="135">
        <f t="shared" ref="T199:T262" si="408">IF(R199&lt;1,0,IF(R199&lt;1.5,1,IF(R199&lt;1.6,2,IF(R199&lt;2,3,IF(R199&lt;2.5,4,IF(R199&lt;2.6,5,IF(R199&lt;3,6,IF(R199&lt;3.5,7,IF(R199&lt;3.6,8,IF(R199&lt;4,9,IF(R199&lt;4.5,10,IF(R199&lt;4.6,11,IF(R199&lt;5,12,IF(R199&lt;5.5,13,IF(R199&lt;5.6,14,IF(R199&lt;6,15,IF(R199&lt;6.55,16,IF(R199&lt;6.6,17,IF(R199&lt;7,18,IF(R199&lt;7.5,19,IF(R199&lt;7.6,20,IF(R199&lt;8,21,IF(R199&lt;8.5,22,IF(R199&lt;8.6,23,IF(R199&lt;8.7,24,IF(R199&lt;9,25,IF(R199&lt;9.5,26,IF(R199&lt;9.6,27,IF(R199&lt;9.7,28,IF(R199&lt;10,29,IF(R199&lt;10.5,30,IF(R199&lt;10.6,31,IF(R199&lt;10.7,32,IF(R199&lt;11,33,IF(R199&lt;11.5,34,IF(R199&lt;11.6,35,IF(R199&lt;11.7,36,IF(R199&lt;12,37,IF(R199&lt;12.5,38,IF(R199&lt;12.6,39,IF(R199&lt;12.7,40,IF(R199&lt;13,41,IF(R199&lt;13.5,42,IF(R199&lt;13.6,43,))))))))))))))))))))))))))))))))))))))))))))</f>
        <v>38</v>
      </c>
      <c r="U199" s="135">
        <f t="shared" ref="U199:U262" si="409">S199+T199</f>
        <v>38</v>
      </c>
      <c r="V199" s="15">
        <f t="shared" si="394"/>
        <v>38</v>
      </c>
      <c r="W199" s="84">
        <f>IF(V199="","",RANK(V199,V198:V202,0))</f>
        <v>4</v>
      </c>
      <c r="X199" s="84">
        <f t="shared" ref="X199:X202" si="410">IF(W199&lt;5,V199,"")</f>
        <v>38</v>
      </c>
      <c r="Y199" s="156">
        <v>9.5</v>
      </c>
      <c r="Z199" s="135">
        <f t="shared" ref="Z199:Z262" si="411">IF(Y199&lt;23,0,IF(Y199&lt;23.5,60,IF(Y199&lt;24,61,IF(Y199&lt;25,62,IF(Y199&lt;26,63,IF(Y199&lt;27,64,IF(Y199&lt;28,65,IF(Y199&lt;29,66,IF(Y199&lt;30,67,IF(Y199&lt;31,68,IF(Y199&lt;32,69,IF(Y199&lt;33,70,IF(Y199&lt;40,71,)))))))))))))</f>
        <v>0</v>
      </c>
      <c r="AA199" s="135">
        <f t="shared" ref="AA199:AA262" si="412">IF(Y199&lt;-5,0,IF(Y199&lt;-4,1,IF(Y199&lt;-3,2,IF(Y199&lt;-2,3,IF(Y199&lt;-1.5,4,IF(Y199&lt;-1,5,IF(Y199&lt;-0.5,6,IF(Y199&lt;0,7,IF(Y199&lt;0.5,8,IF(Y199&lt;1,9,IF(Y199&lt;1.5,10,IF(Y199&lt;2,11,IF(Y199&lt;2.5,12,IF(Y199&lt;3,13,IF(Y199&lt;3.5,14,IF(Y199&lt;4,15,IF(Y199&lt;4.5,16,IF(Y199&lt;5,17,IF(Y199&lt;5.5,18,IF(Y199&lt;6,19,IF(Y199&lt;6.5,20,IF(Y199&lt;7,21,IF(Y199&lt;7.5,22,IF(Y199&lt;8,23,IF(Y199&lt;8.5,24,IF(Y199&lt;9,25,IF(Y199&lt;9.5,26,IF(Y199&lt;10,27,IF(Y199&lt;10.5,28,IF(Y199&lt;11,29,IF(Y199&lt;11.6,30,IF(Y199&lt;12,31,IF(Y199&lt;12.5,32,IF(Y199&lt;12.6,33,IF(Y199&lt;13,34,IF(Y199&lt;13.5,35,IF(Y199&lt;13.7,36,IF(Y199&lt;14,37,IF(Y199&lt;14.5,38,IF(Y199&lt;14.7,39,IF(Y199&lt;15,40,IF(Y199&lt;15.5,41,IF(Y199&lt;15.6,42,IF(Y199&lt;16,43,IF(Y199&lt;16.5,44,IF(Y199&lt;16.6,45,IF(Y199&lt;17,46,IF(Y199&lt;17.5,47,IF(Y199&lt;17.6,48,IF(Y199&lt;18,49,IF(Y199&lt;18.5,50,IF(Y199&lt;19,51,IF(Y199&lt;19.5,52,IF(Y199&lt;20,53,IF(Y199&lt;20.5,54,IF(Y199&lt;21,55,IF(Y199&lt;21.5,56,IF(Y199&lt;22,57,IF(Y199&lt;22.5,58,IF(Y199&lt;23,59,))))))))))))))))))))))))))))))))))))))))))))))))))))))))))))</f>
        <v>27</v>
      </c>
      <c r="AB199" s="135">
        <f t="shared" ref="AB199:AB262" si="413">Z199+AA199</f>
        <v>27</v>
      </c>
      <c r="AC199" s="15">
        <f t="shared" si="395"/>
        <v>27</v>
      </c>
      <c r="AD199" s="84">
        <f>IF(AC199="","",RANK(AC199,AC198:AC202,0))</f>
        <v>4</v>
      </c>
      <c r="AE199" s="84">
        <f t="shared" ref="AE199:AE202" si="414">IF(AD199&lt;5,AC199,"")</f>
        <v>27</v>
      </c>
      <c r="AF199" s="18">
        <f t="shared" si="280"/>
        <v>180</v>
      </c>
      <c r="AG199" s="19">
        <f t="shared" si="396"/>
        <v>180</v>
      </c>
      <c r="AH199" s="19">
        <f t="shared" ref="AH199:AH262" si="415">IF(ISNUMBER(AG199),RANK(AG199,$AG$6:$AG$293,0),"")</f>
        <v>50</v>
      </c>
      <c r="AI199" s="172"/>
      <c r="AJ199" s="129"/>
      <c r="AK199" s="176"/>
    </row>
    <row r="200" spans="1:37" ht="15" customHeight="1" x14ac:dyDescent="0.25">
      <c r="A200" s="68">
        <v>3</v>
      </c>
      <c r="B200" s="137"/>
      <c r="C200" s="139">
        <v>47</v>
      </c>
      <c r="D200" s="133">
        <v>7.2</v>
      </c>
      <c r="E200" s="18">
        <f t="shared" si="399"/>
        <v>50</v>
      </c>
      <c r="F200" s="18">
        <f t="shared" si="400"/>
        <v>0</v>
      </c>
      <c r="G200" s="18">
        <f t="shared" si="401"/>
        <v>50</v>
      </c>
      <c r="H200" s="15">
        <f t="shared" si="392"/>
        <v>50</v>
      </c>
      <c r="I200" s="84">
        <f>IF(H200="","",RANK(H200,H198:H202,0))</f>
        <v>1</v>
      </c>
      <c r="J200" s="84">
        <f t="shared" si="402"/>
        <v>50</v>
      </c>
      <c r="K200" s="65">
        <v>260</v>
      </c>
      <c r="L200" s="18">
        <f t="shared" si="403"/>
        <v>65</v>
      </c>
      <c r="M200" s="18">
        <f t="shared" si="404"/>
        <v>0</v>
      </c>
      <c r="N200" s="18">
        <f t="shared" si="405"/>
        <v>65</v>
      </c>
      <c r="O200" s="15">
        <f t="shared" si="393"/>
        <v>65</v>
      </c>
      <c r="P200" s="96">
        <f>IF(O200="","",RANK(O200,O198:O202,0))</f>
        <v>1</v>
      </c>
      <c r="Q200" s="96">
        <f t="shared" si="406"/>
        <v>65</v>
      </c>
      <c r="R200" s="65">
        <v>19</v>
      </c>
      <c r="S200" s="135">
        <f t="shared" si="407"/>
        <v>61</v>
      </c>
      <c r="T200" s="135">
        <f t="shared" si="408"/>
        <v>0</v>
      </c>
      <c r="U200" s="135">
        <f t="shared" si="409"/>
        <v>61</v>
      </c>
      <c r="V200" s="15">
        <f t="shared" si="394"/>
        <v>61</v>
      </c>
      <c r="W200" s="84">
        <f>IF(V200="","",RANK(V200,V198:V202,0))</f>
        <v>3</v>
      </c>
      <c r="X200" s="84">
        <f t="shared" si="410"/>
        <v>61</v>
      </c>
      <c r="Y200" s="156">
        <v>12</v>
      </c>
      <c r="Z200" s="135">
        <f t="shared" si="411"/>
        <v>0</v>
      </c>
      <c r="AA200" s="135">
        <f t="shared" si="412"/>
        <v>32</v>
      </c>
      <c r="AB200" s="135">
        <f t="shared" si="413"/>
        <v>32</v>
      </c>
      <c r="AC200" s="15">
        <f t="shared" si="395"/>
        <v>32</v>
      </c>
      <c r="AD200" s="84">
        <f>IF(AC200="","",RANK(AC200,AC198:AC202,0))</f>
        <v>3</v>
      </c>
      <c r="AE200" s="84">
        <f t="shared" si="414"/>
        <v>32</v>
      </c>
      <c r="AF200" s="18">
        <f t="shared" ref="AF200:AF262" si="416">H200+O200+V200+AC200</f>
        <v>208</v>
      </c>
      <c r="AG200" s="19">
        <f t="shared" si="396"/>
        <v>208</v>
      </c>
      <c r="AH200" s="19">
        <f t="shared" si="415"/>
        <v>17</v>
      </c>
      <c r="AI200" s="172"/>
      <c r="AJ200" s="129"/>
      <c r="AK200" s="176"/>
    </row>
    <row r="201" spans="1:37" ht="15" customHeight="1" x14ac:dyDescent="0.25">
      <c r="A201" s="68">
        <v>4</v>
      </c>
      <c r="B201" s="137"/>
      <c r="C201" s="139">
        <v>47</v>
      </c>
      <c r="D201" s="133">
        <v>7.8</v>
      </c>
      <c r="E201" s="18">
        <f t="shared" si="399"/>
        <v>29</v>
      </c>
      <c r="F201" s="18">
        <f t="shared" si="400"/>
        <v>0</v>
      </c>
      <c r="G201" s="18">
        <f t="shared" si="401"/>
        <v>29</v>
      </c>
      <c r="H201" s="15">
        <f t="shared" si="392"/>
        <v>29</v>
      </c>
      <c r="I201" s="84">
        <f>IF(H201="","",RANK(H201,H198:H202,0))</f>
        <v>5</v>
      </c>
      <c r="J201" s="84" t="str">
        <f t="shared" si="402"/>
        <v/>
      </c>
      <c r="K201" s="65">
        <v>245</v>
      </c>
      <c r="L201" s="18">
        <f t="shared" si="403"/>
        <v>0</v>
      </c>
      <c r="M201" s="18">
        <f t="shared" si="404"/>
        <v>57</v>
      </c>
      <c r="N201" s="18">
        <f t="shared" si="405"/>
        <v>57</v>
      </c>
      <c r="O201" s="15">
        <f t="shared" si="393"/>
        <v>57</v>
      </c>
      <c r="P201" s="96">
        <f>IF(O201="","",RANK(O201,O198:O202,0))</f>
        <v>4</v>
      </c>
      <c r="Q201" s="96">
        <f t="shared" si="406"/>
        <v>57</v>
      </c>
      <c r="R201" s="65">
        <v>24</v>
      </c>
      <c r="S201" s="135">
        <f t="shared" si="407"/>
        <v>67</v>
      </c>
      <c r="T201" s="135">
        <f t="shared" si="408"/>
        <v>0</v>
      </c>
      <c r="U201" s="135">
        <f t="shared" si="409"/>
        <v>67</v>
      </c>
      <c r="V201" s="15">
        <f t="shared" si="394"/>
        <v>67</v>
      </c>
      <c r="W201" s="84">
        <f>IF(V201="","",RANK(V201,V198:V202,0))</f>
        <v>1</v>
      </c>
      <c r="X201" s="84">
        <f t="shared" si="410"/>
        <v>67</v>
      </c>
      <c r="Y201" s="156">
        <v>20</v>
      </c>
      <c r="Z201" s="135">
        <f t="shared" si="411"/>
        <v>0</v>
      </c>
      <c r="AA201" s="135">
        <f t="shared" si="412"/>
        <v>54</v>
      </c>
      <c r="AB201" s="135">
        <f t="shared" si="413"/>
        <v>54</v>
      </c>
      <c r="AC201" s="15">
        <f t="shared" si="395"/>
        <v>54</v>
      </c>
      <c r="AD201" s="84">
        <f>IF(AC201="","",RANK(AC201,AC198:AC202,0))</f>
        <v>1</v>
      </c>
      <c r="AE201" s="84">
        <f t="shared" si="414"/>
        <v>54</v>
      </c>
      <c r="AF201" s="18">
        <f t="shared" si="416"/>
        <v>207</v>
      </c>
      <c r="AG201" s="19">
        <f t="shared" si="396"/>
        <v>207</v>
      </c>
      <c r="AH201" s="19">
        <f t="shared" si="415"/>
        <v>18</v>
      </c>
      <c r="AI201" s="172"/>
      <c r="AJ201" s="129"/>
      <c r="AK201" s="176"/>
    </row>
    <row r="202" spans="1:37" ht="15" customHeight="1" x14ac:dyDescent="0.25">
      <c r="A202" s="68">
        <v>5</v>
      </c>
      <c r="B202" s="137"/>
      <c r="C202" s="139">
        <v>47</v>
      </c>
      <c r="D202" s="133">
        <v>7.6</v>
      </c>
      <c r="E202" s="18">
        <f t="shared" si="399"/>
        <v>35</v>
      </c>
      <c r="F202" s="18">
        <f t="shared" si="400"/>
        <v>0</v>
      </c>
      <c r="G202" s="18">
        <f t="shared" si="401"/>
        <v>35</v>
      </c>
      <c r="H202" s="15">
        <f t="shared" si="392"/>
        <v>35</v>
      </c>
      <c r="I202" s="84">
        <f>IF(H202="","",RANK(H202,H198:H202,0))</f>
        <v>4</v>
      </c>
      <c r="J202" s="84">
        <f t="shared" si="402"/>
        <v>35</v>
      </c>
      <c r="K202" s="65">
        <v>232</v>
      </c>
      <c r="L202" s="18">
        <f t="shared" si="403"/>
        <v>0</v>
      </c>
      <c r="M202" s="18">
        <f t="shared" si="404"/>
        <v>47</v>
      </c>
      <c r="N202" s="18">
        <f t="shared" si="405"/>
        <v>47</v>
      </c>
      <c r="O202" s="15">
        <f t="shared" si="393"/>
        <v>47</v>
      </c>
      <c r="P202" s="96">
        <f>IF(O202="","",RANK(O202,O198:O202,0))</f>
        <v>5</v>
      </c>
      <c r="Q202" s="96" t="str">
        <f t="shared" si="406"/>
        <v/>
      </c>
      <c r="R202" s="65">
        <v>22</v>
      </c>
      <c r="S202" s="135">
        <f t="shared" si="407"/>
        <v>65</v>
      </c>
      <c r="T202" s="135">
        <f t="shared" si="408"/>
        <v>0</v>
      </c>
      <c r="U202" s="135">
        <f t="shared" si="409"/>
        <v>65</v>
      </c>
      <c r="V202" s="15">
        <f t="shared" si="394"/>
        <v>65</v>
      </c>
      <c r="W202" s="84">
        <f>IF(V202="","",RANK(V202,V198:V202,0))</f>
        <v>2</v>
      </c>
      <c r="X202" s="84">
        <f t="shared" si="410"/>
        <v>65</v>
      </c>
      <c r="Y202" s="156">
        <v>0</v>
      </c>
      <c r="Z202" s="135">
        <f t="shared" si="411"/>
        <v>0</v>
      </c>
      <c r="AA202" s="135">
        <f t="shared" si="412"/>
        <v>8</v>
      </c>
      <c r="AB202" s="135">
        <f t="shared" si="413"/>
        <v>8</v>
      </c>
      <c r="AC202" s="15">
        <f t="shared" si="395"/>
        <v>8</v>
      </c>
      <c r="AD202" s="84">
        <f>IF(AC202="","",RANK(AC202,AC198:AC202,0))</f>
        <v>5</v>
      </c>
      <c r="AE202" s="84" t="str">
        <f t="shared" si="414"/>
        <v/>
      </c>
      <c r="AF202" s="18">
        <f t="shared" si="416"/>
        <v>155</v>
      </c>
      <c r="AG202" s="19">
        <f t="shared" si="396"/>
        <v>155</v>
      </c>
      <c r="AH202" s="19">
        <f t="shared" si="415"/>
        <v>100</v>
      </c>
      <c r="AI202" s="173"/>
      <c r="AJ202" s="129"/>
      <c r="AK202" s="176"/>
    </row>
    <row r="203" spans="1:37" ht="26.25" customHeight="1" x14ac:dyDescent="0.25">
      <c r="A203" s="68"/>
      <c r="B203" s="137"/>
      <c r="C203" s="140">
        <v>47</v>
      </c>
      <c r="D203" s="133"/>
      <c r="E203" s="18">
        <f t="shared" si="399"/>
        <v>0</v>
      </c>
      <c r="F203" s="18">
        <f t="shared" si="400"/>
        <v>0</v>
      </c>
      <c r="G203" s="18">
        <f t="shared" si="401"/>
        <v>0</v>
      </c>
      <c r="H203" s="89"/>
      <c r="I203" s="101" t="s">
        <v>455</v>
      </c>
      <c r="J203" s="109">
        <f>SUM(J198:J202)</f>
        <v>185</v>
      </c>
      <c r="K203" s="65"/>
      <c r="L203" s="18">
        <f t="shared" si="403"/>
        <v>0</v>
      </c>
      <c r="M203" s="18">
        <f t="shared" si="404"/>
        <v>0</v>
      </c>
      <c r="N203" s="18">
        <f t="shared" si="405"/>
        <v>0</v>
      </c>
      <c r="O203" s="89"/>
      <c r="P203" s="101" t="s">
        <v>455</v>
      </c>
      <c r="Q203" s="110">
        <f>SUM(Q198:Q202)</f>
        <v>252</v>
      </c>
      <c r="R203" s="65"/>
      <c r="S203" s="135">
        <f t="shared" si="407"/>
        <v>0</v>
      </c>
      <c r="T203" s="135">
        <f t="shared" si="408"/>
        <v>0</v>
      </c>
      <c r="U203" s="135">
        <f t="shared" si="409"/>
        <v>0</v>
      </c>
      <c r="V203" s="89"/>
      <c r="W203" s="101" t="s">
        <v>455</v>
      </c>
      <c r="X203" s="109">
        <f>SUM(X198:X202)</f>
        <v>231</v>
      </c>
      <c r="Y203" s="156"/>
      <c r="Z203" s="135">
        <f t="shared" si="411"/>
        <v>0</v>
      </c>
      <c r="AA203" s="135">
        <f t="shared" si="412"/>
        <v>8</v>
      </c>
      <c r="AB203" s="135">
        <f t="shared" si="413"/>
        <v>8</v>
      </c>
      <c r="AC203" s="89"/>
      <c r="AD203" s="101" t="s">
        <v>455</v>
      </c>
      <c r="AE203" s="109">
        <f>SUM(AE198:AE202)</f>
        <v>148</v>
      </c>
      <c r="AF203" s="18"/>
      <c r="AG203" s="92"/>
      <c r="AH203" s="19" t="str">
        <f t="shared" si="415"/>
        <v/>
      </c>
      <c r="AI203" s="98"/>
      <c r="AJ203" s="98"/>
      <c r="AK203" s="177"/>
    </row>
    <row r="204" spans="1:37" ht="15" customHeight="1" x14ac:dyDescent="0.25">
      <c r="A204" s="68">
        <v>1</v>
      </c>
      <c r="B204" s="137"/>
      <c r="C204" s="139">
        <v>48</v>
      </c>
      <c r="D204" s="133">
        <v>7.7</v>
      </c>
      <c r="E204" s="18">
        <f t="shared" si="399"/>
        <v>32</v>
      </c>
      <c r="F204" s="18">
        <f t="shared" si="400"/>
        <v>0</v>
      </c>
      <c r="G204" s="18">
        <f t="shared" si="401"/>
        <v>32</v>
      </c>
      <c r="H204" s="15">
        <f t="shared" ref="H204:H208" si="417">G204</f>
        <v>32</v>
      </c>
      <c r="I204" s="84">
        <f>IF(H204="","",RANK(H204,H204:H208,0))</f>
        <v>1</v>
      </c>
      <c r="J204" s="84">
        <f>IF(I204&lt;5,H204,"")</f>
        <v>32</v>
      </c>
      <c r="K204" s="65">
        <v>245</v>
      </c>
      <c r="L204" s="18">
        <f t="shared" si="403"/>
        <v>0</v>
      </c>
      <c r="M204" s="18">
        <f t="shared" si="404"/>
        <v>57</v>
      </c>
      <c r="N204" s="18">
        <f t="shared" si="405"/>
        <v>57</v>
      </c>
      <c r="O204" s="15">
        <f t="shared" ref="O204:O208" si="418">N204</f>
        <v>57</v>
      </c>
      <c r="P204" s="96">
        <f>IF(O204="","",RANK(O204,O204:O208,0))</f>
        <v>2</v>
      </c>
      <c r="Q204" s="96">
        <f>IF(P204&lt;5,O204,"")</f>
        <v>57</v>
      </c>
      <c r="R204" s="65">
        <v>18</v>
      </c>
      <c r="S204" s="135">
        <f t="shared" si="407"/>
        <v>59</v>
      </c>
      <c r="T204" s="135">
        <f t="shared" si="408"/>
        <v>0</v>
      </c>
      <c r="U204" s="135">
        <f t="shared" si="409"/>
        <v>59</v>
      </c>
      <c r="V204" s="15">
        <f t="shared" ref="V204:V208" si="419">U204</f>
        <v>59</v>
      </c>
      <c r="W204" s="84">
        <f>IF(V204="","",RANK(V204,V204:V208,0))</f>
        <v>2</v>
      </c>
      <c r="X204" s="84">
        <f>IF(W204&lt;5,V204,"")</f>
        <v>59</v>
      </c>
      <c r="Y204" s="156">
        <v>12</v>
      </c>
      <c r="Z204" s="135">
        <f t="shared" si="411"/>
        <v>0</v>
      </c>
      <c r="AA204" s="135">
        <f t="shared" si="412"/>
        <v>32</v>
      </c>
      <c r="AB204" s="135">
        <f t="shared" si="413"/>
        <v>32</v>
      </c>
      <c r="AC204" s="15">
        <f t="shared" ref="AC204:AC208" si="420">AB204</f>
        <v>32</v>
      </c>
      <c r="AD204" s="84">
        <f>IF(AC204="","",RANK(AC204,AC204:AC208,0))</f>
        <v>2</v>
      </c>
      <c r="AE204" s="84">
        <f>IF(AD204&lt;5,AC204,"")</f>
        <v>32</v>
      </c>
      <c r="AF204" s="18">
        <f t="shared" si="416"/>
        <v>180</v>
      </c>
      <c r="AG204" s="19">
        <f t="shared" ref="AG204:AG208" si="421">AF204</f>
        <v>180</v>
      </c>
      <c r="AH204" s="19">
        <f t="shared" si="415"/>
        <v>50</v>
      </c>
      <c r="AI204" s="171">
        <f>SUM(J204:J208,Q204:Q208,X204:X208,AE204:AE208)</f>
        <v>616</v>
      </c>
      <c r="AJ204" s="129">
        <f t="shared" ref="AJ204" si="422">AI204</f>
        <v>616</v>
      </c>
      <c r="AK204" s="175">
        <f t="shared" ref="AK204" si="423">IF(ISNUMBER(AI204),RANK(AI204,$AI$6:$AI$293,0),"")</f>
        <v>28</v>
      </c>
    </row>
    <row r="205" spans="1:37" ht="15" customHeight="1" x14ac:dyDescent="0.25">
      <c r="A205" s="68">
        <v>2</v>
      </c>
      <c r="B205" s="137"/>
      <c r="C205" s="139">
        <v>48</v>
      </c>
      <c r="D205" s="133">
        <v>8.1999999999999993</v>
      </c>
      <c r="E205" s="18">
        <f t="shared" si="399"/>
        <v>0</v>
      </c>
      <c r="F205" s="18">
        <f t="shared" si="400"/>
        <v>17</v>
      </c>
      <c r="G205" s="18">
        <f t="shared" si="401"/>
        <v>17</v>
      </c>
      <c r="H205" s="15">
        <f t="shared" si="417"/>
        <v>17</v>
      </c>
      <c r="I205" s="84">
        <f>IF(H205="","",RANK(H205,H204:H208,0))</f>
        <v>3</v>
      </c>
      <c r="J205" s="84">
        <f t="shared" ref="J205:J208" si="424">IF(I205&lt;5,H205,"")</f>
        <v>17</v>
      </c>
      <c r="K205" s="65">
        <v>272</v>
      </c>
      <c r="L205" s="18">
        <f t="shared" si="403"/>
        <v>71</v>
      </c>
      <c r="M205" s="18">
        <f t="shared" si="404"/>
        <v>0</v>
      </c>
      <c r="N205" s="18">
        <f t="shared" si="405"/>
        <v>71</v>
      </c>
      <c r="O205" s="15">
        <f t="shared" si="418"/>
        <v>71</v>
      </c>
      <c r="P205" s="96">
        <f>IF(O205="","",RANK(O205,O204:O208,0))</f>
        <v>1</v>
      </c>
      <c r="Q205" s="96">
        <f t="shared" ref="Q205:Q208" si="425">IF(P205&lt;5,O205,"")</f>
        <v>71</v>
      </c>
      <c r="R205" s="65">
        <v>21</v>
      </c>
      <c r="S205" s="135">
        <f t="shared" si="407"/>
        <v>64</v>
      </c>
      <c r="T205" s="135">
        <f t="shared" si="408"/>
        <v>0</v>
      </c>
      <c r="U205" s="135">
        <f t="shared" si="409"/>
        <v>64</v>
      </c>
      <c r="V205" s="15">
        <f t="shared" si="419"/>
        <v>64</v>
      </c>
      <c r="W205" s="84">
        <f>IF(V205="","",RANK(V205,V204:V208,0))</f>
        <v>1</v>
      </c>
      <c r="X205" s="84">
        <f t="shared" ref="X205:X208" si="426">IF(W205&lt;5,V205,"")</f>
        <v>64</v>
      </c>
      <c r="Y205" s="156">
        <v>20</v>
      </c>
      <c r="Z205" s="135">
        <f t="shared" si="411"/>
        <v>0</v>
      </c>
      <c r="AA205" s="135">
        <f t="shared" si="412"/>
        <v>54</v>
      </c>
      <c r="AB205" s="135">
        <f t="shared" si="413"/>
        <v>54</v>
      </c>
      <c r="AC205" s="15">
        <f t="shared" si="420"/>
        <v>54</v>
      </c>
      <c r="AD205" s="84">
        <f>IF(AC205="","",RANK(AC205,AC204:AC208,0))</f>
        <v>1</v>
      </c>
      <c r="AE205" s="84">
        <f t="shared" ref="AE205:AE208" si="427">IF(AD205&lt;5,AC205,"")</f>
        <v>54</v>
      </c>
      <c r="AF205" s="18">
        <f t="shared" si="416"/>
        <v>206</v>
      </c>
      <c r="AG205" s="19">
        <f t="shared" si="421"/>
        <v>206</v>
      </c>
      <c r="AH205" s="19">
        <f t="shared" si="415"/>
        <v>20</v>
      </c>
      <c r="AI205" s="172"/>
      <c r="AJ205" s="129"/>
      <c r="AK205" s="176"/>
    </row>
    <row r="206" spans="1:37" ht="15" customHeight="1" x14ac:dyDescent="0.25">
      <c r="A206" s="68">
        <v>3</v>
      </c>
      <c r="B206" s="137"/>
      <c r="C206" s="139">
        <v>48</v>
      </c>
      <c r="D206" s="133">
        <v>8.1999999999999993</v>
      </c>
      <c r="E206" s="18">
        <f t="shared" si="399"/>
        <v>0</v>
      </c>
      <c r="F206" s="18">
        <f t="shared" si="400"/>
        <v>17</v>
      </c>
      <c r="G206" s="18">
        <f t="shared" si="401"/>
        <v>17</v>
      </c>
      <c r="H206" s="15">
        <f t="shared" si="417"/>
        <v>17</v>
      </c>
      <c r="I206" s="84">
        <f>IF(H206="","",RANK(H206,H204:H208,0))</f>
        <v>3</v>
      </c>
      <c r="J206" s="84">
        <f t="shared" si="424"/>
        <v>17</v>
      </c>
      <c r="K206" s="65">
        <v>235</v>
      </c>
      <c r="L206" s="18">
        <f t="shared" si="403"/>
        <v>0</v>
      </c>
      <c r="M206" s="18">
        <f t="shared" si="404"/>
        <v>50</v>
      </c>
      <c r="N206" s="18">
        <f t="shared" si="405"/>
        <v>50</v>
      </c>
      <c r="O206" s="15">
        <f t="shared" si="418"/>
        <v>50</v>
      </c>
      <c r="P206" s="96">
        <f>IF(O206="","",RANK(O206,O204:O208,0))</f>
        <v>3</v>
      </c>
      <c r="Q206" s="96">
        <f t="shared" si="425"/>
        <v>50</v>
      </c>
      <c r="R206" s="65">
        <v>7</v>
      </c>
      <c r="S206" s="135">
        <f t="shared" si="407"/>
        <v>0</v>
      </c>
      <c r="T206" s="135">
        <f t="shared" si="408"/>
        <v>19</v>
      </c>
      <c r="U206" s="135">
        <f t="shared" si="409"/>
        <v>19</v>
      </c>
      <c r="V206" s="15">
        <f t="shared" si="419"/>
        <v>19</v>
      </c>
      <c r="W206" s="84">
        <f>IF(V206="","",RANK(V206,V204:V208,0))</f>
        <v>4</v>
      </c>
      <c r="X206" s="84">
        <f t="shared" si="426"/>
        <v>19</v>
      </c>
      <c r="Y206" s="156">
        <v>9.5</v>
      </c>
      <c r="Z206" s="135">
        <f t="shared" si="411"/>
        <v>0</v>
      </c>
      <c r="AA206" s="135">
        <f t="shared" si="412"/>
        <v>27</v>
      </c>
      <c r="AB206" s="135">
        <f t="shared" si="413"/>
        <v>27</v>
      </c>
      <c r="AC206" s="15">
        <f t="shared" si="420"/>
        <v>27</v>
      </c>
      <c r="AD206" s="84">
        <f>IF(AC206="","",RANK(AC206,AC204:AC208,0))</f>
        <v>3</v>
      </c>
      <c r="AE206" s="84">
        <f t="shared" si="427"/>
        <v>27</v>
      </c>
      <c r="AF206" s="18">
        <f t="shared" si="416"/>
        <v>113</v>
      </c>
      <c r="AG206" s="19">
        <f t="shared" si="421"/>
        <v>113</v>
      </c>
      <c r="AH206" s="19">
        <f t="shared" si="415"/>
        <v>165</v>
      </c>
      <c r="AI206" s="172"/>
      <c r="AJ206" s="129"/>
      <c r="AK206" s="176"/>
    </row>
    <row r="207" spans="1:37" ht="15" customHeight="1" x14ac:dyDescent="0.25">
      <c r="A207" s="68">
        <v>4</v>
      </c>
      <c r="B207" s="137"/>
      <c r="C207" s="139">
        <v>48</v>
      </c>
      <c r="D207" s="133">
        <v>7.9</v>
      </c>
      <c r="E207" s="18">
        <f t="shared" si="399"/>
        <v>0</v>
      </c>
      <c r="F207" s="18">
        <f t="shared" si="400"/>
        <v>26</v>
      </c>
      <c r="G207" s="18">
        <f t="shared" si="401"/>
        <v>26</v>
      </c>
      <c r="H207" s="15">
        <f t="shared" si="417"/>
        <v>26</v>
      </c>
      <c r="I207" s="84">
        <f>IF(H207="","",RANK(H207,H204:H208,0))</f>
        <v>2</v>
      </c>
      <c r="J207" s="84">
        <f t="shared" si="424"/>
        <v>26</v>
      </c>
      <c r="K207" s="65">
        <v>218</v>
      </c>
      <c r="L207" s="18">
        <f t="shared" si="403"/>
        <v>0</v>
      </c>
      <c r="M207" s="18">
        <f t="shared" si="404"/>
        <v>33</v>
      </c>
      <c r="N207" s="18">
        <f t="shared" si="405"/>
        <v>33</v>
      </c>
      <c r="O207" s="15">
        <f t="shared" si="418"/>
        <v>33</v>
      </c>
      <c r="P207" s="96">
        <f>IF(O207="","",RANK(O207,O204:O208,0))</f>
        <v>4</v>
      </c>
      <c r="Q207" s="96">
        <f t="shared" si="425"/>
        <v>33</v>
      </c>
      <c r="R207" s="65">
        <v>5</v>
      </c>
      <c r="S207" s="135">
        <f t="shared" si="407"/>
        <v>0</v>
      </c>
      <c r="T207" s="135">
        <f t="shared" si="408"/>
        <v>13</v>
      </c>
      <c r="U207" s="135">
        <f t="shared" si="409"/>
        <v>13</v>
      </c>
      <c r="V207" s="15">
        <f t="shared" si="419"/>
        <v>13</v>
      </c>
      <c r="W207" s="84">
        <f>IF(V207="","",RANK(V207,V204:V208,0))</f>
        <v>5</v>
      </c>
      <c r="X207" s="84" t="str">
        <f t="shared" si="426"/>
        <v/>
      </c>
      <c r="Y207" s="156">
        <v>2</v>
      </c>
      <c r="Z207" s="135">
        <f t="shared" si="411"/>
        <v>0</v>
      </c>
      <c r="AA207" s="135">
        <f t="shared" si="412"/>
        <v>12</v>
      </c>
      <c r="AB207" s="135">
        <f t="shared" si="413"/>
        <v>12</v>
      </c>
      <c r="AC207" s="15">
        <f t="shared" si="420"/>
        <v>12</v>
      </c>
      <c r="AD207" s="84">
        <f>IF(AC207="","",RANK(AC207,AC204:AC208,0))</f>
        <v>5</v>
      </c>
      <c r="AE207" s="84" t="str">
        <f t="shared" si="427"/>
        <v/>
      </c>
      <c r="AF207" s="18">
        <f t="shared" si="416"/>
        <v>84</v>
      </c>
      <c r="AG207" s="19">
        <f t="shared" si="421"/>
        <v>84</v>
      </c>
      <c r="AH207" s="19">
        <f t="shared" si="415"/>
        <v>186</v>
      </c>
      <c r="AI207" s="172"/>
      <c r="AJ207" s="129"/>
      <c r="AK207" s="176"/>
    </row>
    <row r="208" spans="1:37" ht="15" customHeight="1" x14ac:dyDescent="0.25">
      <c r="A208" s="68">
        <v>5</v>
      </c>
      <c r="B208" s="137"/>
      <c r="C208" s="139">
        <v>48</v>
      </c>
      <c r="D208" s="133">
        <v>8.3000000000000007</v>
      </c>
      <c r="E208" s="18">
        <f t="shared" si="399"/>
        <v>0</v>
      </c>
      <c r="F208" s="18">
        <f t="shared" si="400"/>
        <v>15</v>
      </c>
      <c r="G208" s="18">
        <f t="shared" si="401"/>
        <v>15</v>
      </c>
      <c r="H208" s="15">
        <f t="shared" si="417"/>
        <v>15</v>
      </c>
      <c r="I208" s="84">
        <f>IF(H208="","",RANK(H208,H204:H208,0))</f>
        <v>5</v>
      </c>
      <c r="J208" s="84" t="str">
        <f t="shared" si="424"/>
        <v/>
      </c>
      <c r="K208" s="65">
        <v>192</v>
      </c>
      <c r="L208" s="18">
        <f t="shared" si="403"/>
        <v>0</v>
      </c>
      <c r="M208" s="18">
        <f t="shared" si="404"/>
        <v>16</v>
      </c>
      <c r="N208" s="18">
        <f t="shared" si="405"/>
        <v>16</v>
      </c>
      <c r="O208" s="15">
        <f t="shared" si="418"/>
        <v>16</v>
      </c>
      <c r="P208" s="96">
        <f>IF(O208="","",RANK(O208,O204:O208,0))</f>
        <v>5</v>
      </c>
      <c r="Q208" s="96" t="str">
        <f t="shared" si="425"/>
        <v/>
      </c>
      <c r="R208" s="65">
        <v>12</v>
      </c>
      <c r="S208" s="135">
        <f t="shared" si="407"/>
        <v>0</v>
      </c>
      <c r="T208" s="135">
        <f t="shared" si="408"/>
        <v>38</v>
      </c>
      <c r="U208" s="135">
        <f t="shared" si="409"/>
        <v>38</v>
      </c>
      <c r="V208" s="15">
        <f t="shared" si="419"/>
        <v>38</v>
      </c>
      <c r="W208" s="84">
        <f>IF(V208="","",RANK(V208,V204:V208,0))</f>
        <v>3</v>
      </c>
      <c r="X208" s="84">
        <f t="shared" si="426"/>
        <v>38</v>
      </c>
      <c r="Y208" s="156">
        <v>6</v>
      </c>
      <c r="Z208" s="135">
        <f t="shared" si="411"/>
        <v>0</v>
      </c>
      <c r="AA208" s="135">
        <f t="shared" si="412"/>
        <v>20</v>
      </c>
      <c r="AB208" s="135">
        <f t="shared" si="413"/>
        <v>20</v>
      </c>
      <c r="AC208" s="15">
        <f t="shared" si="420"/>
        <v>20</v>
      </c>
      <c r="AD208" s="84">
        <f>IF(AC208="","",RANK(AC208,AC204:AC208,0))</f>
        <v>4</v>
      </c>
      <c r="AE208" s="84">
        <f t="shared" si="427"/>
        <v>20</v>
      </c>
      <c r="AF208" s="18">
        <f t="shared" si="416"/>
        <v>89</v>
      </c>
      <c r="AG208" s="19">
        <f t="shared" si="421"/>
        <v>89</v>
      </c>
      <c r="AH208" s="19">
        <f t="shared" si="415"/>
        <v>180</v>
      </c>
      <c r="AI208" s="173"/>
      <c r="AJ208" s="129"/>
      <c r="AK208" s="176"/>
    </row>
    <row r="209" spans="1:37" ht="26.25" customHeight="1" x14ac:dyDescent="0.25">
      <c r="A209" s="68"/>
      <c r="B209" s="137"/>
      <c r="C209" s="140">
        <v>48</v>
      </c>
      <c r="D209" s="133"/>
      <c r="E209" s="18">
        <f t="shared" si="399"/>
        <v>0</v>
      </c>
      <c r="F209" s="18">
        <f t="shared" si="400"/>
        <v>0</v>
      </c>
      <c r="G209" s="18">
        <f t="shared" si="401"/>
        <v>0</v>
      </c>
      <c r="H209" s="89"/>
      <c r="I209" s="101" t="s">
        <v>455</v>
      </c>
      <c r="J209" s="109">
        <f>SUM(J204:J208)</f>
        <v>92</v>
      </c>
      <c r="K209" s="65"/>
      <c r="L209" s="18">
        <f t="shared" si="403"/>
        <v>0</v>
      </c>
      <c r="M209" s="18">
        <f t="shared" si="404"/>
        <v>0</v>
      </c>
      <c r="N209" s="18">
        <f t="shared" si="405"/>
        <v>0</v>
      </c>
      <c r="O209" s="89"/>
      <c r="P209" s="101" t="s">
        <v>455</v>
      </c>
      <c r="Q209" s="110">
        <f>SUM(Q204:Q208)</f>
        <v>211</v>
      </c>
      <c r="R209" s="65"/>
      <c r="S209" s="135">
        <f t="shared" si="407"/>
        <v>0</v>
      </c>
      <c r="T209" s="135">
        <f t="shared" si="408"/>
        <v>0</v>
      </c>
      <c r="U209" s="135">
        <f t="shared" si="409"/>
        <v>0</v>
      </c>
      <c r="V209" s="89"/>
      <c r="W209" s="101" t="s">
        <v>455</v>
      </c>
      <c r="X209" s="109">
        <f>SUM(X204:X208)</f>
        <v>180</v>
      </c>
      <c r="Y209" s="156"/>
      <c r="Z209" s="135">
        <f t="shared" si="411"/>
        <v>0</v>
      </c>
      <c r="AA209" s="135">
        <f t="shared" si="412"/>
        <v>8</v>
      </c>
      <c r="AB209" s="135">
        <f t="shared" si="413"/>
        <v>8</v>
      </c>
      <c r="AC209" s="89"/>
      <c r="AD209" s="101" t="s">
        <v>455</v>
      </c>
      <c r="AE209" s="109">
        <f>SUM(AE204:AE208)</f>
        <v>133</v>
      </c>
      <c r="AF209" s="18"/>
      <c r="AG209" s="92"/>
      <c r="AH209" s="19" t="str">
        <f t="shared" si="415"/>
        <v/>
      </c>
      <c r="AI209" s="98"/>
      <c r="AJ209" s="98"/>
      <c r="AK209" s="177"/>
    </row>
    <row r="210" spans="1:37" ht="15" customHeight="1" x14ac:dyDescent="0.25">
      <c r="A210" s="68">
        <v>1</v>
      </c>
      <c r="B210" s="137"/>
      <c r="C210" s="139">
        <v>49</v>
      </c>
      <c r="D210" s="133">
        <v>7.5</v>
      </c>
      <c r="E210" s="18">
        <f t="shared" si="399"/>
        <v>38</v>
      </c>
      <c r="F210" s="18">
        <f t="shared" si="400"/>
        <v>0</v>
      </c>
      <c r="G210" s="18">
        <f t="shared" si="401"/>
        <v>38</v>
      </c>
      <c r="H210" s="15">
        <f t="shared" ref="H210:H214" si="428">G210</f>
        <v>38</v>
      </c>
      <c r="I210" s="84">
        <f>IF(H210="","",RANK(H210,H210:H214,0))</f>
        <v>1</v>
      </c>
      <c r="J210" s="84">
        <f>IF(I210&lt;5,H210,"")</f>
        <v>38</v>
      </c>
      <c r="K210" s="65">
        <v>262</v>
      </c>
      <c r="L210" s="18">
        <f t="shared" si="403"/>
        <v>66</v>
      </c>
      <c r="M210" s="18">
        <f t="shared" si="404"/>
        <v>0</v>
      </c>
      <c r="N210" s="18">
        <f t="shared" si="405"/>
        <v>66</v>
      </c>
      <c r="O210" s="15">
        <f t="shared" ref="O210:O214" si="429">N210</f>
        <v>66</v>
      </c>
      <c r="P210" s="96">
        <f>IF(O210="","",RANK(O210,O210:O214,0))</f>
        <v>1</v>
      </c>
      <c r="Q210" s="96">
        <f t="shared" ref="Q210:Q214" si="430">IF(P210&lt;5,O210,"")</f>
        <v>66</v>
      </c>
      <c r="R210" s="65">
        <v>12</v>
      </c>
      <c r="S210" s="135">
        <f t="shared" si="407"/>
        <v>0</v>
      </c>
      <c r="T210" s="135">
        <f t="shared" si="408"/>
        <v>38</v>
      </c>
      <c r="U210" s="135">
        <f t="shared" si="409"/>
        <v>38</v>
      </c>
      <c r="V210" s="15">
        <f t="shared" ref="V210:V214" si="431">U210</f>
        <v>38</v>
      </c>
      <c r="W210" s="84">
        <f>IF(V210="","",RANK(V210,V210:V214,0))</f>
        <v>3</v>
      </c>
      <c r="X210" s="84">
        <f>IF(W210&lt;5,V210,"")</f>
        <v>38</v>
      </c>
      <c r="Y210" s="156">
        <v>16</v>
      </c>
      <c r="Z210" s="135">
        <f t="shared" si="411"/>
        <v>0</v>
      </c>
      <c r="AA210" s="135">
        <f t="shared" si="412"/>
        <v>44</v>
      </c>
      <c r="AB210" s="135">
        <f t="shared" si="413"/>
        <v>44</v>
      </c>
      <c r="AC210" s="15">
        <f t="shared" ref="AC210:AC214" si="432">AB210</f>
        <v>44</v>
      </c>
      <c r="AD210" s="84">
        <f>IF(AC210="","",RANK(AC210,AC210:AC214,0))</f>
        <v>3</v>
      </c>
      <c r="AE210" s="84">
        <f>IF(AD210&lt;5,AC210,"")</f>
        <v>44</v>
      </c>
      <c r="AF210" s="18">
        <f t="shared" si="416"/>
        <v>186</v>
      </c>
      <c r="AG210" s="19">
        <f t="shared" ref="AG210:AG214" si="433">AF210</f>
        <v>186</v>
      </c>
      <c r="AH210" s="19">
        <f t="shared" si="415"/>
        <v>41</v>
      </c>
      <c r="AI210" s="171">
        <f>SUM(J210:J214,Q210:Q214,X210:X214,AE210:AE214)</f>
        <v>721</v>
      </c>
      <c r="AJ210" s="129">
        <f t="shared" ref="AJ210" si="434">AI210</f>
        <v>721</v>
      </c>
      <c r="AK210" s="175">
        <f t="shared" ref="AK210" si="435">IF(ISNUMBER(AI210),RANK(AI210,$AI$6:$AI$293,0),"")</f>
        <v>15</v>
      </c>
    </row>
    <row r="211" spans="1:37" ht="15" customHeight="1" x14ac:dyDescent="0.25">
      <c r="A211" s="68">
        <v>2</v>
      </c>
      <c r="B211" s="137"/>
      <c r="C211" s="139">
        <v>49</v>
      </c>
      <c r="D211" s="133">
        <v>7.6</v>
      </c>
      <c r="E211" s="18">
        <f t="shared" si="399"/>
        <v>35</v>
      </c>
      <c r="F211" s="18">
        <f t="shared" si="400"/>
        <v>0</v>
      </c>
      <c r="G211" s="18">
        <f t="shared" si="401"/>
        <v>35</v>
      </c>
      <c r="H211" s="15">
        <f t="shared" si="428"/>
        <v>35</v>
      </c>
      <c r="I211" s="84">
        <f>IF(H211="","",RANK(H211,H210:H214,0))</f>
        <v>3</v>
      </c>
      <c r="J211" s="84">
        <f>IF(I211&lt;5,H211,"")</f>
        <v>35</v>
      </c>
      <c r="K211" s="65">
        <v>240</v>
      </c>
      <c r="L211" s="18">
        <f t="shared" si="403"/>
        <v>0</v>
      </c>
      <c r="M211" s="18">
        <f t="shared" si="404"/>
        <v>55</v>
      </c>
      <c r="N211" s="18">
        <f t="shared" si="405"/>
        <v>55</v>
      </c>
      <c r="O211" s="15">
        <f t="shared" si="429"/>
        <v>55</v>
      </c>
      <c r="P211" s="96">
        <f>IF(O211="","",RANK(O211,O210:O214,0))</f>
        <v>2</v>
      </c>
      <c r="Q211" s="96">
        <f t="shared" si="430"/>
        <v>55</v>
      </c>
      <c r="R211" s="65">
        <v>7</v>
      </c>
      <c r="S211" s="135">
        <f t="shared" si="407"/>
        <v>0</v>
      </c>
      <c r="T211" s="135">
        <f t="shared" si="408"/>
        <v>19</v>
      </c>
      <c r="U211" s="135">
        <f t="shared" si="409"/>
        <v>19</v>
      </c>
      <c r="V211" s="15">
        <f t="shared" si="431"/>
        <v>19</v>
      </c>
      <c r="W211" s="84">
        <f>IF(V211="","",RANK(V211,V210:V214,0))</f>
        <v>5</v>
      </c>
      <c r="X211" s="84" t="str">
        <f t="shared" ref="X211:X214" si="436">IF(W211&lt;5,V211,"")</f>
        <v/>
      </c>
      <c r="Y211" s="156">
        <v>25</v>
      </c>
      <c r="Z211" s="135">
        <f t="shared" si="411"/>
        <v>63</v>
      </c>
      <c r="AA211" s="135">
        <f t="shared" si="412"/>
        <v>0</v>
      </c>
      <c r="AB211" s="135">
        <f t="shared" si="413"/>
        <v>63</v>
      </c>
      <c r="AC211" s="15">
        <f t="shared" si="432"/>
        <v>63</v>
      </c>
      <c r="AD211" s="84">
        <f>IF(AC211="","",RANK(AC211,AC210:AC214,0))</f>
        <v>1</v>
      </c>
      <c r="AE211" s="84">
        <f t="shared" ref="AE211:AE214" si="437">IF(AD211&lt;5,AC211,"")</f>
        <v>63</v>
      </c>
      <c r="AF211" s="18">
        <f t="shared" si="416"/>
        <v>172</v>
      </c>
      <c r="AG211" s="19">
        <f t="shared" si="433"/>
        <v>172</v>
      </c>
      <c r="AH211" s="19">
        <f t="shared" si="415"/>
        <v>64</v>
      </c>
      <c r="AI211" s="172"/>
      <c r="AJ211" s="129"/>
      <c r="AK211" s="176"/>
    </row>
    <row r="212" spans="1:37" ht="15" customHeight="1" x14ac:dyDescent="0.25">
      <c r="A212" s="68">
        <v>3</v>
      </c>
      <c r="B212" s="137"/>
      <c r="C212" s="139">
        <v>49</v>
      </c>
      <c r="D212" s="133">
        <v>7.6</v>
      </c>
      <c r="E212" s="18">
        <f t="shared" si="399"/>
        <v>35</v>
      </c>
      <c r="F212" s="18">
        <f t="shared" si="400"/>
        <v>0</v>
      </c>
      <c r="G212" s="18">
        <f t="shared" si="401"/>
        <v>35</v>
      </c>
      <c r="H212" s="15">
        <f t="shared" si="428"/>
        <v>35</v>
      </c>
      <c r="I212" s="84">
        <f>IF(H212="","",RANK(H212,H210:H214,0))</f>
        <v>3</v>
      </c>
      <c r="J212" s="84">
        <f t="shared" ref="J212:J214" si="438">IF(I212&lt;5,H212,"")</f>
        <v>35</v>
      </c>
      <c r="K212" s="65">
        <v>235</v>
      </c>
      <c r="L212" s="18">
        <f t="shared" si="403"/>
        <v>0</v>
      </c>
      <c r="M212" s="18">
        <f t="shared" si="404"/>
        <v>50</v>
      </c>
      <c r="N212" s="18">
        <f t="shared" si="405"/>
        <v>50</v>
      </c>
      <c r="O212" s="15">
        <f t="shared" si="429"/>
        <v>50</v>
      </c>
      <c r="P212" s="96">
        <f>IF(O212="","",RANK(O212,O210:O214,0))</f>
        <v>3</v>
      </c>
      <c r="Q212" s="96">
        <f t="shared" si="430"/>
        <v>50</v>
      </c>
      <c r="R212" s="65">
        <v>9</v>
      </c>
      <c r="S212" s="135">
        <f t="shared" si="407"/>
        <v>0</v>
      </c>
      <c r="T212" s="135">
        <f t="shared" si="408"/>
        <v>26</v>
      </c>
      <c r="U212" s="135">
        <f t="shared" si="409"/>
        <v>26</v>
      </c>
      <c r="V212" s="15">
        <f t="shared" si="431"/>
        <v>26</v>
      </c>
      <c r="W212" s="84">
        <f>IF(V212="","",RANK(V212,V210:V214,0))</f>
        <v>4</v>
      </c>
      <c r="X212" s="84">
        <f t="shared" si="436"/>
        <v>26</v>
      </c>
      <c r="Y212" s="156">
        <v>18</v>
      </c>
      <c r="Z212" s="135">
        <f t="shared" si="411"/>
        <v>0</v>
      </c>
      <c r="AA212" s="135">
        <f t="shared" si="412"/>
        <v>50</v>
      </c>
      <c r="AB212" s="135">
        <f t="shared" si="413"/>
        <v>50</v>
      </c>
      <c r="AC212" s="15">
        <f t="shared" si="432"/>
        <v>50</v>
      </c>
      <c r="AD212" s="84">
        <f>IF(AC212="","",RANK(AC212,AC210:AC214,0))</f>
        <v>2</v>
      </c>
      <c r="AE212" s="84">
        <f t="shared" si="437"/>
        <v>50</v>
      </c>
      <c r="AF212" s="18">
        <f t="shared" si="416"/>
        <v>161</v>
      </c>
      <c r="AG212" s="19">
        <f t="shared" si="433"/>
        <v>161</v>
      </c>
      <c r="AH212" s="19">
        <f t="shared" si="415"/>
        <v>87</v>
      </c>
      <c r="AI212" s="172"/>
      <c r="AJ212" s="129"/>
      <c r="AK212" s="176"/>
    </row>
    <row r="213" spans="1:37" ht="15" customHeight="1" x14ac:dyDescent="0.25">
      <c r="A213" s="68">
        <v>4</v>
      </c>
      <c r="B213" s="137"/>
      <c r="C213" s="139">
        <v>49</v>
      </c>
      <c r="D213" s="133">
        <v>8.6999999999999993</v>
      </c>
      <c r="E213" s="18">
        <f t="shared" si="399"/>
        <v>0</v>
      </c>
      <c r="F213" s="18">
        <f t="shared" si="400"/>
        <v>7</v>
      </c>
      <c r="G213" s="18">
        <f t="shared" si="401"/>
        <v>7</v>
      </c>
      <c r="H213" s="15">
        <f t="shared" si="428"/>
        <v>7</v>
      </c>
      <c r="I213" s="84">
        <f>IF(H213="","",RANK(H213,H210:H214,0))</f>
        <v>5</v>
      </c>
      <c r="J213" s="84" t="str">
        <f t="shared" si="438"/>
        <v/>
      </c>
      <c r="K213" s="65">
        <v>219</v>
      </c>
      <c r="L213" s="18">
        <f t="shared" si="403"/>
        <v>0</v>
      </c>
      <c r="M213" s="18">
        <f t="shared" si="404"/>
        <v>34</v>
      </c>
      <c r="N213" s="18">
        <f t="shared" si="405"/>
        <v>34</v>
      </c>
      <c r="O213" s="15">
        <f t="shared" si="429"/>
        <v>34</v>
      </c>
      <c r="P213" s="96">
        <f>IF(O213="","",RANK(O213,O210:O214,0))</f>
        <v>5</v>
      </c>
      <c r="Q213" s="96" t="str">
        <f t="shared" si="430"/>
        <v/>
      </c>
      <c r="R213" s="65">
        <v>13</v>
      </c>
      <c r="S213" s="135">
        <f t="shared" si="407"/>
        <v>0</v>
      </c>
      <c r="T213" s="135">
        <f t="shared" si="408"/>
        <v>42</v>
      </c>
      <c r="U213" s="135">
        <f t="shared" si="409"/>
        <v>42</v>
      </c>
      <c r="V213" s="15">
        <f t="shared" si="431"/>
        <v>42</v>
      </c>
      <c r="W213" s="84">
        <f>IF(V213="","",RANK(V213,V210:V214,0))</f>
        <v>2</v>
      </c>
      <c r="X213" s="84">
        <f t="shared" si="436"/>
        <v>42</v>
      </c>
      <c r="Y213" s="156">
        <v>15</v>
      </c>
      <c r="Z213" s="135">
        <f t="shared" si="411"/>
        <v>0</v>
      </c>
      <c r="AA213" s="135">
        <f t="shared" si="412"/>
        <v>41</v>
      </c>
      <c r="AB213" s="135">
        <f t="shared" si="413"/>
        <v>41</v>
      </c>
      <c r="AC213" s="15">
        <f t="shared" si="432"/>
        <v>41</v>
      </c>
      <c r="AD213" s="84">
        <f>IF(AC213="","",RANK(AC213,AC210:AC214,0))</f>
        <v>4</v>
      </c>
      <c r="AE213" s="84">
        <f t="shared" si="437"/>
        <v>41</v>
      </c>
      <c r="AF213" s="18">
        <f t="shared" si="416"/>
        <v>124</v>
      </c>
      <c r="AG213" s="19">
        <f t="shared" si="433"/>
        <v>124</v>
      </c>
      <c r="AH213" s="19">
        <f t="shared" si="415"/>
        <v>153</v>
      </c>
      <c r="AI213" s="172"/>
      <c r="AJ213" s="129"/>
      <c r="AK213" s="176"/>
    </row>
    <row r="214" spans="1:37" ht="15" customHeight="1" x14ac:dyDescent="0.25">
      <c r="A214" s="68">
        <v>5</v>
      </c>
      <c r="B214" s="137"/>
      <c r="C214" s="139">
        <v>49</v>
      </c>
      <c r="D214" s="133">
        <v>7.5</v>
      </c>
      <c r="E214" s="18">
        <f t="shared" si="399"/>
        <v>38</v>
      </c>
      <c r="F214" s="18">
        <f t="shared" si="400"/>
        <v>0</v>
      </c>
      <c r="G214" s="18">
        <f t="shared" si="401"/>
        <v>38</v>
      </c>
      <c r="H214" s="15">
        <f t="shared" si="428"/>
        <v>38</v>
      </c>
      <c r="I214" s="84">
        <f>IF(H214="","",RANK(H214,H210:H214,0))</f>
        <v>1</v>
      </c>
      <c r="J214" s="84">
        <f t="shared" si="438"/>
        <v>38</v>
      </c>
      <c r="K214" s="65">
        <v>235</v>
      </c>
      <c r="L214" s="18">
        <f t="shared" si="403"/>
        <v>0</v>
      </c>
      <c r="M214" s="18">
        <f t="shared" si="404"/>
        <v>50</v>
      </c>
      <c r="N214" s="18">
        <f t="shared" si="405"/>
        <v>50</v>
      </c>
      <c r="O214" s="15">
        <f t="shared" si="429"/>
        <v>50</v>
      </c>
      <c r="P214" s="96">
        <f>IF(O214="","",RANK(O214,O210:O214,0))</f>
        <v>3</v>
      </c>
      <c r="Q214" s="96">
        <f t="shared" si="430"/>
        <v>50</v>
      </c>
      <c r="R214" s="65">
        <v>15</v>
      </c>
      <c r="S214" s="135">
        <f t="shared" si="407"/>
        <v>50</v>
      </c>
      <c r="T214" s="135">
        <f t="shared" si="408"/>
        <v>0</v>
      </c>
      <c r="U214" s="135">
        <f t="shared" si="409"/>
        <v>50</v>
      </c>
      <c r="V214" s="15">
        <f t="shared" si="431"/>
        <v>50</v>
      </c>
      <c r="W214" s="84">
        <f>IF(V214="","",RANK(V214,V210:V214,0))</f>
        <v>1</v>
      </c>
      <c r="X214" s="84">
        <f t="shared" si="436"/>
        <v>50</v>
      </c>
      <c r="Y214" s="156">
        <v>0</v>
      </c>
      <c r="Z214" s="135">
        <f t="shared" si="411"/>
        <v>0</v>
      </c>
      <c r="AA214" s="135">
        <f t="shared" si="412"/>
        <v>8</v>
      </c>
      <c r="AB214" s="135">
        <f t="shared" si="413"/>
        <v>8</v>
      </c>
      <c r="AC214" s="15">
        <f t="shared" si="432"/>
        <v>8</v>
      </c>
      <c r="AD214" s="84">
        <f>IF(AC214="","",RANK(AC214,AC210:AC214,0))</f>
        <v>5</v>
      </c>
      <c r="AE214" s="84" t="str">
        <f t="shared" si="437"/>
        <v/>
      </c>
      <c r="AF214" s="18">
        <f t="shared" si="416"/>
        <v>146</v>
      </c>
      <c r="AG214" s="19">
        <f t="shared" si="433"/>
        <v>146</v>
      </c>
      <c r="AH214" s="19">
        <f t="shared" si="415"/>
        <v>120</v>
      </c>
      <c r="AI214" s="173"/>
      <c r="AJ214" s="129"/>
      <c r="AK214" s="176"/>
    </row>
    <row r="215" spans="1:37" ht="26.25" customHeight="1" x14ac:dyDescent="0.25">
      <c r="A215" s="68"/>
      <c r="B215" s="137"/>
      <c r="C215" s="140">
        <v>49</v>
      </c>
      <c r="D215" s="133"/>
      <c r="E215" s="18">
        <f t="shared" si="399"/>
        <v>0</v>
      </c>
      <c r="F215" s="18">
        <f t="shared" si="400"/>
        <v>0</v>
      </c>
      <c r="G215" s="18">
        <f t="shared" si="401"/>
        <v>0</v>
      </c>
      <c r="H215" s="89"/>
      <c r="I215" s="101" t="s">
        <v>455</v>
      </c>
      <c r="J215" s="109">
        <f>SUM(J210:J214)</f>
        <v>146</v>
      </c>
      <c r="K215" s="65"/>
      <c r="L215" s="18">
        <f t="shared" si="403"/>
        <v>0</v>
      </c>
      <c r="M215" s="18">
        <f t="shared" si="404"/>
        <v>0</v>
      </c>
      <c r="N215" s="18">
        <f t="shared" si="405"/>
        <v>0</v>
      </c>
      <c r="O215" s="89"/>
      <c r="P215" s="101" t="s">
        <v>455</v>
      </c>
      <c r="Q215" s="110">
        <f>SUM(Q210:Q214)</f>
        <v>221</v>
      </c>
      <c r="R215" s="65"/>
      <c r="S215" s="135">
        <f t="shared" si="407"/>
        <v>0</v>
      </c>
      <c r="T215" s="135">
        <f t="shared" si="408"/>
        <v>0</v>
      </c>
      <c r="U215" s="135">
        <f t="shared" si="409"/>
        <v>0</v>
      </c>
      <c r="V215" s="89"/>
      <c r="W215" s="101" t="s">
        <v>455</v>
      </c>
      <c r="X215" s="109">
        <f>SUM(X210:X214)</f>
        <v>156</v>
      </c>
      <c r="Y215" s="156"/>
      <c r="Z215" s="135">
        <f t="shared" si="411"/>
        <v>0</v>
      </c>
      <c r="AA215" s="135">
        <f t="shared" si="412"/>
        <v>8</v>
      </c>
      <c r="AB215" s="135">
        <f t="shared" si="413"/>
        <v>8</v>
      </c>
      <c r="AC215" s="89"/>
      <c r="AD215" s="101" t="s">
        <v>455</v>
      </c>
      <c r="AE215" s="109">
        <f>SUM(AE210:AE214)</f>
        <v>198</v>
      </c>
      <c r="AF215" s="18"/>
      <c r="AG215" s="92"/>
      <c r="AH215" s="19" t="str">
        <f t="shared" si="415"/>
        <v/>
      </c>
      <c r="AI215" s="98"/>
      <c r="AJ215" s="98"/>
      <c r="AK215" s="177"/>
    </row>
    <row r="216" spans="1:37" ht="15" customHeight="1" x14ac:dyDescent="0.25">
      <c r="A216" s="68">
        <v>1</v>
      </c>
      <c r="B216" s="137"/>
      <c r="C216" s="139">
        <v>50</v>
      </c>
      <c r="D216" s="133">
        <v>7.5</v>
      </c>
      <c r="E216" s="18">
        <f t="shared" si="399"/>
        <v>38</v>
      </c>
      <c r="F216" s="18">
        <f t="shared" si="400"/>
        <v>0</v>
      </c>
      <c r="G216" s="18">
        <f t="shared" si="401"/>
        <v>38</v>
      </c>
      <c r="H216" s="15">
        <f t="shared" ref="H216:H220" si="439">G216</f>
        <v>38</v>
      </c>
      <c r="I216" s="84">
        <f>IF(H216="","",RANK(H216,H216:H220,0))</f>
        <v>2</v>
      </c>
      <c r="J216" s="84">
        <f>IF(I216&lt;5,H216,"")</f>
        <v>38</v>
      </c>
      <c r="K216" s="65">
        <v>236</v>
      </c>
      <c r="L216" s="18">
        <f t="shared" si="403"/>
        <v>0</v>
      </c>
      <c r="M216" s="18">
        <f t="shared" si="404"/>
        <v>51</v>
      </c>
      <c r="N216" s="18">
        <f t="shared" si="405"/>
        <v>51</v>
      </c>
      <c r="O216" s="15">
        <f t="shared" ref="O216:O220" si="440">N216</f>
        <v>51</v>
      </c>
      <c r="P216" s="96">
        <f>IF(O216="","",RANK(O216,O216:O220,0))</f>
        <v>1</v>
      </c>
      <c r="Q216" s="96">
        <f>IF(P216&lt;5,O216,"")</f>
        <v>51</v>
      </c>
      <c r="R216" s="65">
        <v>11</v>
      </c>
      <c r="S216" s="135">
        <f t="shared" si="407"/>
        <v>0</v>
      </c>
      <c r="T216" s="135">
        <f t="shared" si="408"/>
        <v>34</v>
      </c>
      <c r="U216" s="135">
        <f t="shared" si="409"/>
        <v>34</v>
      </c>
      <c r="V216" s="15">
        <f t="shared" ref="V216:V220" si="441">U216</f>
        <v>34</v>
      </c>
      <c r="W216" s="84">
        <f>IF(V216="","",RANK(V216,V216:V220,0))</f>
        <v>3</v>
      </c>
      <c r="X216" s="84">
        <f>IF(W216&lt;5,V216,"")</f>
        <v>34</v>
      </c>
      <c r="Y216" s="156">
        <v>10</v>
      </c>
      <c r="Z216" s="135">
        <f t="shared" si="411"/>
        <v>0</v>
      </c>
      <c r="AA216" s="135">
        <f t="shared" si="412"/>
        <v>28</v>
      </c>
      <c r="AB216" s="135">
        <f t="shared" si="413"/>
        <v>28</v>
      </c>
      <c r="AC216" s="15">
        <f t="shared" ref="AC216:AC220" si="442">AB216</f>
        <v>28</v>
      </c>
      <c r="AD216" s="84">
        <f>IF(AC216="","",RANK(AC216,AC216:AC220,0))</f>
        <v>2</v>
      </c>
      <c r="AE216" s="84">
        <f>IF(AD216&lt;5,AC216,"")</f>
        <v>28</v>
      </c>
      <c r="AF216" s="18">
        <f t="shared" si="416"/>
        <v>151</v>
      </c>
      <c r="AG216" s="19">
        <f t="shared" ref="AG216:AG220" si="443">AF216</f>
        <v>151</v>
      </c>
      <c r="AH216" s="19">
        <f t="shared" si="415"/>
        <v>106</v>
      </c>
      <c r="AI216" s="171">
        <f>SUM(J216:J220,Q216:Q220,X216:X220,AE216:AE220)</f>
        <v>549</v>
      </c>
      <c r="AJ216" s="129">
        <f t="shared" ref="AJ216" si="444">AI216</f>
        <v>549</v>
      </c>
      <c r="AK216" s="175">
        <f t="shared" ref="AK216" si="445">IF(ISNUMBER(AI216),RANK(AI216,$AI$6:$AI$293,0),"")</f>
        <v>34</v>
      </c>
    </row>
    <row r="217" spans="1:37" ht="15" customHeight="1" x14ac:dyDescent="0.25">
      <c r="A217" s="68">
        <v>2</v>
      </c>
      <c r="B217" s="137"/>
      <c r="C217" s="139">
        <v>50</v>
      </c>
      <c r="D217" s="133">
        <v>7.4</v>
      </c>
      <c r="E217" s="18">
        <f t="shared" si="399"/>
        <v>42</v>
      </c>
      <c r="F217" s="18">
        <f t="shared" si="400"/>
        <v>0</v>
      </c>
      <c r="G217" s="18">
        <f t="shared" si="401"/>
        <v>42</v>
      </c>
      <c r="H217" s="15">
        <f t="shared" si="439"/>
        <v>42</v>
      </c>
      <c r="I217" s="84">
        <f>IF(H217="","",RANK(H217,H216:H220,0))</f>
        <v>1</v>
      </c>
      <c r="J217" s="84">
        <f t="shared" ref="J217:J220" si="446">IF(I217&lt;5,H217,"")</f>
        <v>42</v>
      </c>
      <c r="K217" s="65">
        <v>228</v>
      </c>
      <c r="L217" s="18">
        <f t="shared" si="403"/>
        <v>0</v>
      </c>
      <c r="M217" s="18">
        <f t="shared" si="404"/>
        <v>43</v>
      </c>
      <c r="N217" s="18">
        <f t="shared" si="405"/>
        <v>43</v>
      </c>
      <c r="O217" s="15">
        <f t="shared" si="440"/>
        <v>43</v>
      </c>
      <c r="P217" s="96">
        <f>IF(O217="","",RANK(O217,O216:O220,0))</f>
        <v>3</v>
      </c>
      <c r="Q217" s="96">
        <f t="shared" ref="Q217:Q220" si="447">IF(P217&lt;5,O217,"")</f>
        <v>43</v>
      </c>
      <c r="R217" s="65">
        <v>11</v>
      </c>
      <c r="S217" s="135">
        <f t="shared" si="407"/>
        <v>0</v>
      </c>
      <c r="T217" s="135">
        <f t="shared" si="408"/>
        <v>34</v>
      </c>
      <c r="U217" s="135">
        <f t="shared" si="409"/>
        <v>34</v>
      </c>
      <c r="V217" s="15">
        <f t="shared" si="441"/>
        <v>34</v>
      </c>
      <c r="W217" s="84">
        <f>IF(V217="","",RANK(V217,V216:V220,0))</f>
        <v>3</v>
      </c>
      <c r="X217" s="84">
        <f t="shared" ref="X217:X220" si="448">IF(W217&lt;5,V217,"")</f>
        <v>34</v>
      </c>
      <c r="Y217" s="156">
        <v>5</v>
      </c>
      <c r="Z217" s="135">
        <f t="shared" si="411"/>
        <v>0</v>
      </c>
      <c r="AA217" s="135">
        <f t="shared" si="412"/>
        <v>18</v>
      </c>
      <c r="AB217" s="135">
        <f t="shared" si="413"/>
        <v>18</v>
      </c>
      <c r="AC217" s="15">
        <f t="shared" si="442"/>
        <v>18</v>
      </c>
      <c r="AD217" s="84">
        <f>IF(AC217="","",RANK(AC217,AC216:AC220,0))</f>
        <v>3</v>
      </c>
      <c r="AE217" s="84">
        <f t="shared" ref="AE217:AE220" si="449">IF(AD217&lt;5,AC217,"")</f>
        <v>18</v>
      </c>
      <c r="AF217" s="18">
        <f t="shared" si="416"/>
        <v>137</v>
      </c>
      <c r="AG217" s="19">
        <f t="shared" si="443"/>
        <v>137</v>
      </c>
      <c r="AH217" s="19">
        <f t="shared" si="415"/>
        <v>138</v>
      </c>
      <c r="AI217" s="172"/>
      <c r="AJ217" s="129"/>
      <c r="AK217" s="176"/>
    </row>
    <row r="218" spans="1:37" ht="15" customHeight="1" x14ac:dyDescent="0.25">
      <c r="A218" s="68">
        <v>3</v>
      </c>
      <c r="B218" s="137"/>
      <c r="C218" s="139">
        <v>50</v>
      </c>
      <c r="D218" s="133">
        <v>8.3000000000000007</v>
      </c>
      <c r="E218" s="18">
        <f t="shared" si="399"/>
        <v>0</v>
      </c>
      <c r="F218" s="18">
        <f t="shared" si="400"/>
        <v>15</v>
      </c>
      <c r="G218" s="18">
        <f t="shared" si="401"/>
        <v>15</v>
      </c>
      <c r="H218" s="15">
        <f t="shared" si="439"/>
        <v>15</v>
      </c>
      <c r="I218" s="84">
        <f>IF(H218="","",RANK(H218,H216:H220,0))</f>
        <v>4</v>
      </c>
      <c r="J218" s="84">
        <f t="shared" si="446"/>
        <v>15</v>
      </c>
      <c r="K218" s="65">
        <v>235</v>
      </c>
      <c r="L218" s="18">
        <f t="shared" si="403"/>
        <v>0</v>
      </c>
      <c r="M218" s="18">
        <f t="shared" si="404"/>
        <v>50</v>
      </c>
      <c r="N218" s="18">
        <f t="shared" si="405"/>
        <v>50</v>
      </c>
      <c r="O218" s="15">
        <f t="shared" si="440"/>
        <v>50</v>
      </c>
      <c r="P218" s="96">
        <f>IF(O218="","",RANK(O218,O216:O220,0))</f>
        <v>2</v>
      </c>
      <c r="Q218" s="96">
        <f t="shared" si="447"/>
        <v>50</v>
      </c>
      <c r="R218" s="65">
        <v>13</v>
      </c>
      <c r="S218" s="135">
        <f t="shared" si="407"/>
        <v>0</v>
      </c>
      <c r="T218" s="135">
        <f t="shared" si="408"/>
        <v>42</v>
      </c>
      <c r="U218" s="135">
        <f t="shared" si="409"/>
        <v>42</v>
      </c>
      <c r="V218" s="15">
        <f t="shared" si="441"/>
        <v>42</v>
      </c>
      <c r="W218" s="84">
        <f>IF(V218="","",RANK(V218,V216:V220,0))</f>
        <v>1</v>
      </c>
      <c r="X218" s="84">
        <f t="shared" si="448"/>
        <v>42</v>
      </c>
      <c r="Y218" s="156">
        <v>0</v>
      </c>
      <c r="Z218" s="135">
        <f t="shared" si="411"/>
        <v>0</v>
      </c>
      <c r="AA218" s="135">
        <f t="shared" si="412"/>
        <v>8</v>
      </c>
      <c r="AB218" s="135">
        <f t="shared" si="413"/>
        <v>8</v>
      </c>
      <c r="AC218" s="15">
        <f t="shared" si="442"/>
        <v>8</v>
      </c>
      <c r="AD218" s="84">
        <f>IF(AC218="","",RANK(AC218,AC216:AC220,0))</f>
        <v>4</v>
      </c>
      <c r="AE218" s="84">
        <f t="shared" si="449"/>
        <v>8</v>
      </c>
      <c r="AF218" s="18">
        <f t="shared" si="416"/>
        <v>115</v>
      </c>
      <c r="AG218" s="19">
        <f t="shared" si="443"/>
        <v>115</v>
      </c>
      <c r="AH218" s="19">
        <f t="shared" si="415"/>
        <v>164</v>
      </c>
      <c r="AI218" s="172"/>
      <c r="AJ218" s="129"/>
      <c r="AK218" s="176"/>
    </row>
    <row r="219" spans="1:37" ht="15" customHeight="1" x14ac:dyDescent="0.25">
      <c r="A219" s="68">
        <v>4</v>
      </c>
      <c r="B219" s="137"/>
      <c r="C219" s="139">
        <v>50</v>
      </c>
      <c r="D219" s="133">
        <v>7.6</v>
      </c>
      <c r="E219" s="18">
        <f t="shared" si="399"/>
        <v>35</v>
      </c>
      <c r="F219" s="18">
        <f t="shared" si="400"/>
        <v>0</v>
      </c>
      <c r="G219" s="18">
        <f t="shared" si="401"/>
        <v>35</v>
      </c>
      <c r="H219" s="15">
        <f t="shared" si="439"/>
        <v>35</v>
      </c>
      <c r="I219" s="84">
        <f>IF(H219="","",RANK(H219,H216:H220,0))</f>
        <v>3</v>
      </c>
      <c r="J219" s="84">
        <f t="shared" si="446"/>
        <v>35</v>
      </c>
      <c r="K219" s="65">
        <v>220</v>
      </c>
      <c r="L219" s="18">
        <f t="shared" si="403"/>
        <v>0</v>
      </c>
      <c r="M219" s="18">
        <f t="shared" si="404"/>
        <v>35</v>
      </c>
      <c r="N219" s="18">
        <f t="shared" si="405"/>
        <v>35</v>
      </c>
      <c r="O219" s="15">
        <f t="shared" si="440"/>
        <v>35</v>
      </c>
      <c r="P219" s="96">
        <f>IF(O219="","",RANK(O219,O216:O220,0))</f>
        <v>4</v>
      </c>
      <c r="Q219" s="96">
        <f t="shared" si="447"/>
        <v>35</v>
      </c>
      <c r="R219" s="65">
        <v>12</v>
      </c>
      <c r="S219" s="135">
        <f t="shared" si="407"/>
        <v>0</v>
      </c>
      <c r="T219" s="135">
        <f t="shared" si="408"/>
        <v>38</v>
      </c>
      <c r="U219" s="135">
        <f t="shared" si="409"/>
        <v>38</v>
      </c>
      <c r="V219" s="15">
        <f t="shared" si="441"/>
        <v>38</v>
      </c>
      <c r="W219" s="84">
        <f>IF(V219="","",RANK(V219,V216:V220,0))</f>
        <v>2</v>
      </c>
      <c r="X219" s="84">
        <f t="shared" si="448"/>
        <v>38</v>
      </c>
      <c r="Y219" s="156">
        <v>14</v>
      </c>
      <c r="Z219" s="135">
        <f t="shared" si="411"/>
        <v>0</v>
      </c>
      <c r="AA219" s="135">
        <f t="shared" si="412"/>
        <v>38</v>
      </c>
      <c r="AB219" s="135">
        <f t="shared" si="413"/>
        <v>38</v>
      </c>
      <c r="AC219" s="15">
        <f t="shared" si="442"/>
        <v>38</v>
      </c>
      <c r="AD219" s="84">
        <f>IF(AC219="","",RANK(AC219,AC216:AC220,0))</f>
        <v>1</v>
      </c>
      <c r="AE219" s="84">
        <f t="shared" si="449"/>
        <v>38</v>
      </c>
      <c r="AF219" s="18">
        <f t="shared" si="416"/>
        <v>146</v>
      </c>
      <c r="AG219" s="19">
        <f t="shared" si="443"/>
        <v>146</v>
      </c>
      <c r="AH219" s="19">
        <f t="shared" si="415"/>
        <v>120</v>
      </c>
      <c r="AI219" s="172"/>
      <c r="AJ219" s="129"/>
      <c r="AK219" s="176"/>
    </row>
    <row r="220" spans="1:37" ht="15" customHeight="1" x14ac:dyDescent="0.25">
      <c r="A220" s="68">
        <v>5</v>
      </c>
      <c r="B220" s="137"/>
      <c r="C220" s="139">
        <v>50</v>
      </c>
      <c r="D220" s="133"/>
      <c r="E220" s="18">
        <f t="shared" si="399"/>
        <v>0</v>
      </c>
      <c r="F220" s="18">
        <f t="shared" si="400"/>
        <v>0</v>
      </c>
      <c r="G220" s="18">
        <f t="shared" si="401"/>
        <v>0</v>
      </c>
      <c r="H220" s="15">
        <f t="shared" si="439"/>
        <v>0</v>
      </c>
      <c r="I220" s="84">
        <f>IF(H220="","",RANK(H220,H216:H220,0))</f>
        <v>5</v>
      </c>
      <c r="J220" s="84" t="str">
        <f t="shared" si="446"/>
        <v/>
      </c>
      <c r="K220" s="65"/>
      <c r="L220" s="18">
        <f t="shared" si="403"/>
        <v>0</v>
      </c>
      <c r="M220" s="18">
        <f t="shared" si="404"/>
        <v>0</v>
      </c>
      <c r="N220" s="18">
        <f t="shared" si="405"/>
        <v>0</v>
      </c>
      <c r="O220" s="15">
        <f t="shared" si="440"/>
        <v>0</v>
      </c>
      <c r="P220" s="96">
        <f>IF(O220="","",RANK(O220,O216:O220,0))</f>
        <v>5</v>
      </c>
      <c r="Q220" s="96" t="str">
        <f t="shared" si="447"/>
        <v/>
      </c>
      <c r="R220" s="65"/>
      <c r="S220" s="135">
        <f t="shared" si="407"/>
        <v>0</v>
      </c>
      <c r="T220" s="135">
        <f t="shared" si="408"/>
        <v>0</v>
      </c>
      <c r="U220" s="135">
        <f t="shared" si="409"/>
        <v>0</v>
      </c>
      <c r="V220" s="15">
        <f t="shared" si="441"/>
        <v>0</v>
      </c>
      <c r="W220" s="84">
        <f>IF(V220="","",RANK(V220,V216:V220,0))</f>
        <v>5</v>
      </c>
      <c r="X220" s="84" t="str">
        <f t="shared" si="448"/>
        <v/>
      </c>
      <c r="Y220" s="154">
        <v>-100</v>
      </c>
      <c r="Z220" s="135">
        <f t="shared" si="411"/>
        <v>0</v>
      </c>
      <c r="AA220" s="135">
        <f t="shared" si="412"/>
        <v>0</v>
      </c>
      <c r="AB220" s="135">
        <f t="shared" si="413"/>
        <v>0</v>
      </c>
      <c r="AC220" s="15">
        <f t="shared" si="442"/>
        <v>0</v>
      </c>
      <c r="AD220" s="84">
        <f>IF(AC220="","",RANK(AC220,AC216:AC220,0))</f>
        <v>5</v>
      </c>
      <c r="AE220" s="84" t="str">
        <f t="shared" si="449"/>
        <v/>
      </c>
      <c r="AF220" s="18">
        <f t="shared" si="416"/>
        <v>0</v>
      </c>
      <c r="AG220" s="19">
        <f t="shared" si="443"/>
        <v>0</v>
      </c>
      <c r="AH220" s="19">
        <f t="shared" si="415"/>
        <v>200</v>
      </c>
      <c r="AI220" s="173"/>
      <c r="AJ220" s="129"/>
      <c r="AK220" s="176"/>
    </row>
    <row r="221" spans="1:37" ht="26.25" customHeight="1" x14ac:dyDescent="0.25">
      <c r="A221" s="68"/>
      <c r="B221" s="137"/>
      <c r="C221" s="140">
        <v>50</v>
      </c>
      <c r="D221" s="133"/>
      <c r="E221" s="18">
        <f t="shared" si="399"/>
        <v>0</v>
      </c>
      <c r="F221" s="18">
        <f t="shared" si="400"/>
        <v>0</v>
      </c>
      <c r="G221" s="18">
        <f t="shared" si="401"/>
        <v>0</v>
      </c>
      <c r="H221" s="89"/>
      <c r="I221" s="101" t="s">
        <v>455</v>
      </c>
      <c r="J221" s="109">
        <f>SUM(J216:J220)</f>
        <v>130</v>
      </c>
      <c r="K221" s="65"/>
      <c r="L221" s="18">
        <f t="shared" si="403"/>
        <v>0</v>
      </c>
      <c r="M221" s="18">
        <f t="shared" si="404"/>
        <v>0</v>
      </c>
      <c r="N221" s="18">
        <f t="shared" si="405"/>
        <v>0</v>
      </c>
      <c r="O221" s="89"/>
      <c r="P221" s="101" t="s">
        <v>455</v>
      </c>
      <c r="Q221" s="110">
        <f>SUM(Q216:Q220)</f>
        <v>179</v>
      </c>
      <c r="R221" s="65"/>
      <c r="S221" s="135">
        <f t="shared" si="407"/>
        <v>0</v>
      </c>
      <c r="T221" s="135">
        <f t="shared" si="408"/>
        <v>0</v>
      </c>
      <c r="U221" s="135">
        <f t="shared" si="409"/>
        <v>0</v>
      </c>
      <c r="V221" s="89"/>
      <c r="W221" s="101" t="s">
        <v>455</v>
      </c>
      <c r="X221" s="109">
        <f>SUM(X216:X220)</f>
        <v>148</v>
      </c>
      <c r="Y221" s="156"/>
      <c r="Z221" s="135">
        <f t="shared" si="411"/>
        <v>0</v>
      </c>
      <c r="AA221" s="135">
        <f t="shared" si="412"/>
        <v>8</v>
      </c>
      <c r="AB221" s="135">
        <f t="shared" si="413"/>
        <v>8</v>
      </c>
      <c r="AC221" s="89"/>
      <c r="AD221" s="101" t="s">
        <v>455</v>
      </c>
      <c r="AE221" s="109">
        <f>SUM(AE216:AE220)</f>
        <v>92</v>
      </c>
      <c r="AF221" s="18"/>
      <c r="AG221" s="92"/>
      <c r="AH221" s="19" t="str">
        <f t="shared" si="415"/>
        <v/>
      </c>
      <c r="AI221" s="98"/>
      <c r="AJ221" s="98"/>
      <c r="AK221" s="177"/>
    </row>
    <row r="222" spans="1:37" ht="15" customHeight="1" x14ac:dyDescent="0.25">
      <c r="A222" s="68">
        <v>1</v>
      </c>
      <c r="B222" s="137"/>
      <c r="C222" s="139">
        <v>51</v>
      </c>
      <c r="D222" s="133"/>
      <c r="E222" s="18">
        <f t="shared" si="399"/>
        <v>0</v>
      </c>
      <c r="F222" s="18">
        <f t="shared" si="400"/>
        <v>0</v>
      </c>
      <c r="G222" s="18">
        <f t="shared" si="401"/>
        <v>0</v>
      </c>
      <c r="H222" s="15">
        <f t="shared" ref="H222:H226" si="450">G222</f>
        <v>0</v>
      </c>
      <c r="I222" s="84">
        <f>IF(H222="","",RANK(H222,H222:H226,0))</f>
        <v>1</v>
      </c>
      <c r="J222" s="84">
        <f>IF(I222&lt;5,H222,"")</f>
        <v>0</v>
      </c>
      <c r="K222" s="65"/>
      <c r="L222" s="18">
        <f t="shared" si="403"/>
        <v>0</v>
      </c>
      <c r="M222" s="18">
        <f t="shared" si="404"/>
        <v>0</v>
      </c>
      <c r="N222" s="18">
        <f t="shared" si="405"/>
        <v>0</v>
      </c>
      <c r="O222" s="15">
        <f t="shared" ref="O222:O226" si="451">N222</f>
        <v>0</v>
      </c>
      <c r="P222" s="96">
        <f>IF(O222="","",RANK(O222,O222:O226,0))</f>
        <v>1</v>
      </c>
      <c r="Q222" s="96">
        <f>IF(P222&lt;5,O222,"")</f>
        <v>0</v>
      </c>
      <c r="R222" s="65"/>
      <c r="S222" s="135">
        <f t="shared" si="407"/>
        <v>0</v>
      </c>
      <c r="T222" s="135">
        <f t="shared" si="408"/>
        <v>0</v>
      </c>
      <c r="U222" s="135">
        <f t="shared" si="409"/>
        <v>0</v>
      </c>
      <c r="V222" s="15">
        <f t="shared" ref="V222:V226" si="452">U222</f>
        <v>0</v>
      </c>
      <c r="W222" s="84">
        <f>IF(V222="","",RANK(V222,V222:V226,0))</f>
        <v>1</v>
      </c>
      <c r="X222" s="84">
        <f>IF(W222&lt;5,V222,"")</f>
        <v>0</v>
      </c>
      <c r="Y222" s="154">
        <v>-100</v>
      </c>
      <c r="Z222" s="135">
        <f t="shared" si="411"/>
        <v>0</v>
      </c>
      <c r="AA222" s="135">
        <f t="shared" si="412"/>
        <v>0</v>
      </c>
      <c r="AB222" s="135">
        <f t="shared" si="413"/>
        <v>0</v>
      </c>
      <c r="AC222" s="15">
        <f t="shared" ref="AC222:AC226" si="453">AB222</f>
        <v>0</v>
      </c>
      <c r="AD222" s="84">
        <f>IF(AC222="","",RANK(AC222,AC222:AC226,0))</f>
        <v>1</v>
      </c>
      <c r="AE222" s="84">
        <f>IF(AD222&lt;5,AC222,"")</f>
        <v>0</v>
      </c>
      <c r="AF222" s="18">
        <f t="shared" si="416"/>
        <v>0</v>
      </c>
      <c r="AG222" s="19">
        <f t="shared" ref="AG222:AG226" si="454">AF222</f>
        <v>0</v>
      </c>
      <c r="AH222" s="19">
        <f t="shared" si="415"/>
        <v>200</v>
      </c>
      <c r="AI222" s="171">
        <f>SUM(J222:J226,Q222:Q226,X222:X226,AE222:AE226)</f>
        <v>0</v>
      </c>
      <c r="AJ222" s="129">
        <f t="shared" ref="AJ222" si="455">AI222</f>
        <v>0</v>
      </c>
      <c r="AK222" s="175">
        <f t="shared" ref="AK222" si="456">IF(ISNUMBER(AI222),RANK(AI222,$AI$6:$AI$293,0),"")</f>
        <v>42</v>
      </c>
    </row>
    <row r="223" spans="1:37" ht="15" customHeight="1" x14ac:dyDescent="0.25">
      <c r="A223" s="68">
        <v>2</v>
      </c>
      <c r="B223" s="137"/>
      <c r="C223" s="139">
        <v>51</v>
      </c>
      <c r="D223" s="133"/>
      <c r="E223" s="18">
        <f t="shared" si="399"/>
        <v>0</v>
      </c>
      <c r="F223" s="18">
        <f t="shared" si="400"/>
        <v>0</v>
      </c>
      <c r="G223" s="18">
        <f t="shared" si="401"/>
        <v>0</v>
      </c>
      <c r="H223" s="15">
        <f t="shared" si="450"/>
        <v>0</v>
      </c>
      <c r="I223" s="84">
        <f>IF(H223="","",RANK(H223,H222:H226,0))</f>
        <v>1</v>
      </c>
      <c r="J223" s="84">
        <f t="shared" ref="J223:J226" si="457">IF(I223&lt;5,H223,"")</f>
        <v>0</v>
      </c>
      <c r="K223" s="65"/>
      <c r="L223" s="18">
        <f t="shared" si="403"/>
        <v>0</v>
      </c>
      <c r="M223" s="18">
        <f t="shared" si="404"/>
        <v>0</v>
      </c>
      <c r="N223" s="18">
        <f t="shared" si="405"/>
        <v>0</v>
      </c>
      <c r="O223" s="15">
        <f t="shared" si="451"/>
        <v>0</v>
      </c>
      <c r="P223" s="96">
        <f>IF(O223="","",RANK(O223,O222:O226,0))</f>
        <v>1</v>
      </c>
      <c r="Q223" s="96">
        <f t="shared" ref="Q223:Q226" si="458">IF(P223&lt;5,O223,"")</f>
        <v>0</v>
      </c>
      <c r="R223" s="65"/>
      <c r="S223" s="135">
        <f t="shared" si="407"/>
        <v>0</v>
      </c>
      <c r="T223" s="135">
        <f t="shared" si="408"/>
        <v>0</v>
      </c>
      <c r="U223" s="135">
        <f t="shared" si="409"/>
        <v>0</v>
      </c>
      <c r="V223" s="15">
        <f t="shared" si="452"/>
        <v>0</v>
      </c>
      <c r="W223" s="84">
        <f>IF(V223="","",RANK(V223,V222:V226,0))</f>
        <v>1</v>
      </c>
      <c r="X223" s="84">
        <f t="shared" ref="X223:X226" si="459">IF(W223&lt;5,V223,"")</f>
        <v>0</v>
      </c>
      <c r="Y223" s="154">
        <v>-100</v>
      </c>
      <c r="Z223" s="135">
        <f t="shared" si="411"/>
        <v>0</v>
      </c>
      <c r="AA223" s="135">
        <f t="shared" si="412"/>
        <v>0</v>
      </c>
      <c r="AB223" s="135">
        <f t="shared" si="413"/>
        <v>0</v>
      </c>
      <c r="AC223" s="15">
        <f t="shared" si="453"/>
        <v>0</v>
      </c>
      <c r="AD223" s="84">
        <f>IF(AC223="","",RANK(AC223,AC222:AC226,0))</f>
        <v>1</v>
      </c>
      <c r="AE223" s="84">
        <f t="shared" ref="AE223:AE226" si="460">IF(AD223&lt;5,AC223,"")</f>
        <v>0</v>
      </c>
      <c r="AF223" s="18">
        <f t="shared" si="416"/>
        <v>0</v>
      </c>
      <c r="AG223" s="19">
        <f t="shared" si="454"/>
        <v>0</v>
      </c>
      <c r="AH223" s="19">
        <f t="shared" si="415"/>
        <v>200</v>
      </c>
      <c r="AI223" s="172"/>
      <c r="AJ223" s="129"/>
      <c r="AK223" s="176"/>
    </row>
    <row r="224" spans="1:37" ht="15" customHeight="1" x14ac:dyDescent="0.25">
      <c r="A224" s="68">
        <v>3</v>
      </c>
      <c r="B224" s="137"/>
      <c r="C224" s="139">
        <v>51</v>
      </c>
      <c r="D224" s="133"/>
      <c r="E224" s="18">
        <f t="shared" si="399"/>
        <v>0</v>
      </c>
      <c r="F224" s="18">
        <f t="shared" si="400"/>
        <v>0</v>
      </c>
      <c r="G224" s="18">
        <f t="shared" si="401"/>
        <v>0</v>
      </c>
      <c r="H224" s="15">
        <f t="shared" si="450"/>
        <v>0</v>
      </c>
      <c r="I224" s="84">
        <f>IF(H224="","",RANK(H224,H222:H226,0))</f>
        <v>1</v>
      </c>
      <c r="J224" s="84">
        <f t="shared" si="457"/>
        <v>0</v>
      </c>
      <c r="K224" s="65"/>
      <c r="L224" s="18">
        <f t="shared" si="403"/>
        <v>0</v>
      </c>
      <c r="M224" s="18">
        <f t="shared" si="404"/>
        <v>0</v>
      </c>
      <c r="N224" s="18">
        <f t="shared" si="405"/>
        <v>0</v>
      </c>
      <c r="O224" s="15">
        <f t="shared" si="451"/>
        <v>0</v>
      </c>
      <c r="P224" s="96">
        <f>IF(O224="","",RANK(O224,O222:O226,0))</f>
        <v>1</v>
      </c>
      <c r="Q224" s="96">
        <f t="shared" si="458"/>
        <v>0</v>
      </c>
      <c r="R224" s="65"/>
      <c r="S224" s="135">
        <f t="shared" si="407"/>
        <v>0</v>
      </c>
      <c r="T224" s="135">
        <f t="shared" si="408"/>
        <v>0</v>
      </c>
      <c r="U224" s="135">
        <f t="shared" si="409"/>
        <v>0</v>
      </c>
      <c r="V224" s="15">
        <f t="shared" si="452"/>
        <v>0</v>
      </c>
      <c r="W224" s="84">
        <f>IF(V224="","",RANK(V224,V222:V226,0))</f>
        <v>1</v>
      </c>
      <c r="X224" s="84">
        <f t="shared" si="459"/>
        <v>0</v>
      </c>
      <c r="Y224" s="154">
        <v>-100</v>
      </c>
      <c r="Z224" s="135">
        <f t="shared" si="411"/>
        <v>0</v>
      </c>
      <c r="AA224" s="135">
        <f t="shared" si="412"/>
        <v>0</v>
      </c>
      <c r="AB224" s="135">
        <f t="shared" si="413"/>
        <v>0</v>
      </c>
      <c r="AC224" s="15">
        <f t="shared" si="453"/>
        <v>0</v>
      </c>
      <c r="AD224" s="84">
        <f>IF(AC224="","",RANK(AC224,AC222:AC226,0))</f>
        <v>1</v>
      </c>
      <c r="AE224" s="84">
        <f t="shared" si="460"/>
        <v>0</v>
      </c>
      <c r="AF224" s="18">
        <f t="shared" si="416"/>
        <v>0</v>
      </c>
      <c r="AG224" s="19">
        <f t="shared" si="454"/>
        <v>0</v>
      </c>
      <c r="AH224" s="19">
        <f t="shared" si="415"/>
        <v>200</v>
      </c>
      <c r="AI224" s="172"/>
      <c r="AJ224" s="129"/>
      <c r="AK224" s="176"/>
    </row>
    <row r="225" spans="1:37" ht="15" customHeight="1" x14ac:dyDescent="0.25">
      <c r="A225" s="68">
        <v>4</v>
      </c>
      <c r="B225" s="137"/>
      <c r="C225" s="139">
        <v>51</v>
      </c>
      <c r="D225" s="133"/>
      <c r="E225" s="18">
        <f t="shared" si="399"/>
        <v>0</v>
      </c>
      <c r="F225" s="18">
        <f t="shared" si="400"/>
        <v>0</v>
      </c>
      <c r="G225" s="18">
        <f t="shared" si="401"/>
        <v>0</v>
      </c>
      <c r="H225" s="15">
        <f t="shared" si="450"/>
        <v>0</v>
      </c>
      <c r="I225" s="84">
        <f>IF(H225="","",RANK(H225,H222:H226,0))</f>
        <v>1</v>
      </c>
      <c r="J225" s="84">
        <f t="shared" si="457"/>
        <v>0</v>
      </c>
      <c r="K225" s="65"/>
      <c r="L225" s="18">
        <f t="shared" si="403"/>
        <v>0</v>
      </c>
      <c r="M225" s="18">
        <f t="shared" si="404"/>
        <v>0</v>
      </c>
      <c r="N225" s="18">
        <f t="shared" si="405"/>
        <v>0</v>
      </c>
      <c r="O225" s="15">
        <f t="shared" si="451"/>
        <v>0</v>
      </c>
      <c r="P225" s="96">
        <f>IF(O225="","",RANK(O225,O222:O226,0))</f>
        <v>1</v>
      </c>
      <c r="Q225" s="96">
        <f t="shared" si="458"/>
        <v>0</v>
      </c>
      <c r="R225" s="65"/>
      <c r="S225" s="135">
        <f t="shared" si="407"/>
        <v>0</v>
      </c>
      <c r="T225" s="135">
        <f t="shared" si="408"/>
        <v>0</v>
      </c>
      <c r="U225" s="135">
        <f t="shared" si="409"/>
        <v>0</v>
      </c>
      <c r="V225" s="15">
        <f t="shared" si="452"/>
        <v>0</v>
      </c>
      <c r="W225" s="84">
        <f>IF(V225="","",RANK(V225,V222:V226,0))</f>
        <v>1</v>
      </c>
      <c r="X225" s="84">
        <f t="shared" si="459"/>
        <v>0</v>
      </c>
      <c r="Y225" s="154">
        <v>-100</v>
      </c>
      <c r="Z225" s="135">
        <f t="shared" si="411"/>
        <v>0</v>
      </c>
      <c r="AA225" s="135">
        <f t="shared" si="412"/>
        <v>0</v>
      </c>
      <c r="AB225" s="135">
        <f t="shared" si="413"/>
        <v>0</v>
      </c>
      <c r="AC225" s="15">
        <f t="shared" si="453"/>
        <v>0</v>
      </c>
      <c r="AD225" s="84">
        <f>IF(AC225="","",RANK(AC225,AC222:AC226,0))</f>
        <v>1</v>
      </c>
      <c r="AE225" s="84">
        <f t="shared" si="460"/>
        <v>0</v>
      </c>
      <c r="AF225" s="18">
        <f t="shared" si="416"/>
        <v>0</v>
      </c>
      <c r="AG225" s="19">
        <f t="shared" si="454"/>
        <v>0</v>
      </c>
      <c r="AH225" s="19">
        <f t="shared" si="415"/>
        <v>200</v>
      </c>
      <c r="AI225" s="172"/>
      <c r="AJ225" s="129"/>
      <c r="AK225" s="176"/>
    </row>
    <row r="226" spans="1:37" ht="15" customHeight="1" x14ac:dyDescent="0.25">
      <c r="A226" s="68">
        <v>5</v>
      </c>
      <c r="B226" s="137"/>
      <c r="C226" s="139">
        <v>51</v>
      </c>
      <c r="D226" s="133"/>
      <c r="E226" s="18">
        <f t="shared" si="399"/>
        <v>0</v>
      </c>
      <c r="F226" s="18">
        <f t="shared" si="400"/>
        <v>0</v>
      </c>
      <c r="G226" s="18">
        <f t="shared" si="401"/>
        <v>0</v>
      </c>
      <c r="H226" s="15">
        <f t="shared" si="450"/>
        <v>0</v>
      </c>
      <c r="I226" s="84">
        <f>IF(H226="","",RANK(H226,H222:H226,0))</f>
        <v>1</v>
      </c>
      <c r="J226" s="84">
        <f t="shared" si="457"/>
        <v>0</v>
      </c>
      <c r="K226" s="65"/>
      <c r="L226" s="18">
        <f t="shared" si="403"/>
        <v>0</v>
      </c>
      <c r="M226" s="18">
        <f t="shared" si="404"/>
        <v>0</v>
      </c>
      <c r="N226" s="18">
        <f t="shared" si="405"/>
        <v>0</v>
      </c>
      <c r="O226" s="15">
        <f t="shared" si="451"/>
        <v>0</v>
      </c>
      <c r="P226" s="96">
        <f>IF(O226="","",RANK(O226,O222:O226,0))</f>
        <v>1</v>
      </c>
      <c r="Q226" s="96">
        <f t="shared" si="458"/>
        <v>0</v>
      </c>
      <c r="R226" s="65"/>
      <c r="S226" s="135">
        <f t="shared" si="407"/>
        <v>0</v>
      </c>
      <c r="T226" s="135">
        <f t="shared" si="408"/>
        <v>0</v>
      </c>
      <c r="U226" s="135">
        <f t="shared" si="409"/>
        <v>0</v>
      </c>
      <c r="V226" s="15">
        <f t="shared" si="452"/>
        <v>0</v>
      </c>
      <c r="W226" s="84">
        <f>IF(V226="","",RANK(V226,V222:V226,0))</f>
        <v>1</v>
      </c>
      <c r="X226" s="84">
        <f t="shared" si="459"/>
        <v>0</v>
      </c>
      <c r="Y226" s="154">
        <v>-100</v>
      </c>
      <c r="Z226" s="135">
        <f t="shared" si="411"/>
        <v>0</v>
      </c>
      <c r="AA226" s="135">
        <f t="shared" si="412"/>
        <v>0</v>
      </c>
      <c r="AB226" s="135">
        <f t="shared" si="413"/>
        <v>0</v>
      </c>
      <c r="AC226" s="15">
        <f t="shared" si="453"/>
        <v>0</v>
      </c>
      <c r="AD226" s="84">
        <f>IF(AC226="","",RANK(AC226,AC222:AC226,0))</f>
        <v>1</v>
      </c>
      <c r="AE226" s="84">
        <f t="shared" si="460"/>
        <v>0</v>
      </c>
      <c r="AF226" s="18">
        <f t="shared" si="416"/>
        <v>0</v>
      </c>
      <c r="AG226" s="19">
        <f t="shared" si="454"/>
        <v>0</v>
      </c>
      <c r="AH226" s="19">
        <f t="shared" si="415"/>
        <v>200</v>
      </c>
      <c r="AI226" s="173"/>
      <c r="AJ226" s="129"/>
      <c r="AK226" s="176"/>
    </row>
    <row r="227" spans="1:37" ht="26.25" customHeight="1" x14ac:dyDescent="0.25">
      <c r="A227" s="68"/>
      <c r="B227" s="137"/>
      <c r="C227" s="140">
        <v>51</v>
      </c>
      <c r="D227" s="133"/>
      <c r="E227" s="18">
        <f t="shared" si="399"/>
        <v>0</v>
      </c>
      <c r="F227" s="18">
        <f t="shared" si="400"/>
        <v>0</v>
      </c>
      <c r="G227" s="18">
        <f t="shared" si="401"/>
        <v>0</v>
      </c>
      <c r="H227" s="89"/>
      <c r="I227" s="101" t="s">
        <v>455</v>
      </c>
      <c r="J227" s="109">
        <f>SUM(J222:J226)</f>
        <v>0</v>
      </c>
      <c r="K227" s="65"/>
      <c r="L227" s="18">
        <f t="shared" si="403"/>
        <v>0</v>
      </c>
      <c r="M227" s="18">
        <f t="shared" si="404"/>
        <v>0</v>
      </c>
      <c r="N227" s="18">
        <f t="shared" si="405"/>
        <v>0</v>
      </c>
      <c r="O227" s="89"/>
      <c r="P227" s="101" t="s">
        <v>455</v>
      </c>
      <c r="Q227" s="110">
        <f>SUM(Q222:Q226)</f>
        <v>0</v>
      </c>
      <c r="R227" s="65"/>
      <c r="S227" s="135">
        <f t="shared" si="407"/>
        <v>0</v>
      </c>
      <c r="T227" s="135">
        <f t="shared" si="408"/>
        <v>0</v>
      </c>
      <c r="U227" s="135">
        <f t="shared" si="409"/>
        <v>0</v>
      </c>
      <c r="V227" s="89"/>
      <c r="W227" s="101" t="s">
        <v>455</v>
      </c>
      <c r="X227" s="109">
        <f>SUM(X222:X226)</f>
        <v>0</v>
      </c>
      <c r="Y227" s="156"/>
      <c r="Z227" s="135">
        <f t="shared" si="411"/>
        <v>0</v>
      </c>
      <c r="AA227" s="135">
        <f t="shared" si="412"/>
        <v>8</v>
      </c>
      <c r="AB227" s="135">
        <f t="shared" si="413"/>
        <v>8</v>
      </c>
      <c r="AC227" s="89"/>
      <c r="AD227" s="101" t="s">
        <v>455</v>
      </c>
      <c r="AE227" s="109">
        <f>SUM(AE222:AE226)</f>
        <v>0</v>
      </c>
      <c r="AF227" s="18"/>
      <c r="AG227" s="92"/>
      <c r="AH227" s="19" t="str">
        <f t="shared" si="415"/>
        <v/>
      </c>
      <c r="AI227" s="98"/>
      <c r="AJ227" s="98"/>
      <c r="AK227" s="177"/>
    </row>
    <row r="228" spans="1:37" ht="15" customHeight="1" x14ac:dyDescent="0.25">
      <c r="A228" s="68">
        <v>1</v>
      </c>
      <c r="B228" s="137"/>
      <c r="C228" s="139">
        <v>52</v>
      </c>
      <c r="D228" s="133">
        <v>8.3000000000000007</v>
      </c>
      <c r="E228" s="18">
        <f t="shared" si="399"/>
        <v>0</v>
      </c>
      <c r="F228" s="18">
        <f t="shared" si="400"/>
        <v>15</v>
      </c>
      <c r="G228" s="18">
        <f t="shared" si="401"/>
        <v>15</v>
      </c>
      <c r="H228" s="15">
        <f t="shared" ref="H228:H232" si="461">G228</f>
        <v>15</v>
      </c>
      <c r="I228" s="84">
        <f>IF(H228="","",RANK(H228,H228:H232,0))</f>
        <v>3</v>
      </c>
      <c r="J228" s="84">
        <f>IF(I228&lt;5,H228,"")</f>
        <v>15</v>
      </c>
      <c r="K228" s="65">
        <v>233</v>
      </c>
      <c r="L228" s="18">
        <f t="shared" si="403"/>
        <v>0</v>
      </c>
      <c r="M228" s="18">
        <f t="shared" si="404"/>
        <v>48</v>
      </c>
      <c r="N228" s="18">
        <f t="shared" si="405"/>
        <v>48</v>
      </c>
      <c r="O228" s="15">
        <f t="shared" ref="O228:O232" si="462">N228</f>
        <v>48</v>
      </c>
      <c r="P228" s="96">
        <f>IF(O228="","",RANK(O228,O228:O232,0))</f>
        <v>3</v>
      </c>
      <c r="Q228" s="96">
        <f>IF(P228&lt;5,O228,"")</f>
        <v>48</v>
      </c>
      <c r="R228" s="65">
        <v>8</v>
      </c>
      <c r="S228" s="135">
        <f t="shared" si="407"/>
        <v>0</v>
      </c>
      <c r="T228" s="135">
        <f t="shared" si="408"/>
        <v>22</v>
      </c>
      <c r="U228" s="135">
        <f t="shared" si="409"/>
        <v>22</v>
      </c>
      <c r="V228" s="15">
        <f t="shared" ref="V228:V232" si="463">U228</f>
        <v>22</v>
      </c>
      <c r="W228" s="84">
        <f>IF(V228="","",RANK(V228,V228:V232,0))</f>
        <v>4</v>
      </c>
      <c r="X228" s="84">
        <f>IF(W228&lt;5,V228,"")</f>
        <v>22</v>
      </c>
      <c r="Y228" s="156">
        <v>3</v>
      </c>
      <c r="Z228" s="135">
        <f t="shared" si="411"/>
        <v>0</v>
      </c>
      <c r="AA228" s="135">
        <f t="shared" si="412"/>
        <v>14</v>
      </c>
      <c r="AB228" s="135">
        <f t="shared" si="413"/>
        <v>14</v>
      </c>
      <c r="AC228" s="15">
        <f t="shared" ref="AC228:AC232" si="464">AB228</f>
        <v>14</v>
      </c>
      <c r="AD228" s="84">
        <f>IF(AC228="","",RANK(AC228,AC228:AC232,0))</f>
        <v>4</v>
      </c>
      <c r="AE228" s="84">
        <f>IF(AD228&lt;5,AC228,"")</f>
        <v>14</v>
      </c>
      <c r="AF228" s="18">
        <f t="shared" si="416"/>
        <v>99</v>
      </c>
      <c r="AG228" s="19">
        <f t="shared" ref="AG228:AG232" si="465">AF228</f>
        <v>99</v>
      </c>
      <c r="AH228" s="19">
        <f t="shared" si="415"/>
        <v>175</v>
      </c>
      <c r="AI228" s="171">
        <f>SUM(J228:J232,Q228:Q232,X228:X232,AE228:AE232)</f>
        <v>637</v>
      </c>
      <c r="AJ228" s="129">
        <f t="shared" ref="AJ228" si="466">AI228</f>
        <v>637</v>
      </c>
      <c r="AK228" s="175">
        <f t="shared" ref="AK228" si="467">IF(ISNUMBER(AI228),RANK(AI228,$AI$6:$AI$293,0),"")</f>
        <v>23</v>
      </c>
    </row>
    <row r="229" spans="1:37" ht="15" customHeight="1" x14ac:dyDescent="0.25">
      <c r="A229" s="68">
        <v>2</v>
      </c>
      <c r="B229" s="137"/>
      <c r="C229" s="139">
        <v>52</v>
      </c>
      <c r="D229" s="133">
        <v>8.6</v>
      </c>
      <c r="E229" s="18">
        <f t="shared" si="399"/>
        <v>0</v>
      </c>
      <c r="F229" s="18">
        <f t="shared" si="400"/>
        <v>9</v>
      </c>
      <c r="G229" s="18">
        <f t="shared" si="401"/>
        <v>9</v>
      </c>
      <c r="H229" s="15">
        <f t="shared" si="461"/>
        <v>9</v>
      </c>
      <c r="I229" s="84">
        <f>IF(H229="","",RANK(H229,H228:H232,0))</f>
        <v>4</v>
      </c>
      <c r="J229" s="84">
        <f t="shared" ref="J229:J232" si="468">IF(I229&lt;5,H229,"")</f>
        <v>9</v>
      </c>
      <c r="K229" s="65">
        <v>207</v>
      </c>
      <c r="L229" s="18">
        <f t="shared" si="403"/>
        <v>0</v>
      </c>
      <c r="M229" s="18">
        <f t="shared" si="404"/>
        <v>24</v>
      </c>
      <c r="N229" s="18">
        <f t="shared" si="405"/>
        <v>24</v>
      </c>
      <c r="O229" s="15">
        <f t="shared" si="462"/>
        <v>24</v>
      </c>
      <c r="P229" s="96">
        <f>IF(O229="","",RANK(O229,O228:O232,0))</f>
        <v>4</v>
      </c>
      <c r="Q229" s="96">
        <f t="shared" ref="Q229:Q231" si="469">IF(P229&lt;5,O229,"")</f>
        <v>24</v>
      </c>
      <c r="R229" s="65">
        <v>13</v>
      </c>
      <c r="S229" s="135">
        <f t="shared" si="407"/>
        <v>0</v>
      </c>
      <c r="T229" s="135">
        <f t="shared" si="408"/>
        <v>42</v>
      </c>
      <c r="U229" s="135">
        <f t="shared" si="409"/>
        <v>42</v>
      </c>
      <c r="V229" s="15">
        <f t="shared" si="463"/>
        <v>42</v>
      </c>
      <c r="W229" s="84">
        <f>IF(V229="","",RANK(V229,V228:V232,0))</f>
        <v>2</v>
      </c>
      <c r="X229" s="84">
        <f t="shared" ref="X229:X232" si="470">IF(W229&lt;5,V229,"")</f>
        <v>42</v>
      </c>
      <c r="Y229" s="156">
        <v>0</v>
      </c>
      <c r="Z229" s="135">
        <f t="shared" si="411"/>
        <v>0</v>
      </c>
      <c r="AA229" s="135">
        <f t="shared" si="412"/>
        <v>8</v>
      </c>
      <c r="AB229" s="135">
        <f t="shared" si="413"/>
        <v>8</v>
      </c>
      <c r="AC229" s="15">
        <f t="shared" si="464"/>
        <v>8</v>
      </c>
      <c r="AD229" s="84">
        <f>IF(AC229="","",RANK(AC229,AC228:AC232,0))</f>
        <v>5</v>
      </c>
      <c r="AE229" s="84" t="str">
        <f t="shared" ref="AE229:AE232" si="471">IF(AD229&lt;5,AC229,"")</f>
        <v/>
      </c>
      <c r="AF229" s="18">
        <f t="shared" si="416"/>
        <v>83</v>
      </c>
      <c r="AG229" s="19">
        <f t="shared" si="465"/>
        <v>83</v>
      </c>
      <c r="AH229" s="19">
        <f t="shared" si="415"/>
        <v>188</v>
      </c>
      <c r="AI229" s="172"/>
      <c r="AJ229" s="129"/>
      <c r="AK229" s="176"/>
    </row>
    <row r="230" spans="1:37" ht="15" customHeight="1" x14ac:dyDescent="0.25">
      <c r="A230" s="68">
        <v>3</v>
      </c>
      <c r="B230" s="137"/>
      <c r="C230" s="139">
        <v>52</v>
      </c>
      <c r="D230" s="133">
        <v>8.1999999999999993</v>
      </c>
      <c r="E230" s="18">
        <f t="shared" si="399"/>
        <v>0</v>
      </c>
      <c r="F230" s="18">
        <f t="shared" si="400"/>
        <v>17</v>
      </c>
      <c r="G230" s="18">
        <f t="shared" si="401"/>
        <v>17</v>
      </c>
      <c r="H230" s="15">
        <f t="shared" si="461"/>
        <v>17</v>
      </c>
      <c r="I230" s="84">
        <f>IF(H230="","",RANK(H230,H228:H232,0))</f>
        <v>2</v>
      </c>
      <c r="J230" s="84">
        <f t="shared" si="468"/>
        <v>17</v>
      </c>
      <c r="K230" s="65">
        <v>236</v>
      </c>
      <c r="L230" s="18">
        <f t="shared" si="403"/>
        <v>0</v>
      </c>
      <c r="M230" s="18">
        <f t="shared" si="404"/>
        <v>51</v>
      </c>
      <c r="N230" s="18">
        <f t="shared" si="405"/>
        <v>51</v>
      </c>
      <c r="O230" s="15">
        <f t="shared" si="462"/>
        <v>51</v>
      </c>
      <c r="P230" s="96">
        <f>IF(O230="","",RANK(O230,O228:O232,0))</f>
        <v>2</v>
      </c>
      <c r="Q230" s="96">
        <f t="shared" si="469"/>
        <v>51</v>
      </c>
      <c r="R230" s="65">
        <v>18</v>
      </c>
      <c r="S230" s="135">
        <f t="shared" si="407"/>
        <v>59</v>
      </c>
      <c r="T230" s="135">
        <f t="shared" si="408"/>
        <v>0</v>
      </c>
      <c r="U230" s="135">
        <f t="shared" si="409"/>
        <v>59</v>
      </c>
      <c r="V230" s="15">
        <f t="shared" si="463"/>
        <v>59</v>
      </c>
      <c r="W230" s="84">
        <f>IF(V230="","",RANK(V230,V228:V232,0))</f>
        <v>1</v>
      </c>
      <c r="X230" s="84">
        <f t="shared" si="470"/>
        <v>59</v>
      </c>
      <c r="Y230" s="156">
        <v>20</v>
      </c>
      <c r="Z230" s="135">
        <f t="shared" si="411"/>
        <v>0</v>
      </c>
      <c r="AA230" s="135">
        <f t="shared" si="412"/>
        <v>54</v>
      </c>
      <c r="AB230" s="135">
        <f t="shared" si="413"/>
        <v>54</v>
      </c>
      <c r="AC230" s="15">
        <f t="shared" si="464"/>
        <v>54</v>
      </c>
      <c r="AD230" s="84">
        <f>IF(AC230="","",RANK(AC230,AC228:AC232,0))</f>
        <v>3</v>
      </c>
      <c r="AE230" s="84">
        <f t="shared" si="471"/>
        <v>54</v>
      </c>
      <c r="AF230" s="18">
        <f t="shared" si="416"/>
        <v>181</v>
      </c>
      <c r="AG230" s="19">
        <f t="shared" si="465"/>
        <v>181</v>
      </c>
      <c r="AH230" s="19">
        <f t="shared" si="415"/>
        <v>45</v>
      </c>
      <c r="AI230" s="172"/>
      <c r="AJ230" s="129"/>
      <c r="AK230" s="176"/>
    </row>
    <row r="231" spans="1:37" ht="15" customHeight="1" x14ac:dyDescent="0.25">
      <c r="A231" s="68">
        <v>4</v>
      </c>
      <c r="B231" s="137"/>
      <c r="C231" s="139">
        <v>52</v>
      </c>
      <c r="D231" s="133">
        <v>7</v>
      </c>
      <c r="E231" s="18">
        <f t="shared" si="399"/>
        <v>56</v>
      </c>
      <c r="F231" s="18">
        <f t="shared" si="400"/>
        <v>0</v>
      </c>
      <c r="G231" s="18">
        <f t="shared" si="401"/>
        <v>56</v>
      </c>
      <c r="H231" s="15">
        <f t="shared" si="461"/>
        <v>56</v>
      </c>
      <c r="I231" s="84">
        <f>IF(H231="","",RANK(H231,H228:H232,0))</f>
        <v>1</v>
      </c>
      <c r="J231" s="84">
        <f t="shared" si="468"/>
        <v>56</v>
      </c>
      <c r="K231" s="65">
        <v>264</v>
      </c>
      <c r="L231" s="18">
        <f t="shared" si="403"/>
        <v>67</v>
      </c>
      <c r="M231" s="18">
        <f t="shared" si="404"/>
        <v>0</v>
      </c>
      <c r="N231" s="18">
        <f t="shared" si="405"/>
        <v>67</v>
      </c>
      <c r="O231" s="15">
        <f t="shared" si="462"/>
        <v>67</v>
      </c>
      <c r="P231" s="96">
        <f>IF(O231="","",RANK(O231,O228:O232,0))</f>
        <v>1</v>
      </c>
      <c r="Q231" s="96">
        <f t="shared" si="469"/>
        <v>67</v>
      </c>
      <c r="R231" s="65">
        <v>12</v>
      </c>
      <c r="S231" s="135">
        <f t="shared" si="407"/>
        <v>0</v>
      </c>
      <c r="T231" s="135">
        <f t="shared" si="408"/>
        <v>38</v>
      </c>
      <c r="U231" s="135">
        <f t="shared" si="409"/>
        <v>38</v>
      </c>
      <c r="V231" s="15">
        <f t="shared" si="463"/>
        <v>38</v>
      </c>
      <c r="W231" s="84">
        <f>IF(V231="","",RANK(V231,V228:V232,0))</f>
        <v>3</v>
      </c>
      <c r="X231" s="84">
        <f t="shared" si="470"/>
        <v>38</v>
      </c>
      <c r="Y231" s="156">
        <v>25</v>
      </c>
      <c r="Z231" s="135">
        <f t="shared" si="411"/>
        <v>63</v>
      </c>
      <c r="AA231" s="135">
        <f t="shared" si="412"/>
        <v>0</v>
      </c>
      <c r="AB231" s="135">
        <f t="shared" si="413"/>
        <v>63</v>
      </c>
      <c r="AC231" s="15">
        <f t="shared" si="464"/>
        <v>63</v>
      </c>
      <c r="AD231" s="84">
        <f>IF(AC231="","",RANK(AC231,AC228:AC232,0))</f>
        <v>1</v>
      </c>
      <c r="AE231" s="84">
        <f t="shared" si="471"/>
        <v>63</v>
      </c>
      <c r="AF231" s="18">
        <f t="shared" si="416"/>
        <v>224</v>
      </c>
      <c r="AG231" s="19">
        <f t="shared" si="465"/>
        <v>224</v>
      </c>
      <c r="AH231" s="19">
        <f t="shared" si="415"/>
        <v>9</v>
      </c>
      <c r="AI231" s="172"/>
      <c r="AJ231" s="129"/>
      <c r="AK231" s="176"/>
    </row>
    <row r="232" spans="1:37" ht="15" customHeight="1" x14ac:dyDescent="0.25">
      <c r="A232" s="68">
        <v>5</v>
      </c>
      <c r="B232" s="137"/>
      <c r="C232" s="139">
        <v>52</v>
      </c>
      <c r="D232" s="133">
        <v>9.5</v>
      </c>
      <c r="E232" s="18">
        <f t="shared" si="399"/>
        <v>0</v>
      </c>
      <c r="F232" s="18">
        <f t="shared" si="400"/>
        <v>0</v>
      </c>
      <c r="G232" s="18">
        <f t="shared" si="401"/>
        <v>0</v>
      </c>
      <c r="H232" s="15">
        <f t="shared" si="461"/>
        <v>0</v>
      </c>
      <c r="I232" s="84">
        <f>IF(H232="","",RANK(H232,H228:H232,0))</f>
        <v>5</v>
      </c>
      <c r="J232" s="84" t="str">
        <f t="shared" si="468"/>
        <v/>
      </c>
      <c r="K232" s="65">
        <v>208</v>
      </c>
      <c r="L232" s="18">
        <f t="shared" si="403"/>
        <v>0</v>
      </c>
      <c r="M232" s="18">
        <f t="shared" si="404"/>
        <v>24</v>
      </c>
      <c r="N232" s="18">
        <f t="shared" si="405"/>
        <v>24</v>
      </c>
      <c r="O232" s="15">
        <f t="shared" si="462"/>
        <v>24</v>
      </c>
      <c r="P232" s="96">
        <f>IF(O232="","",RANK(O232,O228:O232,0))</f>
        <v>4</v>
      </c>
      <c r="Q232" s="96"/>
      <c r="R232" s="65">
        <v>0</v>
      </c>
      <c r="S232" s="135">
        <f t="shared" si="407"/>
        <v>0</v>
      </c>
      <c r="T232" s="135">
        <f t="shared" si="408"/>
        <v>0</v>
      </c>
      <c r="U232" s="135">
        <f t="shared" si="409"/>
        <v>0</v>
      </c>
      <c r="V232" s="15">
        <f t="shared" si="463"/>
        <v>0</v>
      </c>
      <c r="W232" s="84">
        <f>IF(V232="","",RANK(V232,V228:V232,0))</f>
        <v>5</v>
      </c>
      <c r="X232" s="84" t="str">
        <f t="shared" si="470"/>
        <v/>
      </c>
      <c r="Y232" s="156">
        <v>22</v>
      </c>
      <c r="Z232" s="135">
        <f t="shared" si="411"/>
        <v>0</v>
      </c>
      <c r="AA232" s="135">
        <f t="shared" si="412"/>
        <v>58</v>
      </c>
      <c r="AB232" s="135">
        <f t="shared" si="413"/>
        <v>58</v>
      </c>
      <c r="AC232" s="15">
        <f t="shared" si="464"/>
        <v>58</v>
      </c>
      <c r="AD232" s="84">
        <f>IF(AC232="","",RANK(AC232,AC228:AC232,0))</f>
        <v>2</v>
      </c>
      <c r="AE232" s="84">
        <f t="shared" si="471"/>
        <v>58</v>
      </c>
      <c r="AF232" s="18">
        <f t="shared" si="416"/>
        <v>82</v>
      </c>
      <c r="AG232" s="19">
        <f t="shared" si="465"/>
        <v>82</v>
      </c>
      <c r="AH232" s="19">
        <f t="shared" si="415"/>
        <v>189</v>
      </c>
      <c r="AI232" s="173"/>
      <c r="AJ232" s="129"/>
      <c r="AK232" s="176"/>
    </row>
    <row r="233" spans="1:37" ht="26.25" customHeight="1" x14ac:dyDescent="0.25">
      <c r="A233" s="68"/>
      <c r="B233" s="137"/>
      <c r="C233" s="140">
        <v>52</v>
      </c>
      <c r="D233" s="133"/>
      <c r="E233" s="18">
        <f t="shared" si="399"/>
        <v>0</v>
      </c>
      <c r="F233" s="18">
        <f t="shared" si="400"/>
        <v>0</v>
      </c>
      <c r="G233" s="18">
        <f t="shared" si="401"/>
        <v>0</v>
      </c>
      <c r="H233" s="89"/>
      <c r="I233" s="101" t="s">
        <v>455</v>
      </c>
      <c r="J233" s="109">
        <f>SUM(J228:J232)</f>
        <v>97</v>
      </c>
      <c r="K233" s="65"/>
      <c r="L233" s="18">
        <f t="shared" si="403"/>
        <v>0</v>
      </c>
      <c r="M233" s="18">
        <f t="shared" si="404"/>
        <v>0</v>
      </c>
      <c r="N233" s="18">
        <f t="shared" si="405"/>
        <v>0</v>
      </c>
      <c r="O233" s="89"/>
      <c r="P233" s="101" t="s">
        <v>455</v>
      </c>
      <c r="Q233" s="110">
        <f>SUM(Q228:Q232)</f>
        <v>190</v>
      </c>
      <c r="R233" s="65"/>
      <c r="S233" s="135">
        <f t="shared" si="407"/>
        <v>0</v>
      </c>
      <c r="T233" s="135">
        <f t="shared" si="408"/>
        <v>0</v>
      </c>
      <c r="U233" s="135">
        <f t="shared" si="409"/>
        <v>0</v>
      </c>
      <c r="V233" s="89"/>
      <c r="W233" s="101" t="s">
        <v>455</v>
      </c>
      <c r="X233" s="109">
        <f>SUM(X228:X232)</f>
        <v>161</v>
      </c>
      <c r="Y233" s="156"/>
      <c r="Z233" s="135">
        <f t="shared" si="411"/>
        <v>0</v>
      </c>
      <c r="AA233" s="135">
        <f t="shared" si="412"/>
        <v>8</v>
      </c>
      <c r="AB233" s="135">
        <f t="shared" si="413"/>
        <v>8</v>
      </c>
      <c r="AC233" s="89"/>
      <c r="AD233" s="101" t="s">
        <v>455</v>
      </c>
      <c r="AE233" s="109">
        <f>SUM(AE228:AE232)</f>
        <v>189</v>
      </c>
      <c r="AF233" s="18"/>
      <c r="AG233" s="92"/>
      <c r="AH233" s="19" t="str">
        <f t="shared" si="415"/>
        <v/>
      </c>
      <c r="AI233" s="98"/>
      <c r="AJ233" s="98"/>
      <c r="AK233" s="177"/>
    </row>
    <row r="234" spans="1:37" ht="15" customHeight="1" x14ac:dyDescent="0.25">
      <c r="A234" s="68">
        <v>1</v>
      </c>
      <c r="B234" s="137"/>
      <c r="C234" s="139">
        <v>53</v>
      </c>
      <c r="D234" s="133">
        <v>8</v>
      </c>
      <c r="E234" s="18">
        <f t="shared" si="399"/>
        <v>0</v>
      </c>
      <c r="F234" s="18">
        <f t="shared" si="400"/>
        <v>23</v>
      </c>
      <c r="G234" s="18">
        <f t="shared" si="401"/>
        <v>23</v>
      </c>
      <c r="H234" s="15">
        <f t="shared" ref="H234:H238" si="472">G234</f>
        <v>23</v>
      </c>
      <c r="I234" s="84">
        <f>IF(H234="","",RANK(H234,H234:H238,0))</f>
        <v>4</v>
      </c>
      <c r="J234" s="84">
        <f>IF(I234&lt;5,H234,"")</f>
        <v>23</v>
      </c>
      <c r="K234" s="65">
        <v>212</v>
      </c>
      <c r="L234" s="18">
        <f t="shared" si="403"/>
        <v>0</v>
      </c>
      <c r="M234" s="18">
        <f t="shared" si="404"/>
        <v>27</v>
      </c>
      <c r="N234" s="18">
        <f t="shared" si="405"/>
        <v>27</v>
      </c>
      <c r="O234" s="15">
        <f t="shared" ref="O234:O238" si="473">N234</f>
        <v>27</v>
      </c>
      <c r="P234" s="96">
        <f>IF(O234="","",RANK(O234,O234:O238,0))</f>
        <v>5</v>
      </c>
      <c r="Q234" s="96" t="str">
        <f>IF(P234&lt;5,O234,"")</f>
        <v/>
      </c>
      <c r="R234" s="65">
        <v>13</v>
      </c>
      <c r="S234" s="135">
        <f t="shared" si="407"/>
        <v>0</v>
      </c>
      <c r="T234" s="135">
        <f t="shared" si="408"/>
        <v>42</v>
      </c>
      <c r="U234" s="135">
        <f t="shared" si="409"/>
        <v>42</v>
      </c>
      <c r="V234" s="15">
        <f t="shared" ref="V234:V238" si="474">U234</f>
        <v>42</v>
      </c>
      <c r="W234" s="84">
        <f>IF(V234="","",RANK(V234,V234:V238,0))</f>
        <v>2</v>
      </c>
      <c r="X234" s="84">
        <f>IF(W234&lt;5,V234,"")</f>
        <v>42</v>
      </c>
      <c r="Y234" s="156">
        <v>5</v>
      </c>
      <c r="Z234" s="135">
        <f t="shared" si="411"/>
        <v>0</v>
      </c>
      <c r="AA234" s="135">
        <f t="shared" si="412"/>
        <v>18</v>
      </c>
      <c r="AB234" s="135">
        <f t="shared" si="413"/>
        <v>18</v>
      </c>
      <c r="AC234" s="15">
        <f t="shared" ref="AC234:AC238" si="475">AB234</f>
        <v>18</v>
      </c>
      <c r="AD234" s="84">
        <f>IF(AC234="","",RANK(AC234,AC234:AC238,0))</f>
        <v>5</v>
      </c>
      <c r="AE234" s="84" t="str">
        <f>IF(AD234&lt;5,AC234,"")</f>
        <v/>
      </c>
      <c r="AF234" s="18">
        <f t="shared" si="416"/>
        <v>110</v>
      </c>
      <c r="AG234" s="19">
        <f t="shared" ref="AG234:AG238" si="476">AF234</f>
        <v>110</v>
      </c>
      <c r="AH234" s="19">
        <f t="shared" si="415"/>
        <v>169</v>
      </c>
      <c r="AI234" s="171">
        <f>SUM(J234:J238,Q234:Q238,X234:X238,AE234:AE238)</f>
        <v>673</v>
      </c>
      <c r="AJ234" s="129">
        <f t="shared" ref="AJ234" si="477">AI234</f>
        <v>673</v>
      </c>
      <c r="AK234" s="175">
        <f t="shared" ref="AK234" si="478">IF(ISNUMBER(AI234),RANK(AI234,$AI$6:$AI$293,0),"")</f>
        <v>19</v>
      </c>
    </row>
    <row r="235" spans="1:37" ht="15" customHeight="1" x14ac:dyDescent="0.25">
      <c r="A235" s="68">
        <v>2</v>
      </c>
      <c r="B235" s="137"/>
      <c r="C235" s="139">
        <v>53</v>
      </c>
      <c r="D235" s="133">
        <v>7.4</v>
      </c>
      <c r="E235" s="18">
        <f t="shared" si="399"/>
        <v>42</v>
      </c>
      <c r="F235" s="18">
        <f t="shared" si="400"/>
        <v>0</v>
      </c>
      <c r="G235" s="18">
        <f t="shared" si="401"/>
        <v>42</v>
      </c>
      <c r="H235" s="15">
        <f t="shared" si="472"/>
        <v>42</v>
      </c>
      <c r="I235" s="84">
        <f>IF(H235="","",RANK(H235,H234:H238,0))</f>
        <v>1</v>
      </c>
      <c r="J235" s="84">
        <f t="shared" ref="J235:J238" si="479">IF(I235&lt;5,H235,"")</f>
        <v>42</v>
      </c>
      <c r="K235" s="65">
        <v>240</v>
      </c>
      <c r="L235" s="18">
        <f t="shared" si="403"/>
        <v>0</v>
      </c>
      <c r="M235" s="18">
        <f t="shared" si="404"/>
        <v>55</v>
      </c>
      <c r="N235" s="18">
        <f t="shared" si="405"/>
        <v>55</v>
      </c>
      <c r="O235" s="15">
        <f t="shared" si="473"/>
        <v>55</v>
      </c>
      <c r="P235" s="96">
        <f>IF(O235="","",RANK(O235,O234:O238,0))</f>
        <v>1</v>
      </c>
      <c r="Q235" s="96">
        <f t="shared" ref="Q235:Q238" si="480">IF(P235&lt;5,O235,"")</f>
        <v>55</v>
      </c>
      <c r="R235" s="65">
        <v>12</v>
      </c>
      <c r="S235" s="135">
        <f t="shared" si="407"/>
        <v>0</v>
      </c>
      <c r="T235" s="135">
        <f t="shared" si="408"/>
        <v>38</v>
      </c>
      <c r="U235" s="135">
        <f t="shared" si="409"/>
        <v>38</v>
      </c>
      <c r="V235" s="15">
        <f t="shared" si="474"/>
        <v>38</v>
      </c>
      <c r="W235" s="84">
        <f>IF(V235="","",RANK(V235,V234:V238,0))</f>
        <v>3</v>
      </c>
      <c r="X235" s="84">
        <f t="shared" ref="X235:X238" si="481">IF(W235&lt;5,V235,"")</f>
        <v>38</v>
      </c>
      <c r="Y235" s="156">
        <v>9.5</v>
      </c>
      <c r="Z235" s="135">
        <f t="shared" si="411"/>
        <v>0</v>
      </c>
      <c r="AA235" s="135">
        <f t="shared" si="412"/>
        <v>27</v>
      </c>
      <c r="AB235" s="135">
        <f t="shared" si="413"/>
        <v>27</v>
      </c>
      <c r="AC235" s="15">
        <f t="shared" si="475"/>
        <v>27</v>
      </c>
      <c r="AD235" s="84">
        <f>IF(AC235="","",RANK(AC235,AC234:AC238,0))</f>
        <v>3</v>
      </c>
      <c r="AE235" s="84">
        <f t="shared" ref="AE235:AE238" si="482">IF(AD235&lt;5,AC235,"")</f>
        <v>27</v>
      </c>
      <c r="AF235" s="18">
        <f t="shared" si="416"/>
        <v>162</v>
      </c>
      <c r="AG235" s="19">
        <f t="shared" si="476"/>
        <v>162</v>
      </c>
      <c r="AH235" s="19">
        <f t="shared" si="415"/>
        <v>86</v>
      </c>
      <c r="AI235" s="172"/>
      <c r="AJ235" s="129"/>
      <c r="AK235" s="176"/>
    </row>
    <row r="236" spans="1:37" ht="15" customHeight="1" x14ac:dyDescent="0.25">
      <c r="A236" s="68">
        <v>3</v>
      </c>
      <c r="B236" s="137"/>
      <c r="C236" s="139">
        <v>53</v>
      </c>
      <c r="D236" s="133"/>
      <c r="E236" s="18">
        <f t="shared" si="399"/>
        <v>0</v>
      </c>
      <c r="F236" s="18">
        <f t="shared" si="400"/>
        <v>0</v>
      </c>
      <c r="G236" s="18">
        <f t="shared" si="401"/>
        <v>0</v>
      </c>
      <c r="H236" s="15">
        <f t="shared" si="472"/>
        <v>0</v>
      </c>
      <c r="I236" s="84">
        <f>IF(H236="","",RANK(H236,H234:H238,0))</f>
        <v>5</v>
      </c>
      <c r="J236" s="84" t="str">
        <f t="shared" si="479"/>
        <v/>
      </c>
      <c r="K236" s="65">
        <v>228</v>
      </c>
      <c r="L236" s="18">
        <f t="shared" si="403"/>
        <v>0</v>
      </c>
      <c r="M236" s="18">
        <f t="shared" si="404"/>
        <v>43</v>
      </c>
      <c r="N236" s="18">
        <f t="shared" si="405"/>
        <v>43</v>
      </c>
      <c r="O236" s="15">
        <f t="shared" si="473"/>
        <v>43</v>
      </c>
      <c r="P236" s="96">
        <f>IF(O236="","",RANK(O236,O234:O238,0))</f>
        <v>4</v>
      </c>
      <c r="Q236" s="96">
        <f t="shared" si="480"/>
        <v>43</v>
      </c>
      <c r="R236" s="65">
        <v>17</v>
      </c>
      <c r="S236" s="135">
        <f t="shared" si="407"/>
        <v>57</v>
      </c>
      <c r="T236" s="135">
        <f t="shared" si="408"/>
        <v>0</v>
      </c>
      <c r="U236" s="135">
        <f t="shared" si="409"/>
        <v>57</v>
      </c>
      <c r="V236" s="15">
        <f t="shared" si="474"/>
        <v>57</v>
      </c>
      <c r="W236" s="84">
        <f>IF(V236="","",RANK(V236,V234:V238,0))</f>
        <v>1</v>
      </c>
      <c r="X236" s="84">
        <f t="shared" si="481"/>
        <v>57</v>
      </c>
      <c r="Y236" s="156">
        <v>20</v>
      </c>
      <c r="Z236" s="135">
        <f t="shared" si="411"/>
        <v>0</v>
      </c>
      <c r="AA236" s="135">
        <f t="shared" si="412"/>
        <v>54</v>
      </c>
      <c r="AB236" s="135">
        <f t="shared" si="413"/>
        <v>54</v>
      </c>
      <c r="AC236" s="15">
        <f t="shared" si="475"/>
        <v>54</v>
      </c>
      <c r="AD236" s="84">
        <f>IF(AC236="","",RANK(AC236,AC234:AC238,0))</f>
        <v>2</v>
      </c>
      <c r="AE236" s="84">
        <f t="shared" si="482"/>
        <v>54</v>
      </c>
      <c r="AF236" s="18">
        <f t="shared" si="416"/>
        <v>154</v>
      </c>
      <c r="AG236" s="19">
        <f t="shared" si="476"/>
        <v>154</v>
      </c>
      <c r="AH236" s="19">
        <f t="shared" si="415"/>
        <v>102</v>
      </c>
      <c r="AI236" s="172"/>
      <c r="AJ236" s="129"/>
      <c r="AK236" s="176"/>
    </row>
    <row r="237" spans="1:37" ht="15" customHeight="1" x14ac:dyDescent="0.25">
      <c r="A237" s="68">
        <v>4</v>
      </c>
      <c r="B237" s="137"/>
      <c r="C237" s="139">
        <v>53</v>
      </c>
      <c r="D237" s="133">
        <v>7.4</v>
      </c>
      <c r="E237" s="18">
        <f t="shared" si="399"/>
        <v>42</v>
      </c>
      <c r="F237" s="18">
        <f t="shared" si="400"/>
        <v>0</v>
      </c>
      <c r="G237" s="18">
        <f t="shared" si="401"/>
        <v>42</v>
      </c>
      <c r="H237" s="15">
        <f t="shared" si="472"/>
        <v>42</v>
      </c>
      <c r="I237" s="84">
        <f>IF(H237="","",RANK(H237,H234:H238,0))</f>
        <v>1</v>
      </c>
      <c r="J237" s="84">
        <f t="shared" si="479"/>
        <v>42</v>
      </c>
      <c r="K237" s="65">
        <v>230</v>
      </c>
      <c r="L237" s="18">
        <f t="shared" si="403"/>
        <v>0</v>
      </c>
      <c r="M237" s="18">
        <f t="shared" si="404"/>
        <v>45</v>
      </c>
      <c r="N237" s="18">
        <f t="shared" si="405"/>
        <v>45</v>
      </c>
      <c r="O237" s="15">
        <f t="shared" si="473"/>
        <v>45</v>
      </c>
      <c r="P237" s="96">
        <f>IF(O237="","",RANK(O237,O234:O238,0))</f>
        <v>3</v>
      </c>
      <c r="Q237" s="96">
        <f t="shared" si="480"/>
        <v>45</v>
      </c>
      <c r="R237" s="65">
        <v>9</v>
      </c>
      <c r="S237" s="135">
        <f t="shared" si="407"/>
        <v>0</v>
      </c>
      <c r="T237" s="135">
        <f t="shared" si="408"/>
        <v>26</v>
      </c>
      <c r="U237" s="135">
        <f t="shared" si="409"/>
        <v>26</v>
      </c>
      <c r="V237" s="15">
        <f t="shared" si="474"/>
        <v>26</v>
      </c>
      <c r="W237" s="84">
        <f>IF(V237="","",RANK(V237,V234:V238,0))</f>
        <v>5</v>
      </c>
      <c r="X237" s="84" t="str">
        <f t="shared" si="481"/>
        <v/>
      </c>
      <c r="Y237" s="156">
        <v>8</v>
      </c>
      <c r="Z237" s="135">
        <f t="shared" si="411"/>
        <v>0</v>
      </c>
      <c r="AA237" s="135">
        <f t="shared" si="412"/>
        <v>24</v>
      </c>
      <c r="AB237" s="135">
        <f t="shared" si="413"/>
        <v>24</v>
      </c>
      <c r="AC237" s="15">
        <f t="shared" si="475"/>
        <v>24</v>
      </c>
      <c r="AD237" s="84">
        <f>IF(AC237="","",RANK(AC237,AC234:AC238,0))</f>
        <v>4</v>
      </c>
      <c r="AE237" s="84">
        <f t="shared" si="482"/>
        <v>24</v>
      </c>
      <c r="AF237" s="18">
        <f t="shared" si="416"/>
        <v>137</v>
      </c>
      <c r="AG237" s="19">
        <f t="shared" si="476"/>
        <v>137</v>
      </c>
      <c r="AH237" s="19">
        <f t="shared" si="415"/>
        <v>138</v>
      </c>
      <c r="AI237" s="172"/>
      <c r="AJ237" s="129"/>
      <c r="AK237" s="176"/>
    </row>
    <row r="238" spans="1:37" ht="15" customHeight="1" x14ac:dyDescent="0.25">
      <c r="A238" s="68">
        <v>5</v>
      </c>
      <c r="B238" s="137"/>
      <c r="C238" s="139">
        <v>53</v>
      </c>
      <c r="D238" s="133">
        <v>7.6</v>
      </c>
      <c r="E238" s="18">
        <f t="shared" si="399"/>
        <v>35</v>
      </c>
      <c r="F238" s="18">
        <f t="shared" si="400"/>
        <v>0</v>
      </c>
      <c r="G238" s="18">
        <f t="shared" si="401"/>
        <v>35</v>
      </c>
      <c r="H238" s="15">
        <f t="shared" si="472"/>
        <v>35</v>
      </c>
      <c r="I238" s="84">
        <f>IF(H238="","",RANK(H238,H234:H238,0))</f>
        <v>3</v>
      </c>
      <c r="J238" s="84">
        <f t="shared" si="479"/>
        <v>35</v>
      </c>
      <c r="K238" s="65">
        <v>233</v>
      </c>
      <c r="L238" s="18">
        <f t="shared" si="403"/>
        <v>0</v>
      </c>
      <c r="M238" s="18">
        <f t="shared" si="404"/>
        <v>48</v>
      </c>
      <c r="N238" s="18">
        <f t="shared" si="405"/>
        <v>48</v>
      </c>
      <c r="O238" s="15">
        <f t="shared" si="473"/>
        <v>48</v>
      </c>
      <c r="P238" s="96">
        <f>IF(O238="","",RANK(O238,O234:O238,0))</f>
        <v>2</v>
      </c>
      <c r="Q238" s="96">
        <f t="shared" si="480"/>
        <v>48</v>
      </c>
      <c r="R238" s="65">
        <v>11</v>
      </c>
      <c r="S238" s="135">
        <f t="shared" si="407"/>
        <v>0</v>
      </c>
      <c r="T238" s="135">
        <f t="shared" si="408"/>
        <v>34</v>
      </c>
      <c r="U238" s="135">
        <f t="shared" si="409"/>
        <v>34</v>
      </c>
      <c r="V238" s="15">
        <f t="shared" si="474"/>
        <v>34</v>
      </c>
      <c r="W238" s="84">
        <f>IF(V238="","",RANK(V238,V234:V238,0))</f>
        <v>4</v>
      </c>
      <c r="X238" s="84">
        <f t="shared" si="481"/>
        <v>34</v>
      </c>
      <c r="Y238" s="156">
        <v>26</v>
      </c>
      <c r="Z238" s="135">
        <f t="shared" si="411"/>
        <v>64</v>
      </c>
      <c r="AA238" s="135">
        <f t="shared" si="412"/>
        <v>0</v>
      </c>
      <c r="AB238" s="135">
        <f t="shared" si="413"/>
        <v>64</v>
      </c>
      <c r="AC238" s="15">
        <f t="shared" si="475"/>
        <v>64</v>
      </c>
      <c r="AD238" s="84">
        <f>IF(AC238="","",RANK(AC238,AC234:AC238,0))</f>
        <v>1</v>
      </c>
      <c r="AE238" s="84">
        <f t="shared" si="482"/>
        <v>64</v>
      </c>
      <c r="AF238" s="18">
        <f t="shared" si="416"/>
        <v>181</v>
      </c>
      <c r="AG238" s="19">
        <f t="shared" si="476"/>
        <v>181</v>
      </c>
      <c r="AH238" s="19">
        <f t="shared" si="415"/>
        <v>45</v>
      </c>
      <c r="AI238" s="173"/>
      <c r="AJ238" s="129"/>
      <c r="AK238" s="176"/>
    </row>
    <row r="239" spans="1:37" ht="26.25" customHeight="1" x14ac:dyDescent="0.25">
      <c r="A239" s="68"/>
      <c r="B239" s="137"/>
      <c r="C239" s="140">
        <v>53</v>
      </c>
      <c r="D239" s="133"/>
      <c r="E239" s="18">
        <f t="shared" si="399"/>
        <v>0</v>
      </c>
      <c r="F239" s="18">
        <f t="shared" si="400"/>
        <v>0</v>
      </c>
      <c r="G239" s="18">
        <f t="shared" si="401"/>
        <v>0</v>
      </c>
      <c r="H239" s="89"/>
      <c r="I239" s="101" t="s">
        <v>455</v>
      </c>
      <c r="J239" s="109">
        <f>SUM(J234:J238)</f>
        <v>142</v>
      </c>
      <c r="K239" s="65"/>
      <c r="L239" s="18">
        <f t="shared" si="403"/>
        <v>0</v>
      </c>
      <c r="M239" s="18">
        <f t="shared" si="404"/>
        <v>0</v>
      </c>
      <c r="N239" s="18">
        <f t="shared" si="405"/>
        <v>0</v>
      </c>
      <c r="O239" s="89"/>
      <c r="P239" s="101" t="s">
        <v>455</v>
      </c>
      <c r="Q239" s="110">
        <f>SUM(Q234:Q238)</f>
        <v>191</v>
      </c>
      <c r="R239" s="65"/>
      <c r="S239" s="135">
        <f t="shared" si="407"/>
        <v>0</v>
      </c>
      <c r="T239" s="135">
        <f t="shared" si="408"/>
        <v>0</v>
      </c>
      <c r="U239" s="135">
        <f t="shared" si="409"/>
        <v>0</v>
      </c>
      <c r="V239" s="89"/>
      <c r="W239" s="101" t="s">
        <v>455</v>
      </c>
      <c r="X239" s="109">
        <f>SUM(X234:X238)</f>
        <v>171</v>
      </c>
      <c r="Y239" s="156"/>
      <c r="Z239" s="135">
        <f t="shared" si="411"/>
        <v>0</v>
      </c>
      <c r="AA239" s="135">
        <f t="shared" si="412"/>
        <v>8</v>
      </c>
      <c r="AB239" s="135">
        <f t="shared" si="413"/>
        <v>8</v>
      </c>
      <c r="AC239" s="89"/>
      <c r="AD239" s="101" t="s">
        <v>455</v>
      </c>
      <c r="AE239" s="109">
        <f>SUM(AE234:AE238)</f>
        <v>169</v>
      </c>
      <c r="AF239" s="18"/>
      <c r="AG239" s="92"/>
      <c r="AH239" s="19" t="str">
        <f t="shared" si="415"/>
        <v/>
      </c>
      <c r="AI239" s="98"/>
      <c r="AJ239" s="98"/>
      <c r="AK239" s="177"/>
    </row>
    <row r="240" spans="1:37" ht="15" customHeight="1" x14ac:dyDescent="0.25">
      <c r="A240" s="68">
        <v>1</v>
      </c>
      <c r="B240" s="137"/>
      <c r="C240" s="139">
        <v>55</v>
      </c>
      <c r="D240" s="133">
        <v>7.4</v>
      </c>
      <c r="E240" s="18">
        <f t="shared" si="399"/>
        <v>42</v>
      </c>
      <c r="F240" s="18">
        <f t="shared" si="400"/>
        <v>0</v>
      </c>
      <c r="G240" s="18">
        <f t="shared" si="401"/>
        <v>42</v>
      </c>
      <c r="H240" s="15">
        <f t="shared" ref="H240:H244" si="483">G240</f>
        <v>42</v>
      </c>
      <c r="I240" s="84">
        <f>IF(H240="","",RANK(H240,H240:H244,0))</f>
        <v>3</v>
      </c>
      <c r="J240" s="84">
        <f>IF(I240&lt;5,H240,"")</f>
        <v>42</v>
      </c>
      <c r="K240" s="65">
        <v>260</v>
      </c>
      <c r="L240" s="18">
        <f t="shared" si="403"/>
        <v>65</v>
      </c>
      <c r="M240" s="18">
        <f t="shared" si="404"/>
        <v>0</v>
      </c>
      <c r="N240" s="18">
        <f t="shared" si="405"/>
        <v>65</v>
      </c>
      <c r="O240" s="15">
        <f t="shared" ref="O240:O244" si="484">N240</f>
        <v>65</v>
      </c>
      <c r="P240" s="96">
        <f>IF(O240="","",RANK(O240,O240:O244,0))</f>
        <v>1</v>
      </c>
      <c r="Q240" s="96">
        <f>IF(P240&lt;5,O240,"")</f>
        <v>65</v>
      </c>
      <c r="R240" s="65">
        <v>21</v>
      </c>
      <c r="S240" s="135">
        <f t="shared" si="407"/>
        <v>64</v>
      </c>
      <c r="T240" s="135">
        <f t="shared" si="408"/>
        <v>0</v>
      </c>
      <c r="U240" s="135">
        <f t="shared" si="409"/>
        <v>64</v>
      </c>
      <c r="V240" s="15">
        <f t="shared" ref="V240:V244" si="485">U240</f>
        <v>64</v>
      </c>
      <c r="W240" s="84">
        <f>IF(V240="","",RANK(V240,V240:V244,0))</f>
        <v>1</v>
      </c>
      <c r="X240" s="84">
        <f>IF(W240&lt;5,V240,"")</f>
        <v>64</v>
      </c>
      <c r="Y240" s="156">
        <v>20</v>
      </c>
      <c r="Z240" s="135">
        <f t="shared" si="411"/>
        <v>0</v>
      </c>
      <c r="AA240" s="135">
        <f t="shared" si="412"/>
        <v>54</v>
      </c>
      <c r="AB240" s="135">
        <f t="shared" si="413"/>
        <v>54</v>
      </c>
      <c r="AC240" s="15">
        <f t="shared" ref="AC240:AC244" si="486">AB240</f>
        <v>54</v>
      </c>
      <c r="AD240" s="84">
        <f>IF(AC240="","",RANK(AC240,AC240:AC244,0))</f>
        <v>2</v>
      </c>
      <c r="AE240" s="84">
        <f>IF(AD240&lt;5,AC240,"")</f>
        <v>54</v>
      </c>
      <c r="AF240" s="18">
        <f t="shared" si="416"/>
        <v>225</v>
      </c>
      <c r="AG240" s="19">
        <f t="shared" ref="AG240:AG244" si="487">AF240</f>
        <v>225</v>
      </c>
      <c r="AH240" s="19">
        <f t="shared" si="415"/>
        <v>8</v>
      </c>
      <c r="AI240" s="171">
        <f>SUM(J240:J244,Q240:Q244,X240:X244,AE240:AE244)</f>
        <v>776</v>
      </c>
      <c r="AJ240" s="129">
        <f t="shared" ref="AJ240" si="488">AI240</f>
        <v>776</v>
      </c>
      <c r="AK240" s="175">
        <f t="shared" ref="AK240" si="489">IF(ISNUMBER(AI240),RANK(AI240,$AI$6:$AI$293,0),"")</f>
        <v>7</v>
      </c>
    </row>
    <row r="241" spans="1:37" ht="15" customHeight="1" x14ac:dyDescent="0.25">
      <c r="A241" s="68">
        <v>2</v>
      </c>
      <c r="B241" s="137"/>
      <c r="C241" s="139">
        <v>55</v>
      </c>
      <c r="D241" s="133">
        <v>7.3</v>
      </c>
      <c r="E241" s="18">
        <f t="shared" si="399"/>
        <v>46</v>
      </c>
      <c r="F241" s="18">
        <f t="shared" si="400"/>
        <v>0</v>
      </c>
      <c r="G241" s="18">
        <f t="shared" si="401"/>
        <v>46</v>
      </c>
      <c r="H241" s="15">
        <f t="shared" si="483"/>
        <v>46</v>
      </c>
      <c r="I241" s="84">
        <f>IF(H241="","",RANK(H241,H240:H244,0))</f>
        <v>2</v>
      </c>
      <c r="J241" s="84">
        <f t="shared" ref="J241:J244" si="490">IF(I241&lt;5,H241,"")</f>
        <v>46</v>
      </c>
      <c r="K241" s="65">
        <v>213</v>
      </c>
      <c r="L241" s="18">
        <f t="shared" si="403"/>
        <v>0</v>
      </c>
      <c r="M241" s="18">
        <f t="shared" si="404"/>
        <v>28</v>
      </c>
      <c r="N241" s="18">
        <f t="shared" si="405"/>
        <v>28</v>
      </c>
      <c r="O241" s="15">
        <f t="shared" si="484"/>
        <v>28</v>
      </c>
      <c r="P241" s="96">
        <f>IF(O241="","",RANK(O241,O240:O244,0))</f>
        <v>4</v>
      </c>
      <c r="Q241" s="96">
        <f>IF(P241&lt;5,O241,"")</f>
        <v>28</v>
      </c>
      <c r="R241" s="65">
        <v>10</v>
      </c>
      <c r="S241" s="135">
        <f t="shared" si="407"/>
        <v>0</v>
      </c>
      <c r="T241" s="135">
        <f t="shared" si="408"/>
        <v>30</v>
      </c>
      <c r="U241" s="135">
        <f t="shared" si="409"/>
        <v>30</v>
      </c>
      <c r="V241" s="15">
        <f t="shared" si="485"/>
        <v>30</v>
      </c>
      <c r="W241" s="84">
        <f>IF(V241="","",RANK(V241,V240:V244,0))</f>
        <v>5</v>
      </c>
      <c r="X241" s="84" t="str">
        <f t="shared" ref="X241:X244" si="491">IF(W241&lt;5,V241,"")</f>
        <v/>
      </c>
      <c r="Y241" s="156">
        <v>10</v>
      </c>
      <c r="Z241" s="135">
        <f t="shared" si="411"/>
        <v>0</v>
      </c>
      <c r="AA241" s="135">
        <f t="shared" si="412"/>
        <v>28</v>
      </c>
      <c r="AB241" s="135">
        <f t="shared" si="413"/>
        <v>28</v>
      </c>
      <c r="AC241" s="15">
        <f t="shared" si="486"/>
        <v>28</v>
      </c>
      <c r="AD241" s="84">
        <f>IF(AC241="","",RANK(AC241,AC240:AC244,0))</f>
        <v>4</v>
      </c>
      <c r="AE241" s="84">
        <f t="shared" ref="AE241:AE244" si="492">IF(AD241&lt;5,AC241,"")</f>
        <v>28</v>
      </c>
      <c r="AF241" s="18">
        <f t="shared" si="416"/>
        <v>132</v>
      </c>
      <c r="AG241" s="19">
        <f t="shared" si="487"/>
        <v>132</v>
      </c>
      <c r="AH241" s="19">
        <f t="shared" si="415"/>
        <v>144</v>
      </c>
      <c r="AI241" s="172"/>
      <c r="AJ241" s="129"/>
      <c r="AK241" s="176"/>
    </row>
    <row r="242" spans="1:37" ht="15" customHeight="1" x14ac:dyDescent="0.25">
      <c r="A242" s="68">
        <v>3</v>
      </c>
      <c r="B242" s="137"/>
      <c r="C242" s="139">
        <v>55</v>
      </c>
      <c r="D242" s="133">
        <v>7.7</v>
      </c>
      <c r="E242" s="18">
        <f t="shared" si="399"/>
        <v>32</v>
      </c>
      <c r="F242" s="18">
        <f t="shared" si="400"/>
        <v>0</v>
      </c>
      <c r="G242" s="18">
        <f t="shared" si="401"/>
        <v>32</v>
      </c>
      <c r="H242" s="15">
        <f t="shared" si="483"/>
        <v>32</v>
      </c>
      <c r="I242" s="84">
        <f>IF(H242="","",RANK(H242,H240:H244,0))</f>
        <v>5</v>
      </c>
      <c r="J242" s="84"/>
      <c r="K242" s="65">
        <v>247</v>
      </c>
      <c r="L242" s="18">
        <f t="shared" si="403"/>
        <v>0</v>
      </c>
      <c r="M242" s="18">
        <f t="shared" si="404"/>
        <v>58</v>
      </c>
      <c r="N242" s="18">
        <f t="shared" si="405"/>
        <v>58</v>
      </c>
      <c r="O242" s="15">
        <f t="shared" si="484"/>
        <v>58</v>
      </c>
      <c r="P242" s="96">
        <f>IF(O242="","",RANK(O242,O240:O244,0))</f>
        <v>2</v>
      </c>
      <c r="Q242" s="96">
        <f t="shared" ref="Q242:Q243" si="493">IF(P242&lt;5,O242,"")</f>
        <v>58</v>
      </c>
      <c r="R242" s="65">
        <v>15</v>
      </c>
      <c r="S242" s="135">
        <f t="shared" si="407"/>
        <v>50</v>
      </c>
      <c r="T242" s="135">
        <f t="shared" si="408"/>
        <v>0</v>
      </c>
      <c r="U242" s="135">
        <f t="shared" si="409"/>
        <v>50</v>
      </c>
      <c r="V242" s="15">
        <f t="shared" si="485"/>
        <v>50</v>
      </c>
      <c r="W242" s="84">
        <f>IF(V242="","",RANK(V242,V240:V244,0))</f>
        <v>2</v>
      </c>
      <c r="X242" s="84">
        <f t="shared" si="491"/>
        <v>50</v>
      </c>
      <c r="Y242" s="156">
        <v>0</v>
      </c>
      <c r="Z242" s="135">
        <f t="shared" si="411"/>
        <v>0</v>
      </c>
      <c r="AA242" s="135">
        <f t="shared" si="412"/>
        <v>8</v>
      </c>
      <c r="AB242" s="135">
        <f t="shared" si="413"/>
        <v>8</v>
      </c>
      <c r="AC242" s="15">
        <f t="shared" si="486"/>
        <v>8</v>
      </c>
      <c r="AD242" s="84">
        <f>IF(AC242="","",RANK(AC242,AC240:AC244,0))</f>
        <v>5</v>
      </c>
      <c r="AE242" s="84" t="str">
        <f t="shared" si="492"/>
        <v/>
      </c>
      <c r="AF242" s="18">
        <f t="shared" si="416"/>
        <v>148</v>
      </c>
      <c r="AG242" s="19">
        <f t="shared" si="487"/>
        <v>148</v>
      </c>
      <c r="AH242" s="19">
        <f t="shared" si="415"/>
        <v>117</v>
      </c>
      <c r="AI242" s="172"/>
      <c r="AJ242" s="129"/>
      <c r="AK242" s="176"/>
    </row>
    <row r="243" spans="1:37" ht="15" customHeight="1" x14ac:dyDescent="0.25">
      <c r="A243" s="68">
        <v>4</v>
      </c>
      <c r="B243" s="137"/>
      <c r="C243" s="139">
        <v>55</v>
      </c>
      <c r="D243" s="133">
        <v>7.2</v>
      </c>
      <c r="E243" s="18">
        <f t="shared" si="399"/>
        <v>50</v>
      </c>
      <c r="F243" s="18">
        <f t="shared" si="400"/>
        <v>0</v>
      </c>
      <c r="G243" s="18">
        <f t="shared" si="401"/>
        <v>50</v>
      </c>
      <c r="H243" s="15">
        <f t="shared" si="483"/>
        <v>50</v>
      </c>
      <c r="I243" s="84">
        <f>IF(H243="","",RANK(H243,H240:H244,0))</f>
        <v>1</v>
      </c>
      <c r="J243" s="84">
        <f t="shared" si="490"/>
        <v>50</v>
      </c>
      <c r="K243" s="65">
        <v>232</v>
      </c>
      <c r="L243" s="18">
        <f t="shared" si="403"/>
        <v>0</v>
      </c>
      <c r="M243" s="18">
        <f t="shared" si="404"/>
        <v>47</v>
      </c>
      <c r="N243" s="18">
        <f t="shared" si="405"/>
        <v>47</v>
      </c>
      <c r="O243" s="15">
        <f t="shared" si="484"/>
        <v>47</v>
      </c>
      <c r="P243" s="96">
        <f>IF(O243="","",RANK(O243,O240:O244,0))</f>
        <v>3</v>
      </c>
      <c r="Q243" s="96">
        <f t="shared" si="493"/>
        <v>47</v>
      </c>
      <c r="R243" s="65">
        <v>15</v>
      </c>
      <c r="S243" s="135">
        <f t="shared" si="407"/>
        <v>50</v>
      </c>
      <c r="T243" s="135">
        <f t="shared" si="408"/>
        <v>0</v>
      </c>
      <c r="U243" s="135">
        <f t="shared" si="409"/>
        <v>50</v>
      </c>
      <c r="V243" s="15">
        <f t="shared" si="485"/>
        <v>50</v>
      </c>
      <c r="W243" s="84">
        <f>IF(V243="","",RANK(V243,V240:V244,0))</f>
        <v>2</v>
      </c>
      <c r="X243" s="84">
        <f t="shared" si="491"/>
        <v>50</v>
      </c>
      <c r="Y243" s="156">
        <v>20</v>
      </c>
      <c r="Z243" s="135">
        <f t="shared" si="411"/>
        <v>0</v>
      </c>
      <c r="AA243" s="135">
        <f t="shared" si="412"/>
        <v>54</v>
      </c>
      <c r="AB243" s="135">
        <f t="shared" si="413"/>
        <v>54</v>
      </c>
      <c r="AC243" s="15">
        <f t="shared" si="486"/>
        <v>54</v>
      </c>
      <c r="AD243" s="84">
        <f>IF(AC243="","",RANK(AC243,AC240:AC244,0))</f>
        <v>2</v>
      </c>
      <c r="AE243" s="84">
        <f t="shared" si="492"/>
        <v>54</v>
      </c>
      <c r="AF243" s="18">
        <f t="shared" si="416"/>
        <v>201</v>
      </c>
      <c r="AG243" s="19">
        <f t="shared" si="487"/>
        <v>201</v>
      </c>
      <c r="AH243" s="19">
        <f t="shared" si="415"/>
        <v>25</v>
      </c>
      <c r="AI243" s="172"/>
      <c r="AJ243" s="129"/>
      <c r="AK243" s="176"/>
    </row>
    <row r="244" spans="1:37" ht="15" customHeight="1" x14ac:dyDescent="0.25">
      <c r="A244" s="68">
        <v>5</v>
      </c>
      <c r="B244" s="137"/>
      <c r="C244" s="139">
        <v>55</v>
      </c>
      <c r="D244" s="133">
        <v>7.4</v>
      </c>
      <c r="E244" s="18">
        <f t="shared" si="399"/>
        <v>42</v>
      </c>
      <c r="F244" s="18">
        <f t="shared" si="400"/>
        <v>0</v>
      </c>
      <c r="G244" s="18">
        <f t="shared" si="401"/>
        <v>42</v>
      </c>
      <c r="H244" s="15">
        <f t="shared" si="483"/>
        <v>42</v>
      </c>
      <c r="I244" s="84">
        <f>IF(H244="","",RANK(H244,H240:H244,0))</f>
        <v>3</v>
      </c>
      <c r="J244" s="84">
        <f t="shared" si="490"/>
        <v>42</v>
      </c>
      <c r="K244" s="65">
        <v>213</v>
      </c>
      <c r="L244" s="18">
        <f t="shared" si="403"/>
        <v>0</v>
      </c>
      <c r="M244" s="18">
        <f t="shared" si="404"/>
        <v>28</v>
      </c>
      <c r="N244" s="18">
        <f t="shared" si="405"/>
        <v>28</v>
      </c>
      <c r="O244" s="15">
        <f t="shared" si="484"/>
        <v>28</v>
      </c>
      <c r="P244" s="96">
        <f>IF(O244="","",RANK(O244,O240:O244,0))</f>
        <v>4</v>
      </c>
      <c r="Q244" s="96"/>
      <c r="R244" s="65">
        <v>13</v>
      </c>
      <c r="S244" s="135">
        <f t="shared" si="407"/>
        <v>0</v>
      </c>
      <c r="T244" s="135">
        <f t="shared" si="408"/>
        <v>42</v>
      </c>
      <c r="U244" s="135">
        <f t="shared" si="409"/>
        <v>42</v>
      </c>
      <c r="V244" s="15">
        <f t="shared" si="485"/>
        <v>42</v>
      </c>
      <c r="W244" s="84">
        <f>IF(V244="","",RANK(V244,V240:V244,0))</f>
        <v>4</v>
      </c>
      <c r="X244" s="84">
        <f t="shared" si="491"/>
        <v>42</v>
      </c>
      <c r="Y244" s="156">
        <v>21</v>
      </c>
      <c r="Z244" s="135">
        <f t="shared" si="411"/>
        <v>0</v>
      </c>
      <c r="AA244" s="135">
        <f t="shared" si="412"/>
        <v>56</v>
      </c>
      <c r="AB244" s="135">
        <f t="shared" si="413"/>
        <v>56</v>
      </c>
      <c r="AC244" s="15">
        <f t="shared" si="486"/>
        <v>56</v>
      </c>
      <c r="AD244" s="84">
        <f>IF(AC244="","",RANK(AC244,AC240:AC244,0))</f>
        <v>1</v>
      </c>
      <c r="AE244" s="84">
        <f t="shared" si="492"/>
        <v>56</v>
      </c>
      <c r="AF244" s="18">
        <f t="shared" si="416"/>
        <v>168</v>
      </c>
      <c r="AG244" s="19">
        <f t="shared" si="487"/>
        <v>168</v>
      </c>
      <c r="AH244" s="19">
        <f t="shared" si="415"/>
        <v>75</v>
      </c>
      <c r="AI244" s="173"/>
      <c r="AJ244" s="129"/>
      <c r="AK244" s="176"/>
    </row>
    <row r="245" spans="1:37" ht="26.25" customHeight="1" x14ac:dyDescent="0.25">
      <c r="A245" s="68"/>
      <c r="B245" s="137"/>
      <c r="C245" s="140">
        <v>55</v>
      </c>
      <c r="D245" s="133"/>
      <c r="E245" s="18">
        <f t="shared" si="399"/>
        <v>0</v>
      </c>
      <c r="F245" s="18">
        <f t="shared" si="400"/>
        <v>0</v>
      </c>
      <c r="G245" s="18">
        <f t="shared" si="401"/>
        <v>0</v>
      </c>
      <c r="H245" s="89"/>
      <c r="I245" s="101" t="s">
        <v>455</v>
      </c>
      <c r="J245" s="109">
        <f>SUM(J240:J244)</f>
        <v>180</v>
      </c>
      <c r="K245" s="65"/>
      <c r="L245" s="18">
        <f t="shared" si="403"/>
        <v>0</v>
      </c>
      <c r="M245" s="18">
        <f t="shared" si="404"/>
        <v>0</v>
      </c>
      <c r="N245" s="18">
        <f t="shared" si="405"/>
        <v>0</v>
      </c>
      <c r="O245" s="89"/>
      <c r="P245" s="101" t="s">
        <v>455</v>
      </c>
      <c r="Q245" s="110">
        <f>SUM(Q240:Q244)</f>
        <v>198</v>
      </c>
      <c r="R245" s="65"/>
      <c r="S245" s="135">
        <f t="shared" si="407"/>
        <v>0</v>
      </c>
      <c r="T245" s="135">
        <f t="shared" si="408"/>
        <v>0</v>
      </c>
      <c r="U245" s="135">
        <f t="shared" si="409"/>
        <v>0</v>
      </c>
      <c r="V245" s="89"/>
      <c r="W245" s="101" t="s">
        <v>455</v>
      </c>
      <c r="X245" s="109">
        <f>SUM(X240:X244)</f>
        <v>206</v>
      </c>
      <c r="Y245" s="156"/>
      <c r="Z245" s="135">
        <f t="shared" si="411"/>
        <v>0</v>
      </c>
      <c r="AA245" s="135">
        <f t="shared" si="412"/>
        <v>8</v>
      </c>
      <c r="AB245" s="135">
        <f t="shared" si="413"/>
        <v>8</v>
      </c>
      <c r="AC245" s="89"/>
      <c r="AD245" s="101" t="s">
        <v>455</v>
      </c>
      <c r="AE245" s="109">
        <f>SUM(AE240:AE244)</f>
        <v>192</v>
      </c>
      <c r="AF245" s="18"/>
      <c r="AG245" s="92"/>
      <c r="AH245" s="19" t="str">
        <f t="shared" si="415"/>
        <v/>
      </c>
      <c r="AI245" s="98"/>
      <c r="AJ245" s="98"/>
      <c r="AK245" s="177"/>
    </row>
    <row r="246" spans="1:37" ht="15" customHeight="1" x14ac:dyDescent="0.25">
      <c r="A246" s="68">
        <v>1</v>
      </c>
      <c r="B246" s="137"/>
      <c r="C246" s="139">
        <v>56</v>
      </c>
      <c r="D246" s="133">
        <v>7</v>
      </c>
      <c r="E246" s="18">
        <f t="shared" si="399"/>
        <v>56</v>
      </c>
      <c r="F246" s="18">
        <f t="shared" si="400"/>
        <v>0</v>
      </c>
      <c r="G246" s="18">
        <f t="shared" si="401"/>
        <v>56</v>
      </c>
      <c r="H246" s="15">
        <f t="shared" ref="H246:H250" si="494">G246</f>
        <v>56</v>
      </c>
      <c r="I246" s="84">
        <f>IF(H246="","",RANK(H246,H246:H250,0))</f>
        <v>1</v>
      </c>
      <c r="J246" s="84">
        <f>IF(I246&lt;5,H246,"")</f>
        <v>56</v>
      </c>
      <c r="K246" s="65">
        <v>268</v>
      </c>
      <c r="L246" s="18">
        <f t="shared" si="403"/>
        <v>69</v>
      </c>
      <c r="M246" s="18">
        <f t="shared" si="404"/>
        <v>0</v>
      </c>
      <c r="N246" s="18">
        <f t="shared" si="405"/>
        <v>69</v>
      </c>
      <c r="O246" s="15">
        <f t="shared" ref="O246:O250" si="495">N246</f>
        <v>69</v>
      </c>
      <c r="P246" s="96">
        <f>IF(O246="","",RANK(O246,O246:O250,0))</f>
        <v>3</v>
      </c>
      <c r="Q246" s="96">
        <f>IF(P246&lt;5,O246,"")</f>
        <v>69</v>
      </c>
      <c r="R246" s="65">
        <v>19</v>
      </c>
      <c r="S246" s="135">
        <f t="shared" si="407"/>
        <v>61</v>
      </c>
      <c r="T246" s="135">
        <f t="shared" si="408"/>
        <v>0</v>
      </c>
      <c r="U246" s="135">
        <f t="shared" si="409"/>
        <v>61</v>
      </c>
      <c r="V246" s="15">
        <f t="shared" ref="V246:V250" si="496">U246</f>
        <v>61</v>
      </c>
      <c r="W246" s="84">
        <f>IF(V246="","",RANK(V246,V246:V250,0))</f>
        <v>2</v>
      </c>
      <c r="X246" s="84">
        <f>IF(W246&lt;5,V246,"")</f>
        <v>61</v>
      </c>
      <c r="Y246" s="156">
        <v>22.5</v>
      </c>
      <c r="Z246" s="135">
        <f t="shared" si="411"/>
        <v>0</v>
      </c>
      <c r="AA246" s="135">
        <f t="shared" si="412"/>
        <v>59</v>
      </c>
      <c r="AB246" s="135">
        <f t="shared" si="413"/>
        <v>59</v>
      </c>
      <c r="AC246" s="15">
        <f t="shared" ref="AC246:AC250" si="497">AB246</f>
        <v>59</v>
      </c>
      <c r="AD246" s="84">
        <f>IF(AC246="","",RANK(AC246,AC246:AC250,0))</f>
        <v>1</v>
      </c>
      <c r="AE246" s="84">
        <f>IF(AD246&lt;5,AC246,"")</f>
        <v>59</v>
      </c>
      <c r="AF246" s="18">
        <f t="shared" si="416"/>
        <v>245</v>
      </c>
      <c r="AG246" s="19">
        <f t="shared" ref="AG246:AG250" si="498">AF246</f>
        <v>245</v>
      </c>
      <c r="AH246" s="19">
        <f t="shared" si="415"/>
        <v>2</v>
      </c>
      <c r="AI246" s="171">
        <f>SUM(J246:J250,Q246:Q250,X246:X250,AE246:AE250)</f>
        <v>875</v>
      </c>
      <c r="AJ246" s="129">
        <f t="shared" ref="AJ246" si="499">AI246</f>
        <v>875</v>
      </c>
      <c r="AK246" s="175">
        <f t="shared" ref="AK246" si="500">IF(ISNUMBER(AI246),RANK(AI246,$AI$6:$AI$293,0),"")</f>
        <v>2</v>
      </c>
    </row>
    <row r="247" spans="1:37" ht="15" customHeight="1" x14ac:dyDescent="0.25">
      <c r="A247" s="68">
        <v>2</v>
      </c>
      <c r="B247" s="137"/>
      <c r="C247" s="139">
        <v>56</v>
      </c>
      <c r="D247" s="133">
        <v>7</v>
      </c>
      <c r="E247" s="18">
        <f t="shared" si="399"/>
        <v>56</v>
      </c>
      <c r="F247" s="18">
        <f t="shared" si="400"/>
        <v>0</v>
      </c>
      <c r="G247" s="18">
        <f t="shared" si="401"/>
        <v>56</v>
      </c>
      <c r="H247" s="15">
        <f t="shared" si="494"/>
        <v>56</v>
      </c>
      <c r="I247" s="84">
        <f>IF(H247="","",RANK(H247,H246:H250,0))</f>
        <v>1</v>
      </c>
      <c r="J247" s="84">
        <f t="shared" ref="J247:J250" si="501">IF(I247&lt;5,H247,"")</f>
        <v>56</v>
      </c>
      <c r="K247" s="65">
        <v>264</v>
      </c>
      <c r="L247" s="18">
        <f t="shared" si="403"/>
        <v>67</v>
      </c>
      <c r="M247" s="18">
        <f t="shared" si="404"/>
        <v>0</v>
      </c>
      <c r="N247" s="18">
        <f t="shared" si="405"/>
        <v>67</v>
      </c>
      <c r="O247" s="15">
        <f t="shared" si="495"/>
        <v>67</v>
      </c>
      <c r="P247" s="96">
        <f>IF(O247="","",RANK(O247,O246:O250,0))</f>
        <v>4</v>
      </c>
      <c r="Q247" s="96">
        <f t="shared" ref="Q247:Q250" si="502">IF(P247&lt;5,O247,"")</f>
        <v>67</v>
      </c>
      <c r="R247" s="65">
        <v>21</v>
      </c>
      <c r="S247" s="135">
        <f t="shared" si="407"/>
        <v>64</v>
      </c>
      <c r="T247" s="135">
        <f t="shared" si="408"/>
        <v>0</v>
      </c>
      <c r="U247" s="135">
        <f t="shared" si="409"/>
        <v>64</v>
      </c>
      <c r="V247" s="15">
        <f t="shared" si="496"/>
        <v>64</v>
      </c>
      <c r="W247" s="84">
        <f>IF(V247="","",RANK(V247,V246:V250,0))</f>
        <v>1</v>
      </c>
      <c r="X247" s="84">
        <f t="shared" ref="X247:X249" si="503">IF(W247&lt;5,V247,"")</f>
        <v>64</v>
      </c>
      <c r="Y247" s="156">
        <v>21</v>
      </c>
      <c r="Z247" s="135">
        <f t="shared" si="411"/>
        <v>0</v>
      </c>
      <c r="AA247" s="135">
        <f t="shared" si="412"/>
        <v>56</v>
      </c>
      <c r="AB247" s="135">
        <f t="shared" si="413"/>
        <v>56</v>
      </c>
      <c r="AC247" s="15">
        <f t="shared" si="497"/>
        <v>56</v>
      </c>
      <c r="AD247" s="84">
        <f>IF(AC247="","",RANK(AC247,AC246:AC250,0))</f>
        <v>2</v>
      </c>
      <c r="AE247" s="84">
        <f t="shared" ref="AE247:AE250" si="504">IF(AD247&lt;5,AC247,"")</f>
        <v>56</v>
      </c>
      <c r="AF247" s="18">
        <f t="shared" si="416"/>
        <v>243</v>
      </c>
      <c r="AG247" s="19">
        <f t="shared" si="498"/>
        <v>243</v>
      </c>
      <c r="AH247" s="19">
        <f t="shared" si="415"/>
        <v>3</v>
      </c>
      <c r="AI247" s="172"/>
      <c r="AJ247" s="129"/>
      <c r="AK247" s="176"/>
    </row>
    <row r="248" spans="1:37" ht="15" customHeight="1" x14ac:dyDescent="0.25">
      <c r="A248" s="68">
        <v>3</v>
      </c>
      <c r="B248" s="137"/>
      <c r="C248" s="139">
        <v>56</v>
      </c>
      <c r="D248" s="133">
        <v>7.1</v>
      </c>
      <c r="E248" s="18">
        <f t="shared" si="399"/>
        <v>53</v>
      </c>
      <c r="F248" s="18">
        <f t="shared" si="400"/>
        <v>0</v>
      </c>
      <c r="G248" s="18">
        <f t="shared" si="401"/>
        <v>53</v>
      </c>
      <c r="H248" s="15">
        <f t="shared" si="494"/>
        <v>53</v>
      </c>
      <c r="I248" s="84">
        <f>IF(H248="","",RANK(H248,H246:H250,0))</f>
        <v>3</v>
      </c>
      <c r="J248" s="84">
        <f t="shared" si="501"/>
        <v>53</v>
      </c>
      <c r="K248" s="65">
        <v>276</v>
      </c>
      <c r="L248" s="18">
        <f t="shared" si="403"/>
        <v>73</v>
      </c>
      <c r="M248" s="18">
        <f t="shared" si="404"/>
        <v>0</v>
      </c>
      <c r="N248" s="18">
        <f t="shared" si="405"/>
        <v>73</v>
      </c>
      <c r="O248" s="15">
        <f t="shared" si="495"/>
        <v>73</v>
      </c>
      <c r="P248" s="96">
        <f>IF(O248="","",RANK(O248,O246:O250,0))</f>
        <v>1</v>
      </c>
      <c r="Q248" s="96">
        <f t="shared" si="502"/>
        <v>73</v>
      </c>
      <c r="R248" s="65">
        <v>14</v>
      </c>
      <c r="S248" s="135">
        <f t="shared" si="407"/>
        <v>46</v>
      </c>
      <c r="T248" s="135">
        <f t="shared" si="408"/>
        <v>0</v>
      </c>
      <c r="U248" s="135">
        <f t="shared" si="409"/>
        <v>46</v>
      </c>
      <c r="V248" s="15">
        <f t="shared" si="496"/>
        <v>46</v>
      </c>
      <c r="W248" s="84">
        <f>IF(V248="","",RANK(V248,V246:V250,0))</f>
        <v>3</v>
      </c>
      <c r="X248" s="84">
        <f t="shared" si="503"/>
        <v>46</v>
      </c>
      <c r="Y248" s="156">
        <v>12</v>
      </c>
      <c r="Z248" s="135">
        <f t="shared" si="411"/>
        <v>0</v>
      </c>
      <c r="AA248" s="135">
        <f t="shared" si="412"/>
        <v>32</v>
      </c>
      <c r="AB248" s="135">
        <f t="shared" si="413"/>
        <v>32</v>
      </c>
      <c r="AC248" s="15">
        <f t="shared" si="497"/>
        <v>32</v>
      </c>
      <c r="AD248" s="84">
        <f>IF(AC248="","",RANK(AC248,AC246:AC250,0))</f>
        <v>3</v>
      </c>
      <c r="AE248" s="84">
        <f t="shared" si="504"/>
        <v>32</v>
      </c>
      <c r="AF248" s="18">
        <f t="shared" si="416"/>
        <v>204</v>
      </c>
      <c r="AG248" s="19">
        <f t="shared" si="498"/>
        <v>204</v>
      </c>
      <c r="AH248" s="19">
        <f t="shared" si="415"/>
        <v>21</v>
      </c>
      <c r="AI248" s="172"/>
      <c r="AJ248" s="129"/>
      <c r="AK248" s="176"/>
    </row>
    <row r="249" spans="1:37" ht="15" customHeight="1" x14ac:dyDescent="0.25">
      <c r="A249" s="68">
        <v>4</v>
      </c>
      <c r="B249" s="137"/>
      <c r="C249" s="139">
        <v>56</v>
      </c>
      <c r="D249" s="133">
        <v>7.5</v>
      </c>
      <c r="E249" s="18">
        <f t="shared" si="399"/>
        <v>38</v>
      </c>
      <c r="F249" s="18">
        <f t="shared" si="400"/>
        <v>0</v>
      </c>
      <c r="G249" s="18">
        <f t="shared" si="401"/>
        <v>38</v>
      </c>
      <c r="H249" s="15">
        <f t="shared" si="494"/>
        <v>38</v>
      </c>
      <c r="I249" s="84">
        <f>IF(H249="","",RANK(H249,H246:H250,0))</f>
        <v>5</v>
      </c>
      <c r="J249" s="84" t="str">
        <f t="shared" si="501"/>
        <v/>
      </c>
      <c r="K249" s="65">
        <v>273</v>
      </c>
      <c r="L249" s="18">
        <f t="shared" si="403"/>
        <v>71</v>
      </c>
      <c r="M249" s="18">
        <f t="shared" si="404"/>
        <v>0</v>
      </c>
      <c r="N249" s="18">
        <f t="shared" si="405"/>
        <v>71</v>
      </c>
      <c r="O249" s="15">
        <f t="shared" si="495"/>
        <v>71</v>
      </c>
      <c r="P249" s="96">
        <f>IF(O249="","",RANK(O249,O246:O250,0))</f>
        <v>2</v>
      </c>
      <c r="Q249" s="96">
        <f t="shared" si="502"/>
        <v>71</v>
      </c>
      <c r="R249" s="65">
        <v>11</v>
      </c>
      <c r="S249" s="135">
        <f t="shared" si="407"/>
        <v>0</v>
      </c>
      <c r="T249" s="135">
        <f t="shared" si="408"/>
        <v>34</v>
      </c>
      <c r="U249" s="135">
        <f t="shared" si="409"/>
        <v>34</v>
      </c>
      <c r="V249" s="15">
        <f t="shared" si="496"/>
        <v>34</v>
      </c>
      <c r="W249" s="84">
        <f>IF(V249="","",RANK(V249,V246:V250,0))</f>
        <v>4</v>
      </c>
      <c r="X249" s="84">
        <f t="shared" si="503"/>
        <v>34</v>
      </c>
      <c r="Y249" s="156">
        <v>0</v>
      </c>
      <c r="Z249" s="135">
        <f t="shared" si="411"/>
        <v>0</v>
      </c>
      <c r="AA249" s="135">
        <f t="shared" si="412"/>
        <v>8</v>
      </c>
      <c r="AB249" s="135">
        <f t="shared" si="413"/>
        <v>8</v>
      </c>
      <c r="AC249" s="15">
        <f t="shared" si="497"/>
        <v>8</v>
      </c>
      <c r="AD249" s="84">
        <f>IF(AC249="","",RANK(AC249,AC246:AC250,0))</f>
        <v>5</v>
      </c>
      <c r="AE249" s="84" t="str">
        <f t="shared" si="504"/>
        <v/>
      </c>
      <c r="AF249" s="18">
        <f t="shared" si="416"/>
        <v>151</v>
      </c>
      <c r="AG249" s="19">
        <f t="shared" si="498"/>
        <v>151</v>
      </c>
      <c r="AH249" s="19">
        <f t="shared" si="415"/>
        <v>106</v>
      </c>
      <c r="AI249" s="172"/>
      <c r="AJ249" s="129"/>
      <c r="AK249" s="176"/>
    </row>
    <row r="250" spans="1:37" ht="15" customHeight="1" x14ac:dyDescent="0.25">
      <c r="A250" s="68">
        <v>5</v>
      </c>
      <c r="B250" s="137"/>
      <c r="C250" s="139">
        <v>56</v>
      </c>
      <c r="D250" s="133">
        <v>7.3</v>
      </c>
      <c r="E250" s="18">
        <f t="shared" si="399"/>
        <v>46</v>
      </c>
      <c r="F250" s="18">
        <f t="shared" si="400"/>
        <v>0</v>
      </c>
      <c r="G250" s="18">
        <f t="shared" si="401"/>
        <v>46</v>
      </c>
      <c r="H250" s="15">
        <f t="shared" si="494"/>
        <v>46</v>
      </c>
      <c r="I250" s="84">
        <f>IF(H250="","",RANK(H250,H246:H250,0))</f>
        <v>4</v>
      </c>
      <c r="J250" s="84">
        <f t="shared" si="501"/>
        <v>46</v>
      </c>
      <c r="K250" s="65">
        <v>253</v>
      </c>
      <c r="L250" s="18">
        <f t="shared" si="403"/>
        <v>61</v>
      </c>
      <c r="M250" s="18">
        <f t="shared" si="404"/>
        <v>0</v>
      </c>
      <c r="N250" s="18">
        <f t="shared" si="405"/>
        <v>61</v>
      </c>
      <c r="O250" s="15">
        <f t="shared" si="495"/>
        <v>61</v>
      </c>
      <c r="P250" s="96">
        <f>IF(O250="","",RANK(O250,O246:O250,0))</f>
        <v>5</v>
      </c>
      <c r="Q250" s="96" t="str">
        <f t="shared" si="502"/>
        <v/>
      </c>
      <c r="R250" s="65">
        <v>11</v>
      </c>
      <c r="S250" s="135">
        <f t="shared" si="407"/>
        <v>0</v>
      </c>
      <c r="T250" s="135">
        <f t="shared" si="408"/>
        <v>34</v>
      </c>
      <c r="U250" s="135">
        <f t="shared" si="409"/>
        <v>34</v>
      </c>
      <c r="V250" s="15">
        <f t="shared" si="496"/>
        <v>34</v>
      </c>
      <c r="W250" s="84">
        <f>IF(V250="","",RANK(V250,V246:V250,0))</f>
        <v>4</v>
      </c>
      <c r="X250" s="84"/>
      <c r="Y250" s="156">
        <v>12</v>
      </c>
      <c r="Z250" s="135">
        <f t="shared" si="411"/>
        <v>0</v>
      </c>
      <c r="AA250" s="135">
        <f t="shared" si="412"/>
        <v>32</v>
      </c>
      <c r="AB250" s="135">
        <f t="shared" si="413"/>
        <v>32</v>
      </c>
      <c r="AC250" s="15">
        <f t="shared" si="497"/>
        <v>32</v>
      </c>
      <c r="AD250" s="84">
        <f>IF(AC250="","",RANK(AC250,AC246:AC250,0))</f>
        <v>3</v>
      </c>
      <c r="AE250" s="84">
        <f t="shared" si="504"/>
        <v>32</v>
      </c>
      <c r="AF250" s="18">
        <f t="shared" si="416"/>
        <v>173</v>
      </c>
      <c r="AG250" s="19">
        <f t="shared" si="498"/>
        <v>173</v>
      </c>
      <c r="AH250" s="117">
        <f t="shared" si="415"/>
        <v>60</v>
      </c>
      <c r="AI250" s="173"/>
      <c r="AJ250" s="129"/>
      <c r="AK250" s="176"/>
    </row>
    <row r="251" spans="1:37" ht="26.25" customHeight="1" x14ac:dyDescent="0.25">
      <c r="A251" s="68"/>
      <c r="B251" s="137"/>
      <c r="C251" s="140">
        <v>56</v>
      </c>
      <c r="D251" s="133"/>
      <c r="E251" s="18">
        <f t="shared" si="399"/>
        <v>0</v>
      </c>
      <c r="F251" s="18">
        <f t="shared" si="400"/>
        <v>0</v>
      </c>
      <c r="G251" s="18">
        <f t="shared" si="401"/>
        <v>0</v>
      </c>
      <c r="H251" s="89"/>
      <c r="I251" s="101" t="s">
        <v>455</v>
      </c>
      <c r="J251" s="109">
        <f>SUM(J246:J250)</f>
        <v>211</v>
      </c>
      <c r="K251" s="65"/>
      <c r="L251" s="18">
        <f t="shared" si="403"/>
        <v>0</v>
      </c>
      <c r="M251" s="18">
        <f t="shared" si="404"/>
        <v>0</v>
      </c>
      <c r="N251" s="18">
        <f t="shared" si="405"/>
        <v>0</v>
      </c>
      <c r="O251" s="89"/>
      <c r="P251" s="101" t="s">
        <v>455</v>
      </c>
      <c r="Q251" s="110">
        <f>SUM(Q246:Q250)</f>
        <v>280</v>
      </c>
      <c r="R251" s="65"/>
      <c r="S251" s="135">
        <f t="shared" si="407"/>
        <v>0</v>
      </c>
      <c r="T251" s="135">
        <f t="shared" si="408"/>
        <v>0</v>
      </c>
      <c r="U251" s="135">
        <f t="shared" si="409"/>
        <v>0</v>
      </c>
      <c r="V251" s="89"/>
      <c r="W251" s="101" t="s">
        <v>455</v>
      </c>
      <c r="X251" s="109">
        <f>SUM(X246:X250)</f>
        <v>205</v>
      </c>
      <c r="Y251" s="156"/>
      <c r="Z251" s="135">
        <f t="shared" si="411"/>
        <v>0</v>
      </c>
      <c r="AA251" s="135">
        <f t="shared" si="412"/>
        <v>8</v>
      </c>
      <c r="AB251" s="135">
        <f t="shared" si="413"/>
        <v>8</v>
      </c>
      <c r="AC251" s="89"/>
      <c r="AD251" s="101" t="s">
        <v>455</v>
      </c>
      <c r="AE251" s="109">
        <f>SUM(AE246:AE250)</f>
        <v>179</v>
      </c>
      <c r="AF251" s="18"/>
      <c r="AG251" s="92"/>
      <c r="AH251" s="19" t="str">
        <f t="shared" si="415"/>
        <v/>
      </c>
      <c r="AI251" s="98"/>
      <c r="AJ251" s="98"/>
      <c r="AK251" s="177"/>
    </row>
    <row r="252" spans="1:37" ht="15" customHeight="1" x14ac:dyDescent="0.25">
      <c r="A252" s="68">
        <v>1</v>
      </c>
      <c r="B252" s="137"/>
      <c r="C252" s="139">
        <v>58</v>
      </c>
      <c r="D252" s="133"/>
      <c r="E252" s="18">
        <f t="shared" si="399"/>
        <v>0</v>
      </c>
      <c r="F252" s="18">
        <f t="shared" si="400"/>
        <v>0</v>
      </c>
      <c r="G252" s="18">
        <f t="shared" si="401"/>
        <v>0</v>
      </c>
      <c r="H252" s="15">
        <f t="shared" ref="H252:H256" si="505">G252</f>
        <v>0</v>
      </c>
      <c r="I252" s="84">
        <f>IF(H252="","",RANK(H252,H252:H256,0))</f>
        <v>1</v>
      </c>
      <c r="J252" s="84">
        <f>IF(I252&lt;5,H252,"")</f>
        <v>0</v>
      </c>
      <c r="K252" s="65"/>
      <c r="L252" s="18">
        <f t="shared" si="403"/>
        <v>0</v>
      </c>
      <c r="M252" s="18">
        <f t="shared" si="404"/>
        <v>0</v>
      </c>
      <c r="N252" s="18">
        <f t="shared" si="405"/>
        <v>0</v>
      </c>
      <c r="O252" s="15">
        <f t="shared" ref="O252:O256" si="506">N252</f>
        <v>0</v>
      </c>
      <c r="P252" s="96">
        <f>IF(O252="","",RANK(O252,O252:O256,0))</f>
        <v>1</v>
      </c>
      <c r="Q252" s="96">
        <f>IF(P252&lt;5,O252,"")</f>
        <v>0</v>
      </c>
      <c r="R252" s="65"/>
      <c r="S252" s="135">
        <f t="shared" si="407"/>
        <v>0</v>
      </c>
      <c r="T252" s="135">
        <f t="shared" si="408"/>
        <v>0</v>
      </c>
      <c r="U252" s="135">
        <f t="shared" si="409"/>
        <v>0</v>
      </c>
      <c r="V252" s="15">
        <f t="shared" ref="V252:V256" si="507">U252</f>
        <v>0</v>
      </c>
      <c r="W252" s="84">
        <f>IF(V252="","",RANK(V252,V252:V256,0))</f>
        <v>1</v>
      </c>
      <c r="X252" s="84">
        <f>IF(W252&lt;5,V252,"")</f>
        <v>0</v>
      </c>
      <c r="Y252" s="154">
        <v>-100</v>
      </c>
      <c r="Z252" s="135">
        <f t="shared" si="411"/>
        <v>0</v>
      </c>
      <c r="AA252" s="135">
        <f t="shared" si="412"/>
        <v>0</v>
      </c>
      <c r="AB252" s="135">
        <f t="shared" si="413"/>
        <v>0</v>
      </c>
      <c r="AC252" s="15">
        <f t="shared" ref="AC252:AC256" si="508">AB252</f>
        <v>0</v>
      </c>
      <c r="AD252" s="84">
        <f>IF(AC252="","",RANK(AC252,AC252:AC256,0))</f>
        <v>1</v>
      </c>
      <c r="AE252" s="84">
        <f>IF(AD252&lt;5,AC252,"")</f>
        <v>0</v>
      </c>
      <c r="AF252" s="18">
        <f t="shared" si="416"/>
        <v>0</v>
      </c>
      <c r="AG252" s="19">
        <f t="shared" ref="AG252:AG256" si="509">AF252</f>
        <v>0</v>
      </c>
      <c r="AH252" s="19">
        <f t="shared" si="415"/>
        <v>200</v>
      </c>
      <c r="AI252" s="171">
        <f>SUM(J252:J256,Q252:Q256,X252:X256,AE252:AE256)</f>
        <v>0</v>
      </c>
      <c r="AJ252" s="129">
        <f t="shared" ref="AJ252" si="510">AI252</f>
        <v>0</v>
      </c>
      <c r="AK252" s="175">
        <f t="shared" ref="AK252" si="511">IF(ISNUMBER(AI252),RANK(AI252,$AI$6:$AI$293,0),"")</f>
        <v>42</v>
      </c>
    </row>
    <row r="253" spans="1:37" ht="15" customHeight="1" x14ac:dyDescent="0.25">
      <c r="A253" s="68">
        <v>2</v>
      </c>
      <c r="B253" s="137"/>
      <c r="C253" s="139">
        <v>58</v>
      </c>
      <c r="D253" s="133"/>
      <c r="E253" s="18">
        <f t="shared" si="399"/>
        <v>0</v>
      </c>
      <c r="F253" s="18">
        <f t="shared" si="400"/>
        <v>0</v>
      </c>
      <c r="G253" s="18">
        <f t="shared" si="401"/>
        <v>0</v>
      </c>
      <c r="H253" s="15">
        <f t="shared" si="505"/>
        <v>0</v>
      </c>
      <c r="I253" s="84">
        <f>IF(H253="","",RANK(H253,H252:H256,0))</f>
        <v>1</v>
      </c>
      <c r="J253" s="84">
        <f t="shared" ref="J253:J256" si="512">IF(I253&lt;5,H253,"")</f>
        <v>0</v>
      </c>
      <c r="K253" s="65"/>
      <c r="L253" s="18">
        <f t="shared" si="403"/>
        <v>0</v>
      </c>
      <c r="M253" s="18">
        <f t="shared" si="404"/>
        <v>0</v>
      </c>
      <c r="N253" s="18">
        <f t="shared" si="405"/>
        <v>0</v>
      </c>
      <c r="O253" s="15">
        <f t="shared" si="506"/>
        <v>0</v>
      </c>
      <c r="P253" s="96">
        <f>IF(O253="","",RANK(O253,O252:O256,0))</f>
        <v>1</v>
      </c>
      <c r="Q253" s="96">
        <f t="shared" ref="Q253:Q256" si="513">IF(P253&lt;5,O253,"")</f>
        <v>0</v>
      </c>
      <c r="R253" s="65"/>
      <c r="S253" s="135">
        <f t="shared" si="407"/>
        <v>0</v>
      </c>
      <c r="T253" s="135">
        <f t="shared" si="408"/>
        <v>0</v>
      </c>
      <c r="U253" s="135">
        <f t="shared" si="409"/>
        <v>0</v>
      </c>
      <c r="V253" s="15">
        <f t="shared" si="507"/>
        <v>0</v>
      </c>
      <c r="W253" s="84">
        <f>IF(V253="","",RANK(V253,V252:V256,0))</f>
        <v>1</v>
      </c>
      <c r="X253" s="84">
        <f t="shared" ref="X253:X256" si="514">IF(W253&lt;5,V253,"")</f>
        <v>0</v>
      </c>
      <c r="Y253" s="154">
        <v>-100</v>
      </c>
      <c r="Z253" s="135">
        <f t="shared" si="411"/>
        <v>0</v>
      </c>
      <c r="AA253" s="135">
        <f t="shared" si="412"/>
        <v>0</v>
      </c>
      <c r="AB253" s="135">
        <f t="shared" si="413"/>
        <v>0</v>
      </c>
      <c r="AC253" s="15">
        <f t="shared" si="508"/>
        <v>0</v>
      </c>
      <c r="AD253" s="84">
        <f>IF(AC253="","",RANK(AC253,AC252:AC256,0))</f>
        <v>1</v>
      </c>
      <c r="AE253" s="84">
        <f t="shared" ref="AE253:AE256" si="515">IF(AD253&lt;5,AC253,"")</f>
        <v>0</v>
      </c>
      <c r="AF253" s="18">
        <f t="shared" si="416"/>
        <v>0</v>
      </c>
      <c r="AG253" s="19">
        <f t="shared" si="509"/>
        <v>0</v>
      </c>
      <c r="AH253" s="19">
        <f t="shared" si="415"/>
        <v>200</v>
      </c>
      <c r="AI253" s="172"/>
      <c r="AJ253" s="129"/>
      <c r="AK253" s="176"/>
    </row>
    <row r="254" spans="1:37" ht="15" customHeight="1" x14ac:dyDescent="0.25">
      <c r="A254" s="68">
        <v>3</v>
      </c>
      <c r="B254" s="137"/>
      <c r="C254" s="139">
        <v>58</v>
      </c>
      <c r="D254" s="133"/>
      <c r="E254" s="18">
        <f t="shared" si="399"/>
        <v>0</v>
      </c>
      <c r="F254" s="18">
        <f t="shared" si="400"/>
        <v>0</v>
      </c>
      <c r="G254" s="18">
        <f t="shared" si="401"/>
        <v>0</v>
      </c>
      <c r="H254" s="15">
        <f t="shared" si="505"/>
        <v>0</v>
      </c>
      <c r="I254" s="84">
        <f>IF(H254="","",RANK(H254,H252:H256,0))</f>
        <v>1</v>
      </c>
      <c r="J254" s="84">
        <f t="shared" si="512"/>
        <v>0</v>
      </c>
      <c r="K254" s="65"/>
      <c r="L254" s="18">
        <f t="shared" si="403"/>
        <v>0</v>
      </c>
      <c r="M254" s="18">
        <f t="shared" si="404"/>
        <v>0</v>
      </c>
      <c r="N254" s="18">
        <f t="shared" si="405"/>
        <v>0</v>
      </c>
      <c r="O254" s="15">
        <f t="shared" si="506"/>
        <v>0</v>
      </c>
      <c r="P254" s="96">
        <f>IF(O254="","",RANK(O254,O252:O256,0))</f>
        <v>1</v>
      </c>
      <c r="Q254" s="96">
        <f t="shared" si="513"/>
        <v>0</v>
      </c>
      <c r="R254" s="65"/>
      <c r="S254" s="135">
        <f t="shared" si="407"/>
        <v>0</v>
      </c>
      <c r="T254" s="135">
        <f t="shared" si="408"/>
        <v>0</v>
      </c>
      <c r="U254" s="135">
        <f t="shared" si="409"/>
        <v>0</v>
      </c>
      <c r="V254" s="15">
        <f t="shared" si="507"/>
        <v>0</v>
      </c>
      <c r="W254" s="84">
        <f>IF(V254="","",RANK(V254,V252:V256,0))</f>
        <v>1</v>
      </c>
      <c r="X254" s="84">
        <f t="shared" si="514"/>
        <v>0</v>
      </c>
      <c r="Y254" s="154">
        <v>-100</v>
      </c>
      <c r="Z254" s="135">
        <f t="shared" si="411"/>
        <v>0</v>
      </c>
      <c r="AA254" s="135">
        <f t="shared" si="412"/>
        <v>0</v>
      </c>
      <c r="AB254" s="135">
        <f t="shared" si="413"/>
        <v>0</v>
      </c>
      <c r="AC254" s="15">
        <f t="shared" si="508"/>
        <v>0</v>
      </c>
      <c r="AD254" s="84">
        <f>IF(AC254="","",RANK(AC254,AC252:AC256,0))</f>
        <v>1</v>
      </c>
      <c r="AE254" s="84">
        <f t="shared" si="515"/>
        <v>0</v>
      </c>
      <c r="AF254" s="18">
        <f t="shared" si="416"/>
        <v>0</v>
      </c>
      <c r="AG254" s="19">
        <f t="shared" si="509"/>
        <v>0</v>
      </c>
      <c r="AH254" s="19">
        <f t="shared" si="415"/>
        <v>200</v>
      </c>
      <c r="AI254" s="172"/>
      <c r="AJ254" s="129"/>
      <c r="AK254" s="176"/>
    </row>
    <row r="255" spans="1:37" ht="15" customHeight="1" x14ac:dyDescent="0.25">
      <c r="A255" s="68">
        <v>4</v>
      </c>
      <c r="B255" s="137"/>
      <c r="C255" s="139">
        <v>58</v>
      </c>
      <c r="D255" s="133"/>
      <c r="E255" s="18">
        <f t="shared" si="399"/>
        <v>0</v>
      </c>
      <c r="F255" s="18">
        <f t="shared" si="400"/>
        <v>0</v>
      </c>
      <c r="G255" s="18">
        <f t="shared" si="401"/>
        <v>0</v>
      </c>
      <c r="H255" s="15">
        <f t="shared" si="505"/>
        <v>0</v>
      </c>
      <c r="I255" s="84">
        <f>IF(H255="","",RANK(H255,H252:H256,0))</f>
        <v>1</v>
      </c>
      <c r="J255" s="84">
        <f t="shared" si="512"/>
        <v>0</v>
      </c>
      <c r="K255" s="65"/>
      <c r="L255" s="18">
        <f t="shared" si="403"/>
        <v>0</v>
      </c>
      <c r="M255" s="18">
        <f t="shared" si="404"/>
        <v>0</v>
      </c>
      <c r="N255" s="18">
        <f t="shared" si="405"/>
        <v>0</v>
      </c>
      <c r="O255" s="15">
        <f t="shared" si="506"/>
        <v>0</v>
      </c>
      <c r="P255" s="96">
        <f>IF(O255="","",RANK(O255,O252:O256,0))</f>
        <v>1</v>
      </c>
      <c r="Q255" s="96">
        <f t="shared" si="513"/>
        <v>0</v>
      </c>
      <c r="R255" s="65"/>
      <c r="S255" s="135">
        <f t="shared" si="407"/>
        <v>0</v>
      </c>
      <c r="T255" s="135">
        <f t="shared" si="408"/>
        <v>0</v>
      </c>
      <c r="U255" s="135">
        <f t="shared" si="409"/>
        <v>0</v>
      </c>
      <c r="V255" s="15">
        <f t="shared" si="507"/>
        <v>0</v>
      </c>
      <c r="W255" s="84">
        <f>IF(V255="","",RANK(V255,V252:V256,0))</f>
        <v>1</v>
      </c>
      <c r="X255" s="84">
        <f t="shared" si="514"/>
        <v>0</v>
      </c>
      <c r="Y255" s="154">
        <v>-100</v>
      </c>
      <c r="Z255" s="135">
        <f t="shared" si="411"/>
        <v>0</v>
      </c>
      <c r="AA255" s="135">
        <f t="shared" si="412"/>
        <v>0</v>
      </c>
      <c r="AB255" s="135">
        <f t="shared" si="413"/>
        <v>0</v>
      </c>
      <c r="AC255" s="15">
        <f t="shared" si="508"/>
        <v>0</v>
      </c>
      <c r="AD255" s="84">
        <f>IF(AC255="","",RANK(AC255,AC252:AC256,0))</f>
        <v>1</v>
      </c>
      <c r="AE255" s="84">
        <f t="shared" si="515"/>
        <v>0</v>
      </c>
      <c r="AF255" s="18">
        <f t="shared" si="416"/>
        <v>0</v>
      </c>
      <c r="AG255" s="19">
        <f t="shared" si="509"/>
        <v>0</v>
      </c>
      <c r="AH255" s="19">
        <f t="shared" si="415"/>
        <v>200</v>
      </c>
      <c r="AI255" s="172"/>
      <c r="AJ255" s="129"/>
      <c r="AK255" s="176"/>
    </row>
    <row r="256" spans="1:37" ht="15" customHeight="1" x14ac:dyDescent="0.25">
      <c r="A256" s="68">
        <v>5</v>
      </c>
      <c r="B256" s="137"/>
      <c r="C256" s="139">
        <v>58</v>
      </c>
      <c r="D256" s="133"/>
      <c r="E256" s="18">
        <f t="shared" si="399"/>
        <v>0</v>
      </c>
      <c r="F256" s="18">
        <f t="shared" si="400"/>
        <v>0</v>
      </c>
      <c r="G256" s="18">
        <f t="shared" si="401"/>
        <v>0</v>
      </c>
      <c r="H256" s="15">
        <f t="shared" si="505"/>
        <v>0</v>
      </c>
      <c r="I256" s="84">
        <f>IF(H256="","",RANK(H256,H252:H256,0))</f>
        <v>1</v>
      </c>
      <c r="J256" s="84">
        <f t="shared" si="512"/>
        <v>0</v>
      </c>
      <c r="K256" s="65"/>
      <c r="L256" s="18">
        <f t="shared" si="403"/>
        <v>0</v>
      </c>
      <c r="M256" s="18">
        <f t="shared" si="404"/>
        <v>0</v>
      </c>
      <c r="N256" s="18">
        <f t="shared" si="405"/>
        <v>0</v>
      </c>
      <c r="O256" s="15">
        <f t="shared" si="506"/>
        <v>0</v>
      </c>
      <c r="P256" s="96">
        <f>IF(O256="","",RANK(O256,O252:O256,0))</f>
        <v>1</v>
      </c>
      <c r="Q256" s="96">
        <f t="shared" si="513"/>
        <v>0</v>
      </c>
      <c r="R256" s="65"/>
      <c r="S256" s="135">
        <f t="shared" si="407"/>
        <v>0</v>
      </c>
      <c r="T256" s="135">
        <f t="shared" si="408"/>
        <v>0</v>
      </c>
      <c r="U256" s="135">
        <f t="shared" si="409"/>
        <v>0</v>
      </c>
      <c r="V256" s="15">
        <f t="shared" si="507"/>
        <v>0</v>
      </c>
      <c r="W256" s="84">
        <f>IF(V256="","",RANK(V256,V252:V256,0))</f>
        <v>1</v>
      </c>
      <c r="X256" s="84">
        <f t="shared" si="514"/>
        <v>0</v>
      </c>
      <c r="Y256" s="154">
        <v>-100</v>
      </c>
      <c r="Z256" s="135">
        <f t="shared" si="411"/>
        <v>0</v>
      </c>
      <c r="AA256" s="135">
        <f t="shared" si="412"/>
        <v>0</v>
      </c>
      <c r="AB256" s="135">
        <f t="shared" si="413"/>
        <v>0</v>
      </c>
      <c r="AC256" s="15">
        <f t="shared" si="508"/>
        <v>0</v>
      </c>
      <c r="AD256" s="84">
        <f>IF(AC256="","",RANK(AC256,AC252:AC256,0))</f>
        <v>1</v>
      </c>
      <c r="AE256" s="84">
        <f t="shared" si="515"/>
        <v>0</v>
      </c>
      <c r="AF256" s="18">
        <f t="shared" si="416"/>
        <v>0</v>
      </c>
      <c r="AG256" s="19">
        <f t="shared" si="509"/>
        <v>0</v>
      </c>
      <c r="AH256" s="19">
        <f t="shared" si="415"/>
        <v>200</v>
      </c>
      <c r="AI256" s="173"/>
      <c r="AJ256" s="129"/>
      <c r="AK256" s="176"/>
    </row>
    <row r="257" spans="1:37" ht="26.25" customHeight="1" x14ac:dyDescent="0.25">
      <c r="A257" s="68"/>
      <c r="B257" s="137"/>
      <c r="C257" s="140">
        <v>58</v>
      </c>
      <c r="D257" s="133"/>
      <c r="E257" s="18">
        <f t="shared" si="399"/>
        <v>0</v>
      </c>
      <c r="F257" s="18">
        <f t="shared" si="400"/>
        <v>0</v>
      </c>
      <c r="G257" s="18">
        <f t="shared" si="401"/>
        <v>0</v>
      </c>
      <c r="H257" s="89"/>
      <c r="I257" s="101" t="s">
        <v>455</v>
      </c>
      <c r="J257" s="109">
        <f>SUM(J252:J256)</f>
        <v>0</v>
      </c>
      <c r="K257" s="65"/>
      <c r="L257" s="18">
        <f t="shared" si="403"/>
        <v>0</v>
      </c>
      <c r="M257" s="18">
        <f t="shared" si="404"/>
        <v>0</v>
      </c>
      <c r="N257" s="18">
        <f t="shared" si="405"/>
        <v>0</v>
      </c>
      <c r="O257" s="89"/>
      <c r="P257" s="101" t="s">
        <v>455</v>
      </c>
      <c r="Q257" s="110">
        <f>SUM(Q252:Q256)</f>
        <v>0</v>
      </c>
      <c r="R257" s="65"/>
      <c r="S257" s="135">
        <f t="shared" si="407"/>
        <v>0</v>
      </c>
      <c r="T257" s="135">
        <f t="shared" si="408"/>
        <v>0</v>
      </c>
      <c r="U257" s="135">
        <f t="shared" si="409"/>
        <v>0</v>
      </c>
      <c r="V257" s="89"/>
      <c r="W257" s="101" t="s">
        <v>455</v>
      </c>
      <c r="X257" s="109">
        <f>SUM(X252:X256)</f>
        <v>0</v>
      </c>
      <c r="Y257" s="156"/>
      <c r="Z257" s="135">
        <f t="shared" si="411"/>
        <v>0</v>
      </c>
      <c r="AA257" s="135">
        <f t="shared" si="412"/>
        <v>8</v>
      </c>
      <c r="AB257" s="135">
        <f t="shared" si="413"/>
        <v>8</v>
      </c>
      <c r="AC257" s="89"/>
      <c r="AD257" s="101" t="s">
        <v>455</v>
      </c>
      <c r="AE257" s="109">
        <f>SUM(AE252:AE256)</f>
        <v>0</v>
      </c>
      <c r="AF257" s="18"/>
      <c r="AG257" s="92"/>
      <c r="AH257" s="19" t="str">
        <f t="shared" si="415"/>
        <v/>
      </c>
      <c r="AI257" s="98"/>
      <c r="AJ257" s="98"/>
      <c r="AK257" s="177"/>
    </row>
    <row r="258" spans="1:37" ht="15" customHeight="1" x14ac:dyDescent="0.25">
      <c r="A258" s="68">
        <v>1</v>
      </c>
      <c r="B258" s="137"/>
      <c r="C258" s="139">
        <v>59</v>
      </c>
      <c r="D258" s="133">
        <v>7.2</v>
      </c>
      <c r="E258" s="18">
        <f t="shared" si="399"/>
        <v>50</v>
      </c>
      <c r="F258" s="18">
        <f t="shared" si="400"/>
        <v>0</v>
      </c>
      <c r="G258" s="18">
        <f t="shared" si="401"/>
        <v>50</v>
      </c>
      <c r="H258" s="15">
        <f t="shared" ref="H258:H262" si="516">G258</f>
        <v>50</v>
      </c>
      <c r="I258" s="84">
        <f>IF(H258="","",RANK(H258,H258:H262,0))</f>
        <v>1</v>
      </c>
      <c r="J258" s="84">
        <f>IF(I258&lt;5,H258,"")</f>
        <v>50</v>
      </c>
      <c r="K258" s="65">
        <v>282</v>
      </c>
      <c r="L258" s="18">
        <f t="shared" si="403"/>
        <v>76</v>
      </c>
      <c r="M258" s="18">
        <f t="shared" si="404"/>
        <v>0</v>
      </c>
      <c r="N258" s="18">
        <f t="shared" si="405"/>
        <v>76</v>
      </c>
      <c r="O258" s="15">
        <f t="shared" ref="O258:O262" si="517">N258</f>
        <v>76</v>
      </c>
      <c r="P258" s="96">
        <f>IF(O258="","",RANK(O258,O258:O262,0))</f>
        <v>1</v>
      </c>
      <c r="Q258" s="96">
        <f>IF(P258&lt;5,O258,"")</f>
        <v>76</v>
      </c>
      <c r="R258" s="65">
        <v>25</v>
      </c>
      <c r="S258" s="135">
        <f t="shared" si="407"/>
        <v>67</v>
      </c>
      <c r="T258" s="135">
        <f t="shared" si="408"/>
        <v>0</v>
      </c>
      <c r="U258" s="135">
        <f t="shared" si="409"/>
        <v>67</v>
      </c>
      <c r="V258" s="15">
        <f t="shared" ref="V258:V262" si="518">U258</f>
        <v>67</v>
      </c>
      <c r="W258" s="84">
        <f>IF(V258="","",RANK(V258,V258:V262,0))</f>
        <v>1</v>
      </c>
      <c r="X258" s="84">
        <f>IF(W258&lt;5,V258,"")</f>
        <v>67</v>
      </c>
      <c r="Y258" s="156">
        <v>15</v>
      </c>
      <c r="Z258" s="135">
        <f t="shared" si="411"/>
        <v>0</v>
      </c>
      <c r="AA258" s="135">
        <f t="shared" si="412"/>
        <v>41</v>
      </c>
      <c r="AB258" s="135">
        <f t="shared" si="413"/>
        <v>41</v>
      </c>
      <c r="AC258" s="15">
        <f t="shared" ref="AC258:AC262" si="519">AB258</f>
        <v>41</v>
      </c>
      <c r="AD258" s="84">
        <f>IF(AC258="","",RANK(AC258,AC258:AC262,0))</f>
        <v>2</v>
      </c>
      <c r="AE258" s="84">
        <f>IF(AD258&lt;5,AC258,"")</f>
        <v>41</v>
      </c>
      <c r="AF258" s="18">
        <f t="shared" si="416"/>
        <v>234</v>
      </c>
      <c r="AG258" s="19">
        <f t="shared" ref="AG258:AG262" si="520">AF258</f>
        <v>234</v>
      </c>
      <c r="AH258" s="19">
        <f t="shared" si="415"/>
        <v>5</v>
      </c>
      <c r="AI258" s="171">
        <f>SUM(J258:J262,Q258:Q262,X258:X262,AE258:AE262)</f>
        <v>789</v>
      </c>
      <c r="AJ258" s="129">
        <f t="shared" ref="AJ258" si="521">AI258</f>
        <v>789</v>
      </c>
      <c r="AK258" s="175">
        <f t="shared" ref="AK258" si="522">IF(ISNUMBER(AI258),RANK(AI258,$AI$6:$AI$293,0),"")</f>
        <v>6</v>
      </c>
    </row>
    <row r="259" spans="1:37" ht="15" customHeight="1" x14ac:dyDescent="0.25">
      <c r="A259" s="68">
        <v>2</v>
      </c>
      <c r="B259" s="137"/>
      <c r="C259" s="139">
        <v>59</v>
      </c>
      <c r="D259" s="133">
        <v>7.9</v>
      </c>
      <c r="E259" s="18">
        <f t="shared" si="399"/>
        <v>0</v>
      </c>
      <c r="F259" s="18">
        <f t="shared" si="400"/>
        <v>26</v>
      </c>
      <c r="G259" s="18">
        <f t="shared" si="401"/>
        <v>26</v>
      </c>
      <c r="H259" s="15">
        <f t="shared" si="516"/>
        <v>26</v>
      </c>
      <c r="I259" s="84">
        <f>IF(H259="","",RANK(H259,H258:H262,0))</f>
        <v>5</v>
      </c>
      <c r="J259" s="84" t="str">
        <f t="shared" ref="J259:J262" si="523">IF(I259&lt;5,H259,"")</f>
        <v/>
      </c>
      <c r="K259" s="65">
        <v>219</v>
      </c>
      <c r="L259" s="18">
        <f t="shared" si="403"/>
        <v>0</v>
      </c>
      <c r="M259" s="18">
        <f t="shared" si="404"/>
        <v>34</v>
      </c>
      <c r="N259" s="18">
        <f t="shared" si="405"/>
        <v>34</v>
      </c>
      <c r="O259" s="15">
        <f t="shared" si="517"/>
        <v>34</v>
      </c>
      <c r="P259" s="96">
        <f>IF(O259="","",RANK(O259,O258:O262,0))</f>
        <v>5</v>
      </c>
      <c r="Q259" s="96" t="str">
        <f t="shared" ref="Q259:Q262" si="524">IF(P259&lt;5,O259,"")</f>
        <v/>
      </c>
      <c r="R259" s="65">
        <v>18</v>
      </c>
      <c r="S259" s="135">
        <f t="shared" si="407"/>
        <v>59</v>
      </c>
      <c r="T259" s="135">
        <f t="shared" si="408"/>
        <v>0</v>
      </c>
      <c r="U259" s="135">
        <f t="shared" si="409"/>
        <v>59</v>
      </c>
      <c r="V259" s="15">
        <f t="shared" si="518"/>
        <v>59</v>
      </c>
      <c r="W259" s="84">
        <f>IF(V259="","",RANK(V259,V258:V262,0))</f>
        <v>3</v>
      </c>
      <c r="X259" s="84">
        <f t="shared" ref="X259:X262" si="525">IF(W259&lt;5,V259,"")</f>
        <v>59</v>
      </c>
      <c r="Y259" s="156">
        <v>28</v>
      </c>
      <c r="Z259" s="135">
        <f t="shared" si="411"/>
        <v>66</v>
      </c>
      <c r="AA259" s="135">
        <f t="shared" si="412"/>
        <v>0</v>
      </c>
      <c r="AB259" s="135">
        <f t="shared" si="413"/>
        <v>66</v>
      </c>
      <c r="AC259" s="15">
        <f t="shared" si="519"/>
        <v>66</v>
      </c>
      <c r="AD259" s="84">
        <f>IF(AC259="","",RANK(AC259,AC258:AC262,0))</f>
        <v>1</v>
      </c>
      <c r="AE259" s="84">
        <f t="shared" ref="AE259:AE262" si="526">IF(AD259&lt;5,AC259,"")</f>
        <v>66</v>
      </c>
      <c r="AF259" s="18">
        <f t="shared" si="416"/>
        <v>185</v>
      </c>
      <c r="AG259" s="19">
        <f t="shared" si="520"/>
        <v>185</v>
      </c>
      <c r="AH259" s="19">
        <f t="shared" si="415"/>
        <v>44</v>
      </c>
      <c r="AI259" s="172"/>
      <c r="AJ259" s="129"/>
      <c r="AK259" s="176"/>
    </row>
    <row r="260" spans="1:37" ht="15" customHeight="1" x14ac:dyDescent="0.25">
      <c r="A260" s="68">
        <v>3</v>
      </c>
      <c r="B260" s="137"/>
      <c r="C260" s="139">
        <v>59</v>
      </c>
      <c r="D260" s="133">
        <v>7.3</v>
      </c>
      <c r="E260" s="18">
        <f t="shared" si="399"/>
        <v>46</v>
      </c>
      <c r="F260" s="18">
        <f t="shared" si="400"/>
        <v>0</v>
      </c>
      <c r="G260" s="18">
        <f t="shared" si="401"/>
        <v>46</v>
      </c>
      <c r="H260" s="15">
        <f t="shared" si="516"/>
        <v>46</v>
      </c>
      <c r="I260" s="84">
        <f>IF(H260="","",RANK(H260,H258:H262,0))</f>
        <v>2</v>
      </c>
      <c r="J260" s="84">
        <f t="shared" si="523"/>
        <v>46</v>
      </c>
      <c r="K260" s="65">
        <v>232</v>
      </c>
      <c r="L260" s="18">
        <f t="shared" si="403"/>
        <v>0</v>
      </c>
      <c r="M260" s="18">
        <f t="shared" si="404"/>
        <v>47</v>
      </c>
      <c r="N260" s="18">
        <f t="shared" si="405"/>
        <v>47</v>
      </c>
      <c r="O260" s="15">
        <f t="shared" si="517"/>
        <v>47</v>
      </c>
      <c r="P260" s="96">
        <f>IF(O260="","",RANK(O260,O258:O262,0))</f>
        <v>3</v>
      </c>
      <c r="Q260" s="96">
        <f t="shared" si="524"/>
        <v>47</v>
      </c>
      <c r="R260" s="65">
        <v>12</v>
      </c>
      <c r="S260" s="135">
        <f t="shared" si="407"/>
        <v>0</v>
      </c>
      <c r="T260" s="135">
        <f t="shared" si="408"/>
        <v>38</v>
      </c>
      <c r="U260" s="135">
        <f t="shared" si="409"/>
        <v>38</v>
      </c>
      <c r="V260" s="15">
        <f t="shared" si="518"/>
        <v>38</v>
      </c>
      <c r="W260" s="84">
        <f>IF(V260="","",RANK(V260,V258:V262,0))</f>
        <v>5</v>
      </c>
      <c r="X260" s="84" t="str">
        <f t="shared" si="525"/>
        <v/>
      </c>
      <c r="Y260" s="156">
        <v>7</v>
      </c>
      <c r="Z260" s="135">
        <f t="shared" si="411"/>
        <v>0</v>
      </c>
      <c r="AA260" s="135">
        <f t="shared" si="412"/>
        <v>22</v>
      </c>
      <c r="AB260" s="135">
        <f t="shared" si="413"/>
        <v>22</v>
      </c>
      <c r="AC260" s="15">
        <f t="shared" si="519"/>
        <v>22</v>
      </c>
      <c r="AD260" s="84">
        <f>IF(AC260="","",RANK(AC260,AC258:AC262,0))</f>
        <v>4</v>
      </c>
      <c r="AE260" s="84">
        <f t="shared" si="526"/>
        <v>22</v>
      </c>
      <c r="AF260" s="18">
        <f t="shared" si="416"/>
        <v>153</v>
      </c>
      <c r="AG260" s="19">
        <f t="shared" si="520"/>
        <v>153</v>
      </c>
      <c r="AH260" s="19">
        <f t="shared" si="415"/>
        <v>103</v>
      </c>
      <c r="AI260" s="172"/>
      <c r="AJ260" s="129"/>
      <c r="AK260" s="176"/>
    </row>
    <row r="261" spans="1:37" ht="15" customHeight="1" x14ac:dyDescent="0.25">
      <c r="A261" s="68">
        <v>4</v>
      </c>
      <c r="B261" s="137"/>
      <c r="C261" s="139">
        <v>59</v>
      </c>
      <c r="D261" s="133">
        <v>7.5</v>
      </c>
      <c r="E261" s="18">
        <f t="shared" si="399"/>
        <v>38</v>
      </c>
      <c r="F261" s="18">
        <f t="shared" si="400"/>
        <v>0</v>
      </c>
      <c r="G261" s="18">
        <f t="shared" si="401"/>
        <v>38</v>
      </c>
      <c r="H261" s="15">
        <f t="shared" si="516"/>
        <v>38</v>
      </c>
      <c r="I261" s="84">
        <f>IF(H261="","",RANK(H261,H258:H262,0))</f>
        <v>4</v>
      </c>
      <c r="J261" s="84">
        <f t="shared" si="523"/>
        <v>38</v>
      </c>
      <c r="K261" s="65">
        <v>245</v>
      </c>
      <c r="L261" s="18">
        <f t="shared" si="403"/>
        <v>0</v>
      </c>
      <c r="M261" s="18">
        <f t="shared" si="404"/>
        <v>57</v>
      </c>
      <c r="N261" s="18">
        <f t="shared" si="405"/>
        <v>57</v>
      </c>
      <c r="O261" s="15">
        <f t="shared" si="517"/>
        <v>57</v>
      </c>
      <c r="P261" s="96">
        <f>IF(O261="","",RANK(O261,O258:O262,0))</f>
        <v>2</v>
      </c>
      <c r="Q261" s="96">
        <f t="shared" si="524"/>
        <v>57</v>
      </c>
      <c r="R261" s="65">
        <v>14</v>
      </c>
      <c r="S261" s="135">
        <f t="shared" si="407"/>
        <v>46</v>
      </c>
      <c r="T261" s="135">
        <f t="shared" si="408"/>
        <v>0</v>
      </c>
      <c r="U261" s="135">
        <f t="shared" si="409"/>
        <v>46</v>
      </c>
      <c r="V261" s="15">
        <f t="shared" si="518"/>
        <v>46</v>
      </c>
      <c r="W261" s="84">
        <f>IF(V261="","",RANK(V261,V258:V262,0))</f>
        <v>4</v>
      </c>
      <c r="X261" s="84">
        <f t="shared" si="525"/>
        <v>46</v>
      </c>
      <c r="Y261" s="156">
        <v>10</v>
      </c>
      <c r="Z261" s="135">
        <f t="shared" si="411"/>
        <v>0</v>
      </c>
      <c r="AA261" s="135">
        <f t="shared" si="412"/>
        <v>28</v>
      </c>
      <c r="AB261" s="135">
        <f t="shared" si="413"/>
        <v>28</v>
      </c>
      <c r="AC261" s="15">
        <f t="shared" si="519"/>
        <v>28</v>
      </c>
      <c r="AD261" s="84">
        <f>IF(AC261="","",RANK(AC261,AC258:AC262,0))</f>
        <v>3</v>
      </c>
      <c r="AE261" s="84">
        <f t="shared" si="526"/>
        <v>28</v>
      </c>
      <c r="AF261" s="18">
        <f t="shared" si="416"/>
        <v>169</v>
      </c>
      <c r="AG261" s="19">
        <f t="shared" si="520"/>
        <v>169</v>
      </c>
      <c r="AH261" s="19">
        <f t="shared" si="415"/>
        <v>70</v>
      </c>
      <c r="AI261" s="172"/>
      <c r="AJ261" s="129"/>
      <c r="AK261" s="176"/>
    </row>
    <row r="262" spans="1:37" ht="15" customHeight="1" x14ac:dyDescent="0.25">
      <c r="A262" s="68">
        <v>5</v>
      </c>
      <c r="B262" s="137"/>
      <c r="C262" s="139">
        <v>59</v>
      </c>
      <c r="D262" s="133">
        <v>7.4</v>
      </c>
      <c r="E262" s="18">
        <f t="shared" si="399"/>
        <v>42</v>
      </c>
      <c r="F262" s="18">
        <f t="shared" si="400"/>
        <v>0</v>
      </c>
      <c r="G262" s="18">
        <f t="shared" si="401"/>
        <v>42</v>
      </c>
      <c r="H262" s="15">
        <f t="shared" si="516"/>
        <v>42</v>
      </c>
      <c r="I262" s="84">
        <f>IF(H262="","",RANK(H262,H258:H262,0))</f>
        <v>3</v>
      </c>
      <c r="J262" s="84">
        <f t="shared" si="523"/>
        <v>42</v>
      </c>
      <c r="K262" s="65">
        <v>228</v>
      </c>
      <c r="L262" s="18">
        <f t="shared" si="403"/>
        <v>0</v>
      </c>
      <c r="M262" s="18">
        <f t="shared" si="404"/>
        <v>43</v>
      </c>
      <c r="N262" s="18">
        <f t="shared" si="405"/>
        <v>43</v>
      </c>
      <c r="O262" s="15">
        <f t="shared" si="517"/>
        <v>43</v>
      </c>
      <c r="P262" s="96">
        <f>IF(O262="","",RANK(O262,O258:O262,0))</f>
        <v>4</v>
      </c>
      <c r="Q262" s="96">
        <f t="shared" si="524"/>
        <v>43</v>
      </c>
      <c r="R262" s="65">
        <v>19</v>
      </c>
      <c r="S262" s="135">
        <f t="shared" si="407"/>
        <v>61</v>
      </c>
      <c r="T262" s="135">
        <f t="shared" si="408"/>
        <v>0</v>
      </c>
      <c r="U262" s="135">
        <f t="shared" si="409"/>
        <v>61</v>
      </c>
      <c r="V262" s="15">
        <f t="shared" si="518"/>
        <v>61</v>
      </c>
      <c r="W262" s="84">
        <f>IF(V262="","",RANK(V262,V258:V262,0))</f>
        <v>2</v>
      </c>
      <c r="X262" s="84">
        <f t="shared" si="525"/>
        <v>61</v>
      </c>
      <c r="Y262" s="156">
        <v>3.5</v>
      </c>
      <c r="Z262" s="135">
        <f t="shared" si="411"/>
        <v>0</v>
      </c>
      <c r="AA262" s="135">
        <f t="shared" si="412"/>
        <v>15</v>
      </c>
      <c r="AB262" s="135">
        <f t="shared" si="413"/>
        <v>15</v>
      </c>
      <c r="AC262" s="15">
        <f t="shared" si="519"/>
        <v>15</v>
      </c>
      <c r="AD262" s="84">
        <f>IF(AC262="","",RANK(AC262,AC258:AC262,0))</f>
        <v>5</v>
      </c>
      <c r="AE262" s="84" t="str">
        <f t="shared" si="526"/>
        <v/>
      </c>
      <c r="AF262" s="18">
        <f t="shared" si="416"/>
        <v>161</v>
      </c>
      <c r="AG262" s="19">
        <f t="shared" si="520"/>
        <v>161</v>
      </c>
      <c r="AH262" s="19">
        <f t="shared" si="415"/>
        <v>87</v>
      </c>
      <c r="AI262" s="173"/>
      <c r="AJ262" s="129"/>
      <c r="AK262" s="176"/>
    </row>
    <row r="263" spans="1:37" ht="26.25" customHeight="1" x14ac:dyDescent="0.25">
      <c r="A263" s="68"/>
      <c r="B263" s="137"/>
      <c r="C263" s="140">
        <v>59</v>
      </c>
      <c r="D263" s="133"/>
      <c r="E263" s="18">
        <f t="shared" ref="E263:E293" si="527">IF(D263&gt;7.83,0,IF(D263&gt;7.8,28,IF(D263&gt;7.76,29,IF(D263&gt;7.73,30,IF(D263&gt;7.7,31,IF(D263&gt;7.65,32,IF(D263&gt;7.63,33,IF(D263&gt;7.6,34,IF(D263&gt;7.55,35,IF(D263&gt;7.53,36,IF(D263&gt;7.5,37,IF(D263&gt;7.45,38,IF(D263&gt;7.44,39,IF(D263&gt;7.42,40,IF(D263&gt;7.4,41,IF(D263&gt;7.35,42,IF(D263&gt;7.34,43,IF(D263&gt;7.32,44,IF(D263&gt;7.3,45,IF(D263&gt;7.25,46,IF(D263&gt;7.24,47,IF(D263&gt;7.23,48,IF(D263&gt;7.2,49,IF(D263&gt;7.15,50,IF(D263&gt;7.13,51,IF(D263&gt;7.1,52,IF(D263&gt;7.05,53,IF(D263&gt;7.04,54,IF(D263&gt;7,55,IF(D263&gt;6.95,56,IF(D263&gt;6.94,57,IF(D263&gt;6.9,58,IF(D263&gt;6.85,59,IF(D263&gt;6.81,60,IF(D263&gt;6.8,61,IF(D263&gt;6.75,62,IF(D263&gt;6.73,63,IF(D263&gt;6.7,64,IF(D263&gt;6.65,65,IF(D263&gt;6.6,66,IF(D263&gt;6.56,67,IF(D263&gt;6.5,68,IF(D263&gt;6.4,69,IF(D263&gt;6.1,70,))))))))))))))))))))))))))))))))))))))))))))</f>
        <v>0</v>
      </c>
      <c r="F263" s="18">
        <f t="shared" ref="F263:F293" si="528">IF(D263&gt;9.2,0,IF(D263&gt;9.1,1,IF(D263&gt;9,2,IF(D263&gt;8.9,3,IF(D263&gt;8.8,4,IF(D263&gt;8.75,5,IF(D263&gt;8.7,6,IF(D263&gt;8.65,7,IF(D263&gt;8.6,8,IF(D263&gt;8.55,9,IF(D263&gt;8.5,10,IF(D263&gt;8.45,11,IF(D263&gt;8.4,12,IF(D263&gt;8.35,13,IF(D263&gt;8.3,14,IF(D263&gt;8.25,15,IF(D263&gt;8.2,16,IF(D263&gt;8.15,17,IF(D263&gt;8.13,18,IF(D263&gt;8.1,19,IF(D263&gt;8.05,20,IF(D263&gt;8.02,21,IF(D263&gt;8,22,IF(D263&gt;7.95,23,IF(D263&gt;7.93,24,IF(D263&gt;7.9,25,IF(D263&gt;7.85,26,IF(D263&gt;7.83,27,))))))))))))))))))))))))))))</f>
        <v>0</v>
      </c>
      <c r="G263" s="18">
        <f t="shared" ref="G263:G293" si="529">E263+F263</f>
        <v>0</v>
      </c>
      <c r="H263" s="89"/>
      <c r="I263" s="101" t="s">
        <v>455</v>
      </c>
      <c r="J263" s="109">
        <f>SUM(J258:J262)</f>
        <v>176</v>
      </c>
      <c r="K263" s="65"/>
      <c r="L263" s="18">
        <f t="shared" ref="L263:L293" si="530">IF(K263&lt;250,0,IF(K263&lt;252,60,IF(K263&lt;254,61,IF(K263&lt;256,62,IF(K263&lt;258,63,IF(K263&lt;260,64,IF(K263&lt;262,65,IF(K263&lt;264,66,IF(K263&lt;266,67,IF(K263&lt;268,68,IF(K263&lt;270,69,IF(K263&lt;272,70,IF(K263&lt;274,71,IF(K263&lt;276,72,IF(K263&lt;278,73,IF(K263&lt;280,74,IF(K263&lt;282,75,IF(K263&lt;284,76,IF(K263&lt;285,77,IF(K263&lt;286,78,))))))))))))))))))))</f>
        <v>0</v>
      </c>
      <c r="M263" s="18">
        <f t="shared" ref="M263:M293" si="531">IF(K263&lt;145,0,IF(K263&lt;149,1,IF(K263&lt;153,2,IF(K263&lt;157,3,IF(K263&lt;161,4,IF(K263&lt;164,5,IF(K263&lt;167,6,IF(K263&lt;170,7,IF(K263&lt;173,8,IF(K263&lt;176,9,IF(K263&lt;179,10,IF(K263&lt;182,11,IF(K263&lt;185,12,IF(K263&lt;187,13,IF(K263&lt;189,14,IF(K263&lt;191,15,IF(K263&lt;193,16,IF(K263&lt;195,17,IF(K263&lt;197,18,IF(K263&lt;199,19,IF(K263&lt;201,20,IF(K263&lt;203,21,IF(K263&lt;205,22,IF(K263&lt;207,23,IF(K263&lt;209,24,IF(K263&lt;211,25,IF(K263&lt;212,26,IF(K263&lt;213,27,IF(K263&lt;214,28,IF(K263&lt;215,29,IF(K263&lt;216,30,IF(K263&lt;217,31,IF(K263&lt;218,32,IF(K263&lt;219,33,IF(K263&lt;220,34,IF(K263&lt;221,35,IF(K263&lt;222,36,IF(K263&lt;223,37,IF(K263&lt;224,38,IF(K263&lt;225,39,IF(K263&lt;226,40,IF(K263&lt;227,41,IF(K263&lt;228,42,IF(K263&lt;229,43,IF(K263&lt;230,44,IF(K263&lt;231,45,IF(K263&lt;232,46,IF(K263&lt;233,47,IF(K263&lt;234,48,IF(K263&lt;235,49,IF(K263&lt;236,50,IF(K263&lt;237,51,IF(K263&lt;238,52,IF(K263&lt;239,53,IF(K263&lt;240,54,IF(K263&lt;242,55,IF(K263&lt;244,56,IF(K263&lt;246,57,IF(K263&lt;248,58,IF(K263&lt;250,59,))))))))))))))))))))))))))))))))))))))))))))))))))))))))))))</f>
        <v>0</v>
      </c>
      <c r="N263" s="18">
        <f t="shared" ref="N263:N293" si="532">L263+M263</f>
        <v>0</v>
      </c>
      <c r="O263" s="89"/>
      <c r="P263" s="101" t="s">
        <v>455</v>
      </c>
      <c r="Q263" s="110">
        <f>SUM(Q258:Q262)</f>
        <v>223</v>
      </c>
      <c r="R263" s="65"/>
      <c r="S263" s="135">
        <f t="shared" ref="S263:S293" si="533">IF(R263&lt;13.6,0,IF(R263&lt;13.8,44,IF(R263&lt;14,45,IF(R263&lt;14.5,46,IF(R263&lt;14.6,47,IF(R263&lt;14.7,48,IF(R263&lt;15,49,IF(R263&lt;15.5,50,IF(R263&lt;15.6,51,IF(R263&lt;15.7,52,IF(R263&lt;16,53,IF(R263&lt;16.5,54,IF(R263&lt;16.6,55,IF(R263&lt;17,56,IF(R263&lt;17.5,57,IF(R263&lt;18,58,IF(R263&lt;18.5,59,IF(R263&lt;19,60,IF(R263&lt;19.5,61,IF(R263&lt;20,62,IF(R263&lt;21,63,IF(R263&lt;22,64,IF(R263&lt;23,65,IF(R263&lt;24,66,IF(R263&lt;26,67,IF(R263&lt;28,68,IF(R263&lt;30,69,IF(R263&lt;34,70,))))))))))))))))))))))))))))</f>
        <v>0</v>
      </c>
      <c r="T263" s="135">
        <f t="shared" ref="T263:T293" si="534">IF(R263&lt;1,0,IF(R263&lt;1.5,1,IF(R263&lt;1.6,2,IF(R263&lt;2,3,IF(R263&lt;2.5,4,IF(R263&lt;2.6,5,IF(R263&lt;3,6,IF(R263&lt;3.5,7,IF(R263&lt;3.6,8,IF(R263&lt;4,9,IF(R263&lt;4.5,10,IF(R263&lt;4.6,11,IF(R263&lt;5,12,IF(R263&lt;5.5,13,IF(R263&lt;5.6,14,IF(R263&lt;6,15,IF(R263&lt;6.55,16,IF(R263&lt;6.6,17,IF(R263&lt;7,18,IF(R263&lt;7.5,19,IF(R263&lt;7.6,20,IF(R263&lt;8,21,IF(R263&lt;8.5,22,IF(R263&lt;8.6,23,IF(R263&lt;8.7,24,IF(R263&lt;9,25,IF(R263&lt;9.5,26,IF(R263&lt;9.6,27,IF(R263&lt;9.7,28,IF(R263&lt;10,29,IF(R263&lt;10.5,30,IF(R263&lt;10.6,31,IF(R263&lt;10.7,32,IF(R263&lt;11,33,IF(R263&lt;11.5,34,IF(R263&lt;11.6,35,IF(R263&lt;11.7,36,IF(R263&lt;12,37,IF(R263&lt;12.5,38,IF(R263&lt;12.6,39,IF(R263&lt;12.7,40,IF(R263&lt;13,41,IF(R263&lt;13.5,42,IF(R263&lt;13.6,43,))))))))))))))))))))))))))))))))))))))))))))</f>
        <v>0</v>
      </c>
      <c r="U263" s="135">
        <f t="shared" ref="U263:U293" si="535">S263+T263</f>
        <v>0</v>
      </c>
      <c r="V263" s="89"/>
      <c r="W263" s="101" t="s">
        <v>455</v>
      </c>
      <c r="X263" s="109">
        <f>SUM(X258:X262)</f>
        <v>233</v>
      </c>
      <c r="Y263" s="156"/>
      <c r="Z263" s="135">
        <f t="shared" ref="Z263:Z293" si="536">IF(Y263&lt;23,0,IF(Y263&lt;23.5,60,IF(Y263&lt;24,61,IF(Y263&lt;25,62,IF(Y263&lt;26,63,IF(Y263&lt;27,64,IF(Y263&lt;28,65,IF(Y263&lt;29,66,IF(Y263&lt;30,67,IF(Y263&lt;31,68,IF(Y263&lt;32,69,IF(Y263&lt;33,70,IF(Y263&lt;40,71,)))))))))))))</f>
        <v>0</v>
      </c>
      <c r="AA263" s="135">
        <f t="shared" ref="AA263:AA293" si="537">IF(Y263&lt;-5,0,IF(Y263&lt;-4,1,IF(Y263&lt;-3,2,IF(Y263&lt;-2,3,IF(Y263&lt;-1.5,4,IF(Y263&lt;-1,5,IF(Y263&lt;-0.5,6,IF(Y263&lt;0,7,IF(Y263&lt;0.5,8,IF(Y263&lt;1,9,IF(Y263&lt;1.5,10,IF(Y263&lt;2,11,IF(Y263&lt;2.5,12,IF(Y263&lt;3,13,IF(Y263&lt;3.5,14,IF(Y263&lt;4,15,IF(Y263&lt;4.5,16,IF(Y263&lt;5,17,IF(Y263&lt;5.5,18,IF(Y263&lt;6,19,IF(Y263&lt;6.5,20,IF(Y263&lt;7,21,IF(Y263&lt;7.5,22,IF(Y263&lt;8,23,IF(Y263&lt;8.5,24,IF(Y263&lt;9,25,IF(Y263&lt;9.5,26,IF(Y263&lt;10,27,IF(Y263&lt;10.5,28,IF(Y263&lt;11,29,IF(Y263&lt;11.6,30,IF(Y263&lt;12,31,IF(Y263&lt;12.5,32,IF(Y263&lt;12.6,33,IF(Y263&lt;13,34,IF(Y263&lt;13.5,35,IF(Y263&lt;13.7,36,IF(Y263&lt;14,37,IF(Y263&lt;14.5,38,IF(Y263&lt;14.7,39,IF(Y263&lt;15,40,IF(Y263&lt;15.5,41,IF(Y263&lt;15.6,42,IF(Y263&lt;16,43,IF(Y263&lt;16.5,44,IF(Y263&lt;16.6,45,IF(Y263&lt;17,46,IF(Y263&lt;17.5,47,IF(Y263&lt;17.6,48,IF(Y263&lt;18,49,IF(Y263&lt;18.5,50,IF(Y263&lt;19,51,IF(Y263&lt;19.5,52,IF(Y263&lt;20,53,IF(Y263&lt;20.5,54,IF(Y263&lt;21,55,IF(Y263&lt;21.5,56,IF(Y263&lt;22,57,IF(Y263&lt;22.5,58,IF(Y263&lt;23,59,))))))))))))))))))))))))))))))))))))))))))))))))))))))))))))</f>
        <v>8</v>
      </c>
      <c r="AB263" s="135">
        <f t="shared" ref="AB263:AB293" si="538">Z263+AA263</f>
        <v>8</v>
      </c>
      <c r="AC263" s="89"/>
      <c r="AD263" s="101" t="s">
        <v>455</v>
      </c>
      <c r="AE263" s="109">
        <f>SUM(AE258:AE262)</f>
        <v>157</v>
      </c>
      <c r="AF263" s="18"/>
      <c r="AG263" s="92"/>
      <c r="AH263" s="19" t="str">
        <f t="shared" ref="AH263:AH293" si="539">IF(ISNUMBER(AG263),RANK(AG263,$AG$6:$AG$293,0),"")</f>
        <v/>
      </c>
      <c r="AI263" s="98"/>
      <c r="AJ263" s="98"/>
      <c r="AK263" s="177"/>
    </row>
    <row r="264" spans="1:37" ht="15" customHeight="1" x14ac:dyDescent="0.25">
      <c r="A264" s="68">
        <v>1</v>
      </c>
      <c r="B264" s="137"/>
      <c r="C264" s="139">
        <v>63</v>
      </c>
      <c r="D264" s="133"/>
      <c r="E264" s="18">
        <f t="shared" si="527"/>
        <v>0</v>
      </c>
      <c r="F264" s="18">
        <f t="shared" si="528"/>
        <v>0</v>
      </c>
      <c r="G264" s="18">
        <f t="shared" si="529"/>
        <v>0</v>
      </c>
      <c r="H264" s="15">
        <f t="shared" ref="H264:H268" si="540">G264</f>
        <v>0</v>
      </c>
      <c r="I264" s="84">
        <f>IF(H264="","",RANK(H264,H264:H268,0))</f>
        <v>1</v>
      </c>
      <c r="J264" s="84">
        <f>IF(I264&lt;5,H264,"")</f>
        <v>0</v>
      </c>
      <c r="K264" s="65"/>
      <c r="L264" s="18">
        <f t="shared" si="530"/>
        <v>0</v>
      </c>
      <c r="M264" s="18">
        <f t="shared" si="531"/>
        <v>0</v>
      </c>
      <c r="N264" s="18">
        <f t="shared" si="532"/>
        <v>0</v>
      </c>
      <c r="O264" s="15">
        <f t="shared" ref="O264:O268" si="541">N264</f>
        <v>0</v>
      </c>
      <c r="P264" s="96">
        <f>IF(O264="","",RANK(O264,O264:O268,0))</f>
        <v>1</v>
      </c>
      <c r="Q264" s="96">
        <f>IF(P264&lt;5,O264,"")</f>
        <v>0</v>
      </c>
      <c r="R264" s="65"/>
      <c r="S264" s="135">
        <f t="shared" si="533"/>
        <v>0</v>
      </c>
      <c r="T264" s="135">
        <f t="shared" si="534"/>
        <v>0</v>
      </c>
      <c r="U264" s="135">
        <f t="shared" si="535"/>
        <v>0</v>
      </c>
      <c r="V264" s="15">
        <f t="shared" ref="V264:V268" si="542">U264</f>
        <v>0</v>
      </c>
      <c r="W264" s="84">
        <f>IF(V264="","",RANK(V264,V264:V268,0))</f>
        <v>1</v>
      </c>
      <c r="X264" s="84">
        <f>IF(W264&lt;5,V264,"")</f>
        <v>0</v>
      </c>
      <c r="Y264" s="154">
        <v>-100</v>
      </c>
      <c r="Z264" s="135">
        <f t="shared" si="536"/>
        <v>0</v>
      </c>
      <c r="AA264" s="135">
        <f t="shared" si="537"/>
        <v>0</v>
      </c>
      <c r="AB264" s="135">
        <f t="shared" si="538"/>
        <v>0</v>
      </c>
      <c r="AC264" s="15">
        <f t="shared" ref="AC264:AC268" si="543">AB264</f>
        <v>0</v>
      </c>
      <c r="AD264" s="84">
        <f>IF(AC264="","",RANK(AC264,AC264:AC268,0))</f>
        <v>1</v>
      </c>
      <c r="AE264" s="84">
        <f>IF(AD264&lt;5,AC264,"")</f>
        <v>0</v>
      </c>
      <c r="AF264" s="18">
        <f t="shared" ref="AF264:AF292" si="544">H264+O264+V264+AC264</f>
        <v>0</v>
      </c>
      <c r="AG264" s="19">
        <f t="shared" ref="AG264:AG268" si="545">AF264</f>
        <v>0</v>
      </c>
      <c r="AH264" s="19">
        <f t="shared" si="539"/>
        <v>200</v>
      </c>
      <c r="AI264" s="171">
        <f>SUM(J264:J268,Q264:Q268,X264:X268,AE264:AE268)</f>
        <v>0</v>
      </c>
      <c r="AJ264" s="129">
        <f t="shared" ref="AJ264" si="546">AI264</f>
        <v>0</v>
      </c>
      <c r="AK264" s="175">
        <f t="shared" ref="AK264" si="547">IF(ISNUMBER(AI264),RANK(AI264,$AI$6:$AI$293,0),"")</f>
        <v>42</v>
      </c>
    </row>
    <row r="265" spans="1:37" ht="15" customHeight="1" x14ac:dyDescent="0.25">
      <c r="A265" s="68">
        <v>2</v>
      </c>
      <c r="B265" s="137"/>
      <c r="C265" s="139">
        <v>63</v>
      </c>
      <c r="D265" s="133"/>
      <c r="E265" s="18">
        <f t="shared" si="527"/>
        <v>0</v>
      </c>
      <c r="F265" s="18">
        <f t="shared" si="528"/>
        <v>0</v>
      </c>
      <c r="G265" s="18">
        <f t="shared" si="529"/>
        <v>0</v>
      </c>
      <c r="H265" s="15">
        <f t="shared" si="540"/>
        <v>0</v>
      </c>
      <c r="I265" s="84">
        <f>IF(H265="","",RANK(H265,H264:H268,0))</f>
        <v>1</v>
      </c>
      <c r="J265" s="84">
        <f t="shared" ref="J265:J268" si="548">IF(I265&lt;5,H265,"")</f>
        <v>0</v>
      </c>
      <c r="K265" s="65"/>
      <c r="L265" s="18">
        <f t="shared" si="530"/>
        <v>0</v>
      </c>
      <c r="M265" s="18">
        <f t="shared" si="531"/>
        <v>0</v>
      </c>
      <c r="N265" s="18">
        <f t="shared" si="532"/>
        <v>0</v>
      </c>
      <c r="O265" s="15">
        <f t="shared" si="541"/>
        <v>0</v>
      </c>
      <c r="P265" s="96">
        <f>IF(O265="","",RANK(O265,O264:O268,0))</f>
        <v>1</v>
      </c>
      <c r="Q265" s="96">
        <f t="shared" ref="Q265:Q268" si="549">IF(P265&lt;5,O265,"")</f>
        <v>0</v>
      </c>
      <c r="R265" s="65"/>
      <c r="S265" s="135">
        <f t="shared" si="533"/>
        <v>0</v>
      </c>
      <c r="T265" s="135">
        <f t="shared" si="534"/>
        <v>0</v>
      </c>
      <c r="U265" s="135">
        <f t="shared" si="535"/>
        <v>0</v>
      </c>
      <c r="V265" s="15">
        <f t="shared" si="542"/>
        <v>0</v>
      </c>
      <c r="W265" s="84">
        <f>IF(V265="","",RANK(V265,V264:V268,0))</f>
        <v>1</v>
      </c>
      <c r="X265" s="84">
        <f t="shared" ref="X265:X268" si="550">IF(W265&lt;5,V265,"")</f>
        <v>0</v>
      </c>
      <c r="Y265" s="154">
        <v>-100</v>
      </c>
      <c r="Z265" s="135">
        <f t="shared" si="536"/>
        <v>0</v>
      </c>
      <c r="AA265" s="135">
        <f t="shared" si="537"/>
        <v>0</v>
      </c>
      <c r="AB265" s="135">
        <f t="shared" si="538"/>
        <v>0</v>
      </c>
      <c r="AC265" s="15">
        <f t="shared" si="543"/>
        <v>0</v>
      </c>
      <c r="AD265" s="84">
        <f>IF(AC265="","",RANK(AC265,AC264:AC268,0))</f>
        <v>1</v>
      </c>
      <c r="AE265" s="84">
        <f t="shared" ref="AE265:AE268" si="551">IF(AD265&lt;5,AC265,"")</f>
        <v>0</v>
      </c>
      <c r="AF265" s="18">
        <f t="shared" si="544"/>
        <v>0</v>
      </c>
      <c r="AG265" s="19">
        <f t="shared" si="545"/>
        <v>0</v>
      </c>
      <c r="AH265" s="19">
        <f t="shared" si="539"/>
        <v>200</v>
      </c>
      <c r="AI265" s="172"/>
      <c r="AJ265" s="129"/>
      <c r="AK265" s="176"/>
    </row>
    <row r="266" spans="1:37" ht="15" customHeight="1" x14ac:dyDescent="0.25">
      <c r="A266" s="68">
        <v>3</v>
      </c>
      <c r="B266" s="137"/>
      <c r="C266" s="139">
        <v>63</v>
      </c>
      <c r="D266" s="133"/>
      <c r="E266" s="18">
        <f t="shared" si="527"/>
        <v>0</v>
      </c>
      <c r="F266" s="18">
        <f t="shared" si="528"/>
        <v>0</v>
      </c>
      <c r="G266" s="18">
        <f t="shared" si="529"/>
        <v>0</v>
      </c>
      <c r="H266" s="15">
        <f t="shared" si="540"/>
        <v>0</v>
      </c>
      <c r="I266" s="84">
        <f>IF(H266="","",RANK(H266,H264:H268,0))</f>
        <v>1</v>
      </c>
      <c r="J266" s="84">
        <f t="shared" si="548"/>
        <v>0</v>
      </c>
      <c r="K266" s="65"/>
      <c r="L266" s="18">
        <f t="shared" si="530"/>
        <v>0</v>
      </c>
      <c r="M266" s="18">
        <f t="shared" si="531"/>
        <v>0</v>
      </c>
      <c r="N266" s="18">
        <f t="shared" si="532"/>
        <v>0</v>
      </c>
      <c r="O266" s="15">
        <f t="shared" si="541"/>
        <v>0</v>
      </c>
      <c r="P266" s="96">
        <f>IF(O266="","",RANK(O266,O264:O268,0))</f>
        <v>1</v>
      </c>
      <c r="Q266" s="96">
        <f t="shared" si="549"/>
        <v>0</v>
      </c>
      <c r="R266" s="65"/>
      <c r="S266" s="135">
        <f t="shared" si="533"/>
        <v>0</v>
      </c>
      <c r="T266" s="135">
        <f t="shared" si="534"/>
        <v>0</v>
      </c>
      <c r="U266" s="135">
        <f t="shared" si="535"/>
        <v>0</v>
      </c>
      <c r="V266" s="15">
        <f t="shared" si="542"/>
        <v>0</v>
      </c>
      <c r="W266" s="84">
        <f>IF(V266="","",RANK(V266,V264:V268,0))</f>
        <v>1</v>
      </c>
      <c r="X266" s="84">
        <f t="shared" si="550"/>
        <v>0</v>
      </c>
      <c r="Y266" s="154">
        <v>-100</v>
      </c>
      <c r="Z266" s="135">
        <f t="shared" si="536"/>
        <v>0</v>
      </c>
      <c r="AA266" s="135">
        <f t="shared" si="537"/>
        <v>0</v>
      </c>
      <c r="AB266" s="135">
        <f t="shared" si="538"/>
        <v>0</v>
      </c>
      <c r="AC266" s="15">
        <f t="shared" si="543"/>
        <v>0</v>
      </c>
      <c r="AD266" s="84">
        <f>IF(AC266="","",RANK(AC266,AC264:AC268,0))</f>
        <v>1</v>
      </c>
      <c r="AE266" s="84">
        <f t="shared" si="551"/>
        <v>0</v>
      </c>
      <c r="AF266" s="18">
        <f t="shared" si="544"/>
        <v>0</v>
      </c>
      <c r="AG266" s="19">
        <f t="shared" si="545"/>
        <v>0</v>
      </c>
      <c r="AH266" s="19">
        <f t="shared" si="539"/>
        <v>200</v>
      </c>
      <c r="AI266" s="172"/>
      <c r="AJ266" s="129"/>
      <c r="AK266" s="176"/>
    </row>
    <row r="267" spans="1:37" ht="15" customHeight="1" x14ac:dyDescent="0.25">
      <c r="A267" s="68">
        <v>4</v>
      </c>
      <c r="B267" s="137"/>
      <c r="C267" s="139">
        <v>63</v>
      </c>
      <c r="D267" s="133"/>
      <c r="E267" s="18">
        <f t="shared" si="527"/>
        <v>0</v>
      </c>
      <c r="F267" s="18">
        <f t="shared" si="528"/>
        <v>0</v>
      </c>
      <c r="G267" s="18">
        <f t="shared" si="529"/>
        <v>0</v>
      </c>
      <c r="H267" s="15">
        <f t="shared" si="540"/>
        <v>0</v>
      </c>
      <c r="I267" s="84">
        <f>IF(H267="","",RANK(H267,H264:H268,0))</f>
        <v>1</v>
      </c>
      <c r="J267" s="84">
        <f t="shared" si="548"/>
        <v>0</v>
      </c>
      <c r="K267" s="65"/>
      <c r="L267" s="18">
        <f t="shared" si="530"/>
        <v>0</v>
      </c>
      <c r="M267" s="18">
        <f t="shared" si="531"/>
        <v>0</v>
      </c>
      <c r="N267" s="18">
        <f t="shared" si="532"/>
        <v>0</v>
      </c>
      <c r="O267" s="15">
        <f t="shared" si="541"/>
        <v>0</v>
      </c>
      <c r="P267" s="96">
        <f>IF(O267="","",RANK(O267,O264:O268,0))</f>
        <v>1</v>
      </c>
      <c r="Q267" s="96">
        <f t="shared" si="549"/>
        <v>0</v>
      </c>
      <c r="R267" s="65"/>
      <c r="S267" s="135">
        <f t="shared" si="533"/>
        <v>0</v>
      </c>
      <c r="T267" s="135">
        <f t="shared" si="534"/>
        <v>0</v>
      </c>
      <c r="U267" s="135">
        <f t="shared" si="535"/>
        <v>0</v>
      </c>
      <c r="V267" s="15">
        <f t="shared" si="542"/>
        <v>0</v>
      </c>
      <c r="W267" s="84">
        <f>IF(V267="","",RANK(V267,V264:V268,0))</f>
        <v>1</v>
      </c>
      <c r="X267" s="84">
        <f t="shared" si="550"/>
        <v>0</v>
      </c>
      <c r="Y267" s="154">
        <v>-100</v>
      </c>
      <c r="Z267" s="135">
        <f t="shared" si="536"/>
        <v>0</v>
      </c>
      <c r="AA267" s="135">
        <f t="shared" si="537"/>
        <v>0</v>
      </c>
      <c r="AB267" s="135">
        <f t="shared" si="538"/>
        <v>0</v>
      </c>
      <c r="AC267" s="15">
        <f t="shared" si="543"/>
        <v>0</v>
      </c>
      <c r="AD267" s="84">
        <f>IF(AC267="","",RANK(AC267,AC264:AC268,0))</f>
        <v>1</v>
      </c>
      <c r="AE267" s="84">
        <f t="shared" si="551"/>
        <v>0</v>
      </c>
      <c r="AF267" s="18">
        <f t="shared" si="544"/>
        <v>0</v>
      </c>
      <c r="AG267" s="19">
        <f t="shared" si="545"/>
        <v>0</v>
      </c>
      <c r="AH267" s="19">
        <f t="shared" si="539"/>
        <v>200</v>
      </c>
      <c r="AI267" s="172"/>
      <c r="AJ267" s="129"/>
      <c r="AK267" s="176"/>
    </row>
    <row r="268" spans="1:37" ht="15" customHeight="1" x14ac:dyDescent="0.25">
      <c r="A268" s="68">
        <v>5</v>
      </c>
      <c r="B268" s="137"/>
      <c r="C268" s="139">
        <v>63</v>
      </c>
      <c r="D268" s="133"/>
      <c r="E268" s="18">
        <f t="shared" si="527"/>
        <v>0</v>
      </c>
      <c r="F268" s="18">
        <f t="shared" si="528"/>
        <v>0</v>
      </c>
      <c r="G268" s="18">
        <f t="shared" si="529"/>
        <v>0</v>
      </c>
      <c r="H268" s="15">
        <f t="shared" si="540"/>
        <v>0</v>
      </c>
      <c r="I268" s="84">
        <f>IF(H268="","",RANK(H268,H264:H268,0))</f>
        <v>1</v>
      </c>
      <c r="J268" s="84">
        <f t="shared" si="548"/>
        <v>0</v>
      </c>
      <c r="K268" s="65"/>
      <c r="L268" s="18">
        <f t="shared" si="530"/>
        <v>0</v>
      </c>
      <c r="M268" s="18">
        <f t="shared" si="531"/>
        <v>0</v>
      </c>
      <c r="N268" s="18">
        <f t="shared" si="532"/>
        <v>0</v>
      </c>
      <c r="O268" s="15">
        <f t="shared" si="541"/>
        <v>0</v>
      </c>
      <c r="P268" s="96">
        <f>IF(O268="","",RANK(O268,O264:O268,0))</f>
        <v>1</v>
      </c>
      <c r="Q268" s="96">
        <f t="shared" si="549"/>
        <v>0</v>
      </c>
      <c r="R268" s="65"/>
      <c r="S268" s="135">
        <f t="shared" si="533"/>
        <v>0</v>
      </c>
      <c r="T268" s="135">
        <f t="shared" si="534"/>
        <v>0</v>
      </c>
      <c r="U268" s="135">
        <f t="shared" si="535"/>
        <v>0</v>
      </c>
      <c r="V268" s="15">
        <f t="shared" si="542"/>
        <v>0</v>
      </c>
      <c r="W268" s="84">
        <f>IF(V268="","",RANK(V268,V264:V268,0))</f>
        <v>1</v>
      </c>
      <c r="X268" s="84">
        <f t="shared" si="550"/>
        <v>0</v>
      </c>
      <c r="Y268" s="154">
        <v>-100</v>
      </c>
      <c r="Z268" s="135">
        <f t="shared" si="536"/>
        <v>0</v>
      </c>
      <c r="AA268" s="135">
        <f t="shared" si="537"/>
        <v>0</v>
      </c>
      <c r="AB268" s="135">
        <f t="shared" si="538"/>
        <v>0</v>
      </c>
      <c r="AC268" s="15">
        <f t="shared" si="543"/>
        <v>0</v>
      </c>
      <c r="AD268" s="84">
        <f>IF(AC268="","",RANK(AC268,AC264:AC268,0))</f>
        <v>1</v>
      </c>
      <c r="AE268" s="84">
        <f t="shared" si="551"/>
        <v>0</v>
      </c>
      <c r="AF268" s="18">
        <f t="shared" si="544"/>
        <v>0</v>
      </c>
      <c r="AG268" s="19">
        <f t="shared" si="545"/>
        <v>0</v>
      </c>
      <c r="AH268" s="19">
        <f t="shared" si="539"/>
        <v>200</v>
      </c>
      <c r="AI268" s="173"/>
      <c r="AJ268" s="129"/>
      <c r="AK268" s="176"/>
    </row>
    <row r="269" spans="1:37" ht="26.25" customHeight="1" x14ac:dyDescent="0.25">
      <c r="A269" s="68"/>
      <c r="B269" s="137"/>
      <c r="C269" s="140">
        <v>63</v>
      </c>
      <c r="D269" s="133"/>
      <c r="E269" s="18">
        <f t="shared" si="527"/>
        <v>0</v>
      </c>
      <c r="F269" s="18">
        <f t="shared" si="528"/>
        <v>0</v>
      </c>
      <c r="G269" s="18">
        <f t="shared" si="529"/>
        <v>0</v>
      </c>
      <c r="H269" s="89"/>
      <c r="I269" s="101" t="s">
        <v>455</v>
      </c>
      <c r="J269" s="109">
        <f>SUM(J264:J268)</f>
        <v>0</v>
      </c>
      <c r="K269" s="65"/>
      <c r="L269" s="18">
        <f t="shared" si="530"/>
        <v>0</v>
      </c>
      <c r="M269" s="18">
        <f t="shared" si="531"/>
        <v>0</v>
      </c>
      <c r="N269" s="18">
        <f t="shared" si="532"/>
        <v>0</v>
      </c>
      <c r="O269" s="89"/>
      <c r="P269" s="101" t="s">
        <v>455</v>
      </c>
      <c r="Q269" s="110">
        <f>SUM(Q264:Q268)</f>
        <v>0</v>
      </c>
      <c r="R269" s="65"/>
      <c r="S269" s="135">
        <f t="shared" si="533"/>
        <v>0</v>
      </c>
      <c r="T269" s="135">
        <f t="shared" si="534"/>
        <v>0</v>
      </c>
      <c r="U269" s="135">
        <f t="shared" si="535"/>
        <v>0</v>
      </c>
      <c r="V269" s="89"/>
      <c r="W269" s="101" t="s">
        <v>455</v>
      </c>
      <c r="X269" s="109">
        <f>SUM(X264:X268)</f>
        <v>0</v>
      </c>
      <c r="Y269" s="156"/>
      <c r="Z269" s="135">
        <f t="shared" si="536"/>
        <v>0</v>
      </c>
      <c r="AA269" s="135">
        <f t="shared" si="537"/>
        <v>8</v>
      </c>
      <c r="AB269" s="135">
        <f t="shared" si="538"/>
        <v>8</v>
      </c>
      <c r="AC269" s="89"/>
      <c r="AD269" s="101" t="s">
        <v>455</v>
      </c>
      <c r="AE269" s="109">
        <f>SUM(AE264:AE268)</f>
        <v>0</v>
      </c>
      <c r="AF269" s="18"/>
      <c r="AG269" s="92"/>
      <c r="AH269" s="19" t="str">
        <f t="shared" si="539"/>
        <v/>
      </c>
      <c r="AI269" s="98"/>
      <c r="AJ269" s="98"/>
      <c r="AK269" s="177"/>
    </row>
    <row r="270" spans="1:37" ht="15" customHeight="1" x14ac:dyDescent="0.25">
      <c r="A270" s="68">
        <v>1</v>
      </c>
      <c r="B270" s="137"/>
      <c r="C270" s="139">
        <v>67</v>
      </c>
      <c r="D270" s="133"/>
      <c r="E270" s="18">
        <f t="shared" si="527"/>
        <v>0</v>
      </c>
      <c r="F270" s="18">
        <f t="shared" si="528"/>
        <v>0</v>
      </c>
      <c r="G270" s="18">
        <f t="shared" si="529"/>
        <v>0</v>
      </c>
      <c r="H270" s="15">
        <f t="shared" ref="H270:H274" si="552">G270</f>
        <v>0</v>
      </c>
      <c r="I270" s="84">
        <f>IF(H270="","",RANK(H270,H270:H274,0))</f>
        <v>1</v>
      </c>
      <c r="J270" s="84">
        <f>IF(I270&lt;5,H270,"")</f>
        <v>0</v>
      </c>
      <c r="K270" s="65"/>
      <c r="L270" s="18">
        <f t="shared" si="530"/>
        <v>0</v>
      </c>
      <c r="M270" s="18">
        <f t="shared" si="531"/>
        <v>0</v>
      </c>
      <c r="N270" s="18">
        <f t="shared" si="532"/>
        <v>0</v>
      </c>
      <c r="O270" s="15">
        <f t="shared" ref="O270:O274" si="553">N270</f>
        <v>0</v>
      </c>
      <c r="P270" s="96">
        <f>IF(O270="","",RANK(O270,O270:O274,0))</f>
        <v>1</v>
      </c>
      <c r="Q270" s="96">
        <f>IF(P270&lt;5,O270,"")</f>
        <v>0</v>
      </c>
      <c r="R270" s="65"/>
      <c r="S270" s="135">
        <f t="shared" si="533"/>
        <v>0</v>
      </c>
      <c r="T270" s="135">
        <f t="shared" si="534"/>
        <v>0</v>
      </c>
      <c r="U270" s="135">
        <f t="shared" si="535"/>
        <v>0</v>
      </c>
      <c r="V270" s="15">
        <f t="shared" ref="V270:V274" si="554">U270</f>
        <v>0</v>
      </c>
      <c r="W270" s="84">
        <f>IF(V270="","",RANK(V270,V270:V274,0))</f>
        <v>1</v>
      </c>
      <c r="X270" s="84">
        <f>IF(W270&lt;5,V270,"")</f>
        <v>0</v>
      </c>
      <c r="Y270" s="154">
        <v>-100</v>
      </c>
      <c r="Z270" s="135">
        <f t="shared" si="536"/>
        <v>0</v>
      </c>
      <c r="AA270" s="135">
        <f t="shared" si="537"/>
        <v>0</v>
      </c>
      <c r="AB270" s="135">
        <f t="shared" si="538"/>
        <v>0</v>
      </c>
      <c r="AC270" s="15">
        <f t="shared" ref="AC270:AC274" si="555">AB270</f>
        <v>0</v>
      </c>
      <c r="AD270" s="84">
        <f>IF(AC270="","",RANK(AC270,AC270:AC274,0))</f>
        <v>1</v>
      </c>
      <c r="AE270" s="84">
        <f>IF(AD270&lt;5,AC270,"")</f>
        <v>0</v>
      </c>
      <c r="AF270" s="18">
        <f t="shared" si="544"/>
        <v>0</v>
      </c>
      <c r="AG270" s="19">
        <f t="shared" ref="AG270:AG274" si="556">AF270</f>
        <v>0</v>
      </c>
      <c r="AH270" s="19">
        <f t="shared" si="539"/>
        <v>200</v>
      </c>
      <c r="AI270" s="171">
        <f>SUM(J270:J274,Q270:Q274,X270:X274,AE270:AE274)</f>
        <v>0</v>
      </c>
      <c r="AJ270" s="129">
        <f t="shared" ref="AJ270" si="557">AI270</f>
        <v>0</v>
      </c>
      <c r="AK270" s="175">
        <f t="shared" ref="AK270" si="558">IF(ISNUMBER(AI270),RANK(AI270,$AI$6:$AI$293,0),"")</f>
        <v>42</v>
      </c>
    </row>
    <row r="271" spans="1:37" ht="15" customHeight="1" x14ac:dyDescent="0.25">
      <c r="A271" s="68">
        <v>2</v>
      </c>
      <c r="B271" s="137"/>
      <c r="C271" s="139">
        <v>67</v>
      </c>
      <c r="D271" s="133"/>
      <c r="E271" s="18">
        <f t="shared" si="527"/>
        <v>0</v>
      </c>
      <c r="F271" s="18">
        <f t="shared" si="528"/>
        <v>0</v>
      </c>
      <c r="G271" s="18">
        <f t="shared" si="529"/>
        <v>0</v>
      </c>
      <c r="H271" s="15">
        <f t="shared" si="552"/>
        <v>0</v>
      </c>
      <c r="I271" s="84">
        <f>IF(H271="","",RANK(H271,H270:H274,0))</f>
        <v>1</v>
      </c>
      <c r="J271" s="84">
        <f t="shared" ref="J271:J274" si="559">IF(I271&lt;5,H271,"")</f>
        <v>0</v>
      </c>
      <c r="K271" s="65"/>
      <c r="L271" s="18">
        <f t="shared" si="530"/>
        <v>0</v>
      </c>
      <c r="M271" s="18">
        <f t="shared" si="531"/>
        <v>0</v>
      </c>
      <c r="N271" s="18">
        <f t="shared" si="532"/>
        <v>0</v>
      </c>
      <c r="O271" s="15">
        <f t="shared" si="553"/>
        <v>0</v>
      </c>
      <c r="P271" s="96">
        <f>IF(O271="","",RANK(O271,O270:O274,0))</f>
        <v>1</v>
      </c>
      <c r="Q271" s="96">
        <f t="shared" ref="Q271:Q274" si="560">IF(P271&lt;5,O271,"")</f>
        <v>0</v>
      </c>
      <c r="R271" s="65"/>
      <c r="S271" s="135">
        <f t="shared" si="533"/>
        <v>0</v>
      </c>
      <c r="T271" s="135">
        <f t="shared" si="534"/>
        <v>0</v>
      </c>
      <c r="U271" s="135">
        <f t="shared" si="535"/>
        <v>0</v>
      </c>
      <c r="V271" s="15">
        <f t="shared" si="554"/>
        <v>0</v>
      </c>
      <c r="W271" s="84">
        <f>IF(V271="","",RANK(V271,V270:V274,0))</f>
        <v>1</v>
      </c>
      <c r="X271" s="84">
        <f t="shared" ref="X271:X274" si="561">IF(W271&lt;5,V271,"")</f>
        <v>0</v>
      </c>
      <c r="Y271" s="154">
        <v>-100</v>
      </c>
      <c r="Z271" s="135">
        <f t="shared" si="536"/>
        <v>0</v>
      </c>
      <c r="AA271" s="135">
        <f t="shared" si="537"/>
        <v>0</v>
      </c>
      <c r="AB271" s="135">
        <f t="shared" si="538"/>
        <v>0</v>
      </c>
      <c r="AC271" s="15">
        <f t="shared" si="555"/>
        <v>0</v>
      </c>
      <c r="AD271" s="84">
        <f>IF(AC271="","",RANK(AC271,AC270:AC274,0))</f>
        <v>1</v>
      </c>
      <c r="AE271" s="84">
        <f t="shared" ref="AE271:AE274" si="562">IF(AD271&lt;5,AC271,"")</f>
        <v>0</v>
      </c>
      <c r="AF271" s="18">
        <f t="shared" si="544"/>
        <v>0</v>
      </c>
      <c r="AG271" s="19">
        <f t="shared" si="556"/>
        <v>0</v>
      </c>
      <c r="AH271" s="19">
        <f t="shared" si="539"/>
        <v>200</v>
      </c>
      <c r="AI271" s="172"/>
      <c r="AJ271" s="129"/>
      <c r="AK271" s="176"/>
    </row>
    <row r="272" spans="1:37" ht="15" customHeight="1" x14ac:dyDescent="0.25">
      <c r="A272" s="68">
        <v>3</v>
      </c>
      <c r="B272" s="137"/>
      <c r="C272" s="139">
        <v>67</v>
      </c>
      <c r="D272" s="133"/>
      <c r="E272" s="18">
        <f t="shared" si="527"/>
        <v>0</v>
      </c>
      <c r="F272" s="18">
        <f t="shared" si="528"/>
        <v>0</v>
      </c>
      <c r="G272" s="18">
        <f t="shared" si="529"/>
        <v>0</v>
      </c>
      <c r="H272" s="15">
        <f t="shared" si="552"/>
        <v>0</v>
      </c>
      <c r="I272" s="84">
        <f>IF(H272="","",RANK(H272,H270:H274,0))</f>
        <v>1</v>
      </c>
      <c r="J272" s="84">
        <f t="shared" si="559"/>
        <v>0</v>
      </c>
      <c r="K272" s="65"/>
      <c r="L272" s="18">
        <f t="shared" si="530"/>
        <v>0</v>
      </c>
      <c r="M272" s="18">
        <f t="shared" si="531"/>
        <v>0</v>
      </c>
      <c r="N272" s="18">
        <f t="shared" si="532"/>
        <v>0</v>
      </c>
      <c r="O272" s="15">
        <f t="shared" si="553"/>
        <v>0</v>
      </c>
      <c r="P272" s="96">
        <f>IF(O272="","",RANK(O272,O270:O274,0))</f>
        <v>1</v>
      </c>
      <c r="Q272" s="96">
        <f t="shared" si="560"/>
        <v>0</v>
      </c>
      <c r="R272" s="65"/>
      <c r="S272" s="135">
        <f t="shared" si="533"/>
        <v>0</v>
      </c>
      <c r="T272" s="135">
        <f t="shared" si="534"/>
        <v>0</v>
      </c>
      <c r="U272" s="135">
        <f t="shared" si="535"/>
        <v>0</v>
      </c>
      <c r="V272" s="15">
        <f t="shared" si="554"/>
        <v>0</v>
      </c>
      <c r="W272" s="84">
        <f>IF(V272="","",RANK(V272,V270:V274,0))</f>
        <v>1</v>
      </c>
      <c r="X272" s="84">
        <f t="shared" si="561"/>
        <v>0</v>
      </c>
      <c r="Y272" s="154">
        <v>-100</v>
      </c>
      <c r="Z272" s="135">
        <f t="shared" si="536"/>
        <v>0</v>
      </c>
      <c r="AA272" s="135">
        <f t="shared" si="537"/>
        <v>0</v>
      </c>
      <c r="AB272" s="135">
        <f t="shared" si="538"/>
        <v>0</v>
      </c>
      <c r="AC272" s="15">
        <f t="shared" si="555"/>
        <v>0</v>
      </c>
      <c r="AD272" s="84">
        <f>IF(AC272="","",RANK(AC272,AC270:AC274,0))</f>
        <v>1</v>
      </c>
      <c r="AE272" s="84">
        <f t="shared" si="562"/>
        <v>0</v>
      </c>
      <c r="AF272" s="18">
        <f t="shared" si="544"/>
        <v>0</v>
      </c>
      <c r="AG272" s="19">
        <f t="shared" si="556"/>
        <v>0</v>
      </c>
      <c r="AH272" s="19">
        <f t="shared" si="539"/>
        <v>200</v>
      </c>
      <c r="AI272" s="172"/>
      <c r="AJ272" s="129"/>
      <c r="AK272" s="176"/>
    </row>
    <row r="273" spans="1:37" ht="15" customHeight="1" x14ac:dyDescent="0.25">
      <c r="A273" s="68">
        <v>4</v>
      </c>
      <c r="B273" s="137"/>
      <c r="C273" s="139">
        <v>67</v>
      </c>
      <c r="D273" s="133"/>
      <c r="E273" s="18">
        <f t="shared" si="527"/>
        <v>0</v>
      </c>
      <c r="F273" s="18">
        <f t="shared" si="528"/>
        <v>0</v>
      </c>
      <c r="G273" s="18">
        <f t="shared" si="529"/>
        <v>0</v>
      </c>
      <c r="H273" s="15">
        <f t="shared" si="552"/>
        <v>0</v>
      </c>
      <c r="I273" s="84">
        <f>IF(H273="","",RANK(H273,H270:H274,0))</f>
        <v>1</v>
      </c>
      <c r="J273" s="84">
        <f t="shared" si="559"/>
        <v>0</v>
      </c>
      <c r="K273" s="65"/>
      <c r="L273" s="18">
        <f t="shared" si="530"/>
        <v>0</v>
      </c>
      <c r="M273" s="18">
        <f t="shared" si="531"/>
        <v>0</v>
      </c>
      <c r="N273" s="18">
        <f t="shared" si="532"/>
        <v>0</v>
      </c>
      <c r="O273" s="15">
        <f t="shared" si="553"/>
        <v>0</v>
      </c>
      <c r="P273" s="96">
        <f>IF(O273="","",RANK(O273,O270:O274,0))</f>
        <v>1</v>
      </c>
      <c r="Q273" s="96">
        <f t="shared" si="560"/>
        <v>0</v>
      </c>
      <c r="R273" s="65"/>
      <c r="S273" s="135">
        <f t="shared" si="533"/>
        <v>0</v>
      </c>
      <c r="T273" s="135">
        <f t="shared" si="534"/>
        <v>0</v>
      </c>
      <c r="U273" s="135">
        <f t="shared" si="535"/>
        <v>0</v>
      </c>
      <c r="V273" s="15">
        <f t="shared" si="554"/>
        <v>0</v>
      </c>
      <c r="W273" s="84">
        <f>IF(V273="","",RANK(V273,V270:V274,0))</f>
        <v>1</v>
      </c>
      <c r="X273" s="84">
        <f t="shared" si="561"/>
        <v>0</v>
      </c>
      <c r="Y273" s="154">
        <v>-100</v>
      </c>
      <c r="Z273" s="135">
        <f t="shared" si="536"/>
        <v>0</v>
      </c>
      <c r="AA273" s="135">
        <f t="shared" si="537"/>
        <v>0</v>
      </c>
      <c r="AB273" s="135">
        <f t="shared" si="538"/>
        <v>0</v>
      </c>
      <c r="AC273" s="15">
        <f t="shared" si="555"/>
        <v>0</v>
      </c>
      <c r="AD273" s="84">
        <f>IF(AC273="","",RANK(AC273,AC270:AC274,0))</f>
        <v>1</v>
      </c>
      <c r="AE273" s="84">
        <f t="shared" si="562"/>
        <v>0</v>
      </c>
      <c r="AF273" s="18">
        <f t="shared" si="544"/>
        <v>0</v>
      </c>
      <c r="AG273" s="19">
        <f t="shared" si="556"/>
        <v>0</v>
      </c>
      <c r="AH273" s="19">
        <f t="shared" si="539"/>
        <v>200</v>
      </c>
      <c r="AI273" s="172"/>
      <c r="AJ273" s="129"/>
      <c r="AK273" s="176"/>
    </row>
    <row r="274" spans="1:37" ht="15" customHeight="1" x14ac:dyDescent="0.25">
      <c r="A274" s="68">
        <v>5</v>
      </c>
      <c r="B274" s="137"/>
      <c r="C274" s="139">
        <v>67</v>
      </c>
      <c r="D274" s="133"/>
      <c r="E274" s="18">
        <f t="shared" si="527"/>
        <v>0</v>
      </c>
      <c r="F274" s="18">
        <f t="shared" si="528"/>
        <v>0</v>
      </c>
      <c r="G274" s="18">
        <f t="shared" si="529"/>
        <v>0</v>
      </c>
      <c r="H274" s="15">
        <f t="shared" si="552"/>
        <v>0</v>
      </c>
      <c r="I274" s="84">
        <f>IF(H274="","",RANK(H274,H270:H274,0))</f>
        <v>1</v>
      </c>
      <c r="J274" s="84">
        <f t="shared" si="559"/>
        <v>0</v>
      </c>
      <c r="K274" s="65"/>
      <c r="L274" s="18">
        <f t="shared" si="530"/>
        <v>0</v>
      </c>
      <c r="M274" s="18">
        <f t="shared" si="531"/>
        <v>0</v>
      </c>
      <c r="N274" s="18">
        <f t="shared" si="532"/>
        <v>0</v>
      </c>
      <c r="O274" s="15">
        <f t="shared" si="553"/>
        <v>0</v>
      </c>
      <c r="P274" s="96">
        <f>IF(O274="","",RANK(O274,O270:O274,0))</f>
        <v>1</v>
      </c>
      <c r="Q274" s="96">
        <f t="shared" si="560"/>
        <v>0</v>
      </c>
      <c r="R274" s="65"/>
      <c r="S274" s="135">
        <f t="shared" si="533"/>
        <v>0</v>
      </c>
      <c r="T274" s="135">
        <f t="shared" si="534"/>
        <v>0</v>
      </c>
      <c r="U274" s="135">
        <f t="shared" si="535"/>
        <v>0</v>
      </c>
      <c r="V274" s="15">
        <f t="shared" si="554"/>
        <v>0</v>
      </c>
      <c r="W274" s="84">
        <f>IF(V274="","",RANK(V274,V270:V274,0))</f>
        <v>1</v>
      </c>
      <c r="X274" s="84">
        <f t="shared" si="561"/>
        <v>0</v>
      </c>
      <c r="Y274" s="154">
        <v>-100</v>
      </c>
      <c r="Z274" s="135">
        <f t="shared" si="536"/>
        <v>0</v>
      </c>
      <c r="AA274" s="135">
        <f t="shared" si="537"/>
        <v>0</v>
      </c>
      <c r="AB274" s="135">
        <f t="shared" si="538"/>
        <v>0</v>
      </c>
      <c r="AC274" s="15">
        <f t="shared" si="555"/>
        <v>0</v>
      </c>
      <c r="AD274" s="84">
        <f>IF(AC274="","",RANK(AC274,AC270:AC274,0))</f>
        <v>1</v>
      </c>
      <c r="AE274" s="84">
        <f t="shared" si="562"/>
        <v>0</v>
      </c>
      <c r="AF274" s="18">
        <f t="shared" si="544"/>
        <v>0</v>
      </c>
      <c r="AG274" s="19">
        <f t="shared" si="556"/>
        <v>0</v>
      </c>
      <c r="AH274" s="19">
        <f t="shared" si="539"/>
        <v>200</v>
      </c>
      <c r="AI274" s="173"/>
      <c r="AJ274" s="129"/>
      <c r="AK274" s="176"/>
    </row>
    <row r="275" spans="1:37" ht="26.25" customHeight="1" x14ac:dyDescent="0.25">
      <c r="A275" s="68"/>
      <c r="B275" s="137"/>
      <c r="C275" s="140">
        <v>67</v>
      </c>
      <c r="D275" s="133"/>
      <c r="E275" s="18">
        <f t="shared" si="527"/>
        <v>0</v>
      </c>
      <c r="F275" s="18">
        <f t="shared" si="528"/>
        <v>0</v>
      </c>
      <c r="G275" s="18">
        <f t="shared" si="529"/>
        <v>0</v>
      </c>
      <c r="H275" s="89"/>
      <c r="I275" s="101" t="s">
        <v>455</v>
      </c>
      <c r="J275" s="109">
        <f>SUM(J270:J274)</f>
        <v>0</v>
      </c>
      <c r="K275" s="65"/>
      <c r="L275" s="18">
        <f t="shared" si="530"/>
        <v>0</v>
      </c>
      <c r="M275" s="18">
        <f t="shared" si="531"/>
        <v>0</v>
      </c>
      <c r="N275" s="18">
        <f t="shared" si="532"/>
        <v>0</v>
      </c>
      <c r="O275" s="89"/>
      <c r="P275" s="101" t="s">
        <v>455</v>
      </c>
      <c r="Q275" s="110">
        <f>SUM(Q270:Q274)</f>
        <v>0</v>
      </c>
      <c r="R275" s="65"/>
      <c r="S275" s="135">
        <f t="shared" si="533"/>
        <v>0</v>
      </c>
      <c r="T275" s="135">
        <f t="shared" si="534"/>
        <v>0</v>
      </c>
      <c r="U275" s="135">
        <f t="shared" si="535"/>
        <v>0</v>
      </c>
      <c r="V275" s="89"/>
      <c r="W275" s="101" t="s">
        <v>455</v>
      </c>
      <c r="X275" s="109">
        <f>SUM(X270:X274)</f>
        <v>0</v>
      </c>
      <c r="Y275" s="156"/>
      <c r="Z275" s="135">
        <f t="shared" si="536"/>
        <v>0</v>
      </c>
      <c r="AA275" s="135">
        <f t="shared" si="537"/>
        <v>8</v>
      </c>
      <c r="AB275" s="135">
        <f t="shared" si="538"/>
        <v>8</v>
      </c>
      <c r="AC275" s="89"/>
      <c r="AD275" s="101" t="s">
        <v>455</v>
      </c>
      <c r="AE275" s="109">
        <f>SUM(AE270:AE274)</f>
        <v>0</v>
      </c>
      <c r="AF275" s="18"/>
      <c r="AG275" s="92"/>
      <c r="AH275" s="19" t="str">
        <f t="shared" si="539"/>
        <v/>
      </c>
      <c r="AI275" s="98"/>
      <c r="AJ275" s="98"/>
      <c r="AK275" s="177"/>
    </row>
    <row r="276" spans="1:37" ht="15" customHeight="1" x14ac:dyDescent="0.25">
      <c r="A276" s="68">
        <v>1</v>
      </c>
      <c r="B276" s="137"/>
      <c r="C276" s="139">
        <v>75</v>
      </c>
      <c r="D276" s="133">
        <v>8.3000000000000007</v>
      </c>
      <c r="E276" s="18">
        <f t="shared" si="527"/>
        <v>0</v>
      </c>
      <c r="F276" s="18">
        <f t="shared" si="528"/>
        <v>15</v>
      </c>
      <c r="G276" s="18">
        <f t="shared" si="529"/>
        <v>15</v>
      </c>
      <c r="H276" s="15">
        <f t="shared" ref="H276:H280" si="563">G276</f>
        <v>15</v>
      </c>
      <c r="I276" s="84">
        <f>IF(H276="","",RANK(H276,H276:H280,0))</f>
        <v>5</v>
      </c>
      <c r="J276" s="84" t="str">
        <f>IF(I276&lt;5,H276,"")</f>
        <v/>
      </c>
      <c r="K276" s="65">
        <v>228</v>
      </c>
      <c r="L276" s="18">
        <f t="shared" si="530"/>
        <v>0</v>
      </c>
      <c r="M276" s="18">
        <f t="shared" si="531"/>
        <v>43</v>
      </c>
      <c r="N276" s="18">
        <f t="shared" si="532"/>
        <v>43</v>
      </c>
      <c r="O276" s="15">
        <f t="shared" ref="O276:O280" si="564">N276</f>
        <v>43</v>
      </c>
      <c r="P276" s="96">
        <f>IF(O276="","",RANK(O276,O276:O280,0))</f>
        <v>2</v>
      </c>
      <c r="Q276" s="96">
        <f t="shared" ref="Q276:Q280" si="565">IF(P276&lt;5,O276,"")</f>
        <v>43</v>
      </c>
      <c r="R276" s="65">
        <v>11</v>
      </c>
      <c r="S276" s="135">
        <f t="shared" si="533"/>
        <v>0</v>
      </c>
      <c r="T276" s="135">
        <f t="shared" si="534"/>
        <v>34</v>
      </c>
      <c r="U276" s="135">
        <f t="shared" si="535"/>
        <v>34</v>
      </c>
      <c r="V276" s="15">
        <f t="shared" ref="V276:V280" si="566">U276</f>
        <v>34</v>
      </c>
      <c r="W276" s="84">
        <f>IF(V276="","",RANK(V276,V276:V280,0))</f>
        <v>3</v>
      </c>
      <c r="X276" s="84">
        <f>IF(W276&lt;5,V276,"")</f>
        <v>34</v>
      </c>
      <c r="Y276" s="156">
        <v>8</v>
      </c>
      <c r="Z276" s="135">
        <f t="shared" si="536"/>
        <v>0</v>
      </c>
      <c r="AA276" s="135">
        <f t="shared" si="537"/>
        <v>24</v>
      </c>
      <c r="AB276" s="135">
        <f t="shared" si="538"/>
        <v>24</v>
      </c>
      <c r="AC276" s="15">
        <f t="shared" ref="AC276:AC280" si="567">AB276</f>
        <v>24</v>
      </c>
      <c r="AD276" s="84">
        <f>IF(AC276="","",RANK(AC276,AC276:AC280,0))</f>
        <v>4</v>
      </c>
      <c r="AE276" s="84">
        <f>IF(AD276&lt;5,AC276,"")</f>
        <v>24</v>
      </c>
      <c r="AF276" s="18">
        <f t="shared" si="544"/>
        <v>116</v>
      </c>
      <c r="AG276" s="19">
        <f t="shared" ref="AG276:AG280" si="568">AF276</f>
        <v>116</v>
      </c>
      <c r="AH276" s="19">
        <f t="shared" si="539"/>
        <v>162</v>
      </c>
      <c r="AI276" s="171">
        <f>SUM(J276:J280,Q276:Q280,X276:X280,AE276:AE280)</f>
        <v>628</v>
      </c>
      <c r="AJ276" s="129">
        <f t="shared" ref="AJ276" si="569">AI276</f>
        <v>628</v>
      </c>
      <c r="AK276" s="175">
        <f t="shared" ref="AK276" si="570">IF(ISNUMBER(AI276),RANK(AI276,$AI$6:$AI$293,0),"")</f>
        <v>25</v>
      </c>
    </row>
    <row r="277" spans="1:37" ht="15" customHeight="1" x14ac:dyDescent="0.25">
      <c r="A277" s="68">
        <v>2</v>
      </c>
      <c r="B277" s="137"/>
      <c r="C277" s="139">
        <v>75</v>
      </c>
      <c r="D277" s="133">
        <v>7.5</v>
      </c>
      <c r="E277" s="18">
        <f t="shared" si="527"/>
        <v>38</v>
      </c>
      <c r="F277" s="18">
        <f t="shared" si="528"/>
        <v>0</v>
      </c>
      <c r="G277" s="18">
        <f t="shared" si="529"/>
        <v>38</v>
      </c>
      <c r="H277" s="15">
        <f t="shared" si="563"/>
        <v>38</v>
      </c>
      <c r="I277" s="84">
        <f>IF(H277="","",RANK(H277,H276:H280,0))</f>
        <v>1</v>
      </c>
      <c r="J277" s="84">
        <f t="shared" ref="J277:J280" si="571">IF(I277&lt;5,H277,"")</f>
        <v>38</v>
      </c>
      <c r="K277" s="65">
        <v>212</v>
      </c>
      <c r="L277" s="18">
        <f t="shared" si="530"/>
        <v>0</v>
      </c>
      <c r="M277" s="18">
        <f t="shared" si="531"/>
        <v>27</v>
      </c>
      <c r="N277" s="18">
        <f t="shared" si="532"/>
        <v>27</v>
      </c>
      <c r="O277" s="15">
        <f t="shared" si="564"/>
        <v>27</v>
      </c>
      <c r="P277" s="96">
        <f>IF(O277="","",RANK(O277,O276:O280,0))</f>
        <v>5</v>
      </c>
      <c r="Q277" s="96" t="str">
        <f t="shared" si="565"/>
        <v/>
      </c>
      <c r="R277" s="65">
        <v>18</v>
      </c>
      <c r="S277" s="135">
        <f t="shared" si="533"/>
        <v>59</v>
      </c>
      <c r="T277" s="135">
        <f t="shared" si="534"/>
        <v>0</v>
      </c>
      <c r="U277" s="135">
        <f t="shared" si="535"/>
        <v>59</v>
      </c>
      <c r="V277" s="15">
        <f t="shared" si="566"/>
        <v>59</v>
      </c>
      <c r="W277" s="84">
        <f>IF(V277="","",RANK(V277,V276:V280,0))</f>
        <v>1</v>
      </c>
      <c r="X277" s="84">
        <f t="shared" ref="X277:X280" si="572">IF(W277&lt;5,V277,"")</f>
        <v>59</v>
      </c>
      <c r="Y277" s="156">
        <v>21</v>
      </c>
      <c r="Z277" s="135">
        <f t="shared" si="536"/>
        <v>0</v>
      </c>
      <c r="AA277" s="135">
        <f t="shared" si="537"/>
        <v>56</v>
      </c>
      <c r="AB277" s="135">
        <f t="shared" si="538"/>
        <v>56</v>
      </c>
      <c r="AC277" s="15">
        <f t="shared" si="567"/>
        <v>56</v>
      </c>
      <c r="AD277" s="84">
        <f>IF(AC277="","",RANK(AC277,AC276:AC280,0))</f>
        <v>1</v>
      </c>
      <c r="AE277" s="84">
        <f t="shared" ref="AE277:AE280" si="573">IF(AD277&lt;5,AC277,"")</f>
        <v>56</v>
      </c>
      <c r="AF277" s="18">
        <f t="shared" si="544"/>
        <v>180</v>
      </c>
      <c r="AG277" s="19">
        <f t="shared" si="568"/>
        <v>180</v>
      </c>
      <c r="AH277" s="19">
        <f t="shared" si="539"/>
        <v>50</v>
      </c>
      <c r="AI277" s="172"/>
      <c r="AJ277" s="129"/>
      <c r="AK277" s="176"/>
    </row>
    <row r="278" spans="1:37" ht="15" customHeight="1" x14ac:dyDescent="0.25">
      <c r="A278" s="68">
        <v>3</v>
      </c>
      <c r="B278" s="137"/>
      <c r="C278" s="139">
        <v>75</v>
      </c>
      <c r="D278" s="133">
        <v>7.5</v>
      </c>
      <c r="E278" s="18">
        <f t="shared" si="527"/>
        <v>38</v>
      </c>
      <c r="F278" s="18">
        <f t="shared" si="528"/>
        <v>0</v>
      </c>
      <c r="G278" s="18">
        <f t="shared" si="529"/>
        <v>38</v>
      </c>
      <c r="H278" s="15">
        <f t="shared" si="563"/>
        <v>38</v>
      </c>
      <c r="I278" s="84">
        <f>IF(H278="","",RANK(H278,H276:H280,0))</f>
        <v>1</v>
      </c>
      <c r="J278" s="84">
        <f t="shared" si="571"/>
        <v>38</v>
      </c>
      <c r="K278" s="65">
        <v>234</v>
      </c>
      <c r="L278" s="18">
        <f t="shared" si="530"/>
        <v>0</v>
      </c>
      <c r="M278" s="18">
        <f t="shared" si="531"/>
        <v>49</v>
      </c>
      <c r="N278" s="18">
        <f t="shared" si="532"/>
        <v>49</v>
      </c>
      <c r="O278" s="15">
        <f t="shared" si="564"/>
        <v>49</v>
      </c>
      <c r="P278" s="96">
        <f>IF(O278="","",RANK(O278,O276:O280,0))</f>
        <v>1</v>
      </c>
      <c r="Q278" s="96">
        <f t="shared" si="565"/>
        <v>49</v>
      </c>
      <c r="R278" s="65">
        <v>6</v>
      </c>
      <c r="S278" s="135">
        <f t="shared" si="533"/>
        <v>0</v>
      </c>
      <c r="T278" s="135">
        <f t="shared" si="534"/>
        <v>16</v>
      </c>
      <c r="U278" s="135">
        <f t="shared" si="535"/>
        <v>16</v>
      </c>
      <c r="V278" s="15">
        <f t="shared" si="566"/>
        <v>16</v>
      </c>
      <c r="W278" s="84">
        <f>IF(V278="","",RANK(V278,V276:V280,0))</f>
        <v>5</v>
      </c>
      <c r="X278" s="84" t="str">
        <f t="shared" si="572"/>
        <v/>
      </c>
      <c r="Y278" s="156">
        <v>17</v>
      </c>
      <c r="Z278" s="135">
        <f t="shared" si="536"/>
        <v>0</v>
      </c>
      <c r="AA278" s="135">
        <f t="shared" si="537"/>
        <v>47</v>
      </c>
      <c r="AB278" s="135">
        <f t="shared" si="538"/>
        <v>47</v>
      </c>
      <c r="AC278" s="15">
        <f t="shared" si="567"/>
        <v>47</v>
      </c>
      <c r="AD278" s="84">
        <f>IF(AC278="","",RANK(AC278,AC276:AC280,0))</f>
        <v>2</v>
      </c>
      <c r="AE278" s="84">
        <f t="shared" si="573"/>
        <v>47</v>
      </c>
      <c r="AF278" s="18">
        <f t="shared" si="544"/>
        <v>150</v>
      </c>
      <c r="AG278" s="19">
        <f t="shared" si="568"/>
        <v>150</v>
      </c>
      <c r="AH278" s="19">
        <f t="shared" si="539"/>
        <v>112</v>
      </c>
      <c r="AI278" s="172"/>
      <c r="AJ278" s="129"/>
      <c r="AK278" s="176"/>
    </row>
    <row r="279" spans="1:37" ht="15" customHeight="1" x14ac:dyDescent="0.25">
      <c r="A279" s="68">
        <v>4</v>
      </c>
      <c r="B279" s="137"/>
      <c r="C279" s="139">
        <v>75</v>
      </c>
      <c r="D279" s="133">
        <v>8</v>
      </c>
      <c r="E279" s="18">
        <f t="shared" si="527"/>
        <v>0</v>
      </c>
      <c r="F279" s="18">
        <f t="shared" si="528"/>
        <v>23</v>
      </c>
      <c r="G279" s="18">
        <f t="shared" si="529"/>
        <v>23</v>
      </c>
      <c r="H279" s="15">
        <f t="shared" si="563"/>
        <v>23</v>
      </c>
      <c r="I279" s="84">
        <f>IF(H279="","",RANK(H279,H276:H280,0))</f>
        <v>4</v>
      </c>
      <c r="J279" s="84">
        <f t="shared" si="571"/>
        <v>23</v>
      </c>
      <c r="K279" s="65">
        <v>215</v>
      </c>
      <c r="L279" s="18">
        <f t="shared" si="530"/>
        <v>0</v>
      </c>
      <c r="M279" s="18">
        <f t="shared" si="531"/>
        <v>30</v>
      </c>
      <c r="N279" s="18">
        <f t="shared" si="532"/>
        <v>30</v>
      </c>
      <c r="O279" s="15">
        <f t="shared" si="564"/>
        <v>30</v>
      </c>
      <c r="P279" s="96">
        <f>IF(O279="","",RANK(O279,O276:O280,0))</f>
        <v>4</v>
      </c>
      <c r="Q279" s="96">
        <f t="shared" si="565"/>
        <v>30</v>
      </c>
      <c r="R279" s="65">
        <v>14</v>
      </c>
      <c r="S279" s="135">
        <f t="shared" si="533"/>
        <v>46</v>
      </c>
      <c r="T279" s="135">
        <f t="shared" si="534"/>
        <v>0</v>
      </c>
      <c r="U279" s="135">
        <f t="shared" si="535"/>
        <v>46</v>
      </c>
      <c r="V279" s="15">
        <f t="shared" si="566"/>
        <v>46</v>
      </c>
      <c r="W279" s="84">
        <f>IF(V279="","",RANK(V279,V276:V280,0))</f>
        <v>2</v>
      </c>
      <c r="X279" s="84">
        <f t="shared" si="572"/>
        <v>46</v>
      </c>
      <c r="Y279" s="156">
        <v>14.5</v>
      </c>
      <c r="Z279" s="135">
        <f t="shared" si="536"/>
        <v>0</v>
      </c>
      <c r="AA279" s="135">
        <f t="shared" si="537"/>
        <v>39</v>
      </c>
      <c r="AB279" s="135">
        <f t="shared" si="538"/>
        <v>39</v>
      </c>
      <c r="AC279" s="15">
        <f t="shared" si="567"/>
        <v>39</v>
      </c>
      <c r="AD279" s="84">
        <f>IF(AC279="","",RANK(AC279,AC276:AC280,0))</f>
        <v>3</v>
      </c>
      <c r="AE279" s="84">
        <f t="shared" si="573"/>
        <v>39</v>
      </c>
      <c r="AF279" s="18">
        <f t="shared" si="544"/>
        <v>138</v>
      </c>
      <c r="AG279" s="19">
        <f t="shared" si="568"/>
        <v>138</v>
      </c>
      <c r="AH279" s="19">
        <f t="shared" si="539"/>
        <v>137</v>
      </c>
      <c r="AI279" s="172"/>
      <c r="AJ279" s="129"/>
      <c r="AK279" s="176"/>
    </row>
    <row r="280" spans="1:37" ht="15" customHeight="1" x14ac:dyDescent="0.25">
      <c r="A280" s="68">
        <v>5</v>
      </c>
      <c r="B280" s="137"/>
      <c r="C280" s="139">
        <v>75</v>
      </c>
      <c r="D280" s="133">
        <v>7.6</v>
      </c>
      <c r="E280" s="18">
        <f t="shared" si="527"/>
        <v>35</v>
      </c>
      <c r="F280" s="18">
        <f t="shared" si="528"/>
        <v>0</v>
      </c>
      <c r="G280" s="18">
        <f t="shared" si="529"/>
        <v>35</v>
      </c>
      <c r="H280" s="15">
        <f t="shared" si="563"/>
        <v>35</v>
      </c>
      <c r="I280" s="84">
        <f>IF(H280="","",RANK(H280,H276:H280,0))</f>
        <v>3</v>
      </c>
      <c r="J280" s="84">
        <f t="shared" si="571"/>
        <v>35</v>
      </c>
      <c r="K280" s="65">
        <v>226</v>
      </c>
      <c r="L280" s="18">
        <f t="shared" si="530"/>
        <v>0</v>
      </c>
      <c r="M280" s="18">
        <f t="shared" si="531"/>
        <v>41</v>
      </c>
      <c r="N280" s="18">
        <f t="shared" si="532"/>
        <v>41</v>
      </c>
      <c r="O280" s="15">
        <f t="shared" si="564"/>
        <v>41</v>
      </c>
      <c r="P280" s="96">
        <f>IF(O280="","",RANK(O280,O276:O280,0))</f>
        <v>3</v>
      </c>
      <c r="Q280" s="96">
        <f t="shared" si="565"/>
        <v>41</v>
      </c>
      <c r="R280" s="65">
        <v>9</v>
      </c>
      <c r="S280" s="135">
        <f t="shared" si="533"/>
        <v>0</v>
      </c>
      <c r="T280" s="135">
        <f t="shared" si="534"/>
        <v>26</v>
      </c>
      <c r="U280" s="135">
        <f t="shared" si="535"/>
        <v>26</v>
      </c>
      <c r="V280" s="15">
        <f t="shared" si="566"/>
        <v>26</v>
      </c>
      <c r="W280" s="84">
        <f>IF(V280="","",RANK(V280,V276:V280,0))</f>
        <v>4</v>
      </c>
      <c r="X280" s="84">
        <f t="shared" si="572"/>
        <v>26</v>
      </c>
      <c r="Y280" s="156">
        <v>0</v>
      </c>
      <c r="Z280" s="135">
        <f t="shared" si="536"/>
        <v>0</v>
      </c>
      <c r="AA280" s="135">
        <f t="shared" si="537"/>
        <v>8</v>
      </c>
      <c r="AB280" s="135">
        <f t="shared" si="538"/>
        <v>8</v>
      </c>
      <c r="AC280" s="15">
        <f t="shared" si="567"/>
        <v>8</v>
      </c>
      <c r="AD280" s="84">
        <f>IF(AC280="","",RANK(AC280,AC276:AC280,0))</f>
        <v>5</v>
      </c>
      <c r="AE280" s="84" t="str">
        <f t="shared" si="573"/>
        <v/>
      </c>
      <c r="AF280" s="18">
        <f t="shared" si="544"/>
        <v>110</v>
      </c>
      <c r="AG280" s="19">
        <f t="shared" si="568"/>
        <v>110</v>
      </c>
      <c r="AH280" s="19">
        <f t="shared" si="539"/>
        <v>169</v>
      </c>
      <c r="AI280" s="173"/>
      <c r="AJ280" s="129"/>
      <c r="AK280" s="176"/>
    </row>
    <row r="281" spans="1:37" ht="26.25" customHeight="1" x14ac:dyDescent="0.25">
      <c r="A281" s="68"/>
      <c r="B281" s="137"/>
      <c r="C281" s="140">
        <v>75</v>
      </c>
      <c r="D281" s="133"/>
      <c r="E281" s="18">
        <f t="shared" si="527"/>
        <v>0</v>
      </c>
      <c r="F281" s="18">
        <f t="shared" si="528"/>
        <v>0</v>
      </c>
      <c r="G281" s="18">
        <f t="shared" si="529"/>
        <v>0</v>
      </c>
      <c r="H281" s="89"/>
      <c r="I281" s="101" t="s">
        <v>455</v>
      </c>
      <c r="J281" s="109">
        <f>SUM(J276:J280)</f>
        <v>134</v>
      </c>
      <c r="K281" s="65"/>
      <c r="L281" s="18">
        <f t="shared" si="530"/>
        <v>0</v>
      </c>
      <c r="M281" s="18">
        <f t="shared" si="531"/>
        <v>0</v>
      </c>
      <c r="N281" s="18">
        <f t="shared" si="532"/>
        <v>0</v>
      </c>
      <c r="O281" s="89"/>
      <c r="P281" s="101" t="s">
        <v>455</v>
      </c>
      <c r="Q281" s="110">
        <f>SUM(Q276:Q280)</f>
        <v>163</v>
      </c>
      <c r="R281" s="65"/>
      <c r="S281" s="135">
        <f t="shared" si="533"/>
        <v>0</v>
      </c>
      <c r="T281" s="135">
        <f t="shared" si="534"/>
        <v>0</v>
      </c>
      <c r="U281" s="135">
        <f t="shared" si="535"/>
        <v>0</v>
      </c>
      <c r="V281" s="89"/>
      <c r="W281" s="101" t="s">
        <v>455</v>
      </c>
      <c r="X281" s="109">
        <f>SUM(X276:X280)</f>
        <v>165</v>
      </c>
      <c r="Y281" s="156"/>
      <c r="Z281" s="135">
        <f t="shared" si="536"/>
        <v>0</v>
      </c>
      <c r="AA281" s="135">
        <f t="shared" si="537"/>
        <v>8</v>
      </c>
      <c r="AB281" s="135">
        <f t="shared" si="538"/>
        <v>8</v>
      </c>
      <c r="AC281" s="89"/>
      <c r="AD281" s="101" t="s">
        <v>455</v>
      </c>
      <c r="AE281" s="109">
        <f>SUM(AE276:AE280)</f>
        <v>166</v>
      </c>
      <c r="AF281" s="18"/>
      <c r="AG281" s="92"/>
      <c r="AH281" s="19" t="str">
        <f t="shared" si="539"/>
        <v/>
      </c>
      <c r="AI281" s="98"/>
      <c r="AJ281" s="98"/>
      <c r="AK281" s="177"/>
    </row>
    <row r="282" spans="1:37" ht="15" customHeight="1" x14ac:dyDescent="0.25">
      <c r="A282" s="68">
        <v>1</v>
      </c>
      <c r="B282" s="137"/>
      <c r="C282" s="139" t="s">
        <v>466</v>
      </c>
      <c r="D282" s="133"/>
      <c r="E282" s="18">
        <f t="shared" si="527"/>
        <v>0</v>
      </c>
      <c r="F282" s="18">
        <f t="shared" si="528"/>
        <v>0</v>
      </c>
      <c r="G282" s="18">
        <f t="shared" si="529"/>
        <v>0</v>
      </c>
      <c r="H282" s="15">
        <f t="shared" ref="H282:H286" si="574">G282</f>
        <v>0</v>
      </c>
      <c r="I282" s="84">
        <f>IF(H282="","",RANK(H282,H282:H286,0))</f>
        <v>1</v>
      </c>
      <c r="J282" s="84">
        <f>IF(I282&lt;5,H282,"")</f>
        <v>0</v>
      </c>
      <c r="K282" s="65"/>
      <c r="L282" s="18">
        <f t="shared" si="530"/>
        <v>0</v>
      </c>
      <c r="M282" s="18">
        <f t="shared" si="531"/>
        <v>0</v>
      </c>
      <c r="N282" s="18">
        <f t="shared" si="532"/>
        <v>0</v>
      </c>
      <c r="O282" s="15">
        <f t="shared" ref="O282:O286" si="575">N282</f>
        <v>0</v>
      </c>
      <c r="P282" s="96">
        <f>IF(O282="","",RANK(O282,O282:O286,0))</f>
        <v>1</v>
      </c>
      <c r="Q282" s="96">
        <f>IF(P282&lt;5,O282,"")</f>
        <v>0</v>
      </c>
      <c r="R282" s="65"/>
      <c r="S282" s="135">
        <f t="shared" si="533"/>
        <v>0</v>
      </c>
      <c r="T282" s="135">
        <f t="shared" si="534"/>
        <v>0</v>
      </c>
      <c r="U282" s="135">
        <f t="shared" si="535"/>
        <v>0</v>
      </c>
      <c r="V282" s="15">
        <f t="shared" ref="V282:V286" si="576">U282</f>
        <v>0</v>
      </c>
      <c r="W282" s="84">
        <f>IF(V282="","",RANK(V282,V282:V286,0))</f>
        <v>1</v>
      </c>
      <c r="X282" s="84">
        <f>IF(W282&lt;5,V282,"")</f>
        <v>0</v>
      </c>
      <c r="Y282" s="154">
        <v>-100</v>
      </c>
      <c r="Z282" s="135">
        <f t="shared" si="536"/>
        <v>0</v>
      </c>
      <c r="AA282" s="135">
        <f t="shared" si="537"/>
        <v>0</v>
      </c>
      <c r="AB282" s="135">
        <f t="shared" si="538"/>
        <v>0</v>
      </c>
      <c r="AC282" s="15">
        <f t="shared" ref="AC282:AC286" si="577">AB282</f>
        <v>0</v>
      </c>
      <c r="AD282" s="84">
        <f>IF(AC282="","",RANK(AC282,AC282:AC286,0))</f>
        <v>1</v>
      </c>
      <c r="AE282" s="84">
        <f>IF(AD282&lt;5,AC282,"")</f>
        <v>0</v>
      </c>
      <c r="AF282" s="18">
        <f t="shared" si="544"/>
        <v>0</v>
      </c>
      <c r="AG282" s="19">
        <f t="shared" ref="AG282:AG286" si="578">AF282</f>
        <v>0</v>
      </c>
      <c r="AH282" s="19">
        <f t="shared" si="539"/>
        <v>200</v>
      </c>
      <c r="AI282" s="171">
        <f>SUM(J282:J286,Q282:Q286,X282:X286,AE282:AE286)</f>
        <v>0</v>
      </c>
      <c r="AJ282" s="129">
        <f t="shared" ref="AJ282" si="579">AI282</f>
        <v>0</v>
      </c>
      <c r="AK282" s="175">
        <f t="shared" ref="AK282" si="580">IF(ISNUMBER(AI282),RANK(AI282,$AI$6:$AI$293,0),"")</f>
        <v>42</v>
      </c>
    </row>
    <row r="283" spans="1:37" ht="15" customHeight="1" x14ac:dyDescent="0.25">
      <c r="A283" s="68">
        <v>2</v>
      </c>
      <c r="B283" s="137"/>
      <c r="C283" s="139" t="s">
        <v>466</v>
      </c>
      <c r="D283" s="133"/>
      <c r="E283" s="18">
        <f t="shared" si="527"/>
        <v>0</v>
      </c>
      <c r="F283" s="18">
        <f t="shared" si="528"/>
        <v>0</v>
      </c>
      <c r="G283" s="18">
        <f t="shared" si="529"/>
        <v>0</v>
      </c>
      <c r="H283" s="15">
        <f t="shared" si="574"/>
        <v>0</v>
      </c>
      <c r="I283" s="84">
        <f>IF(H283="","",RANK(H283,H282:H286,0))</f>
        <v>1</v>
      </c>
      <c r="J283" s="84">
        <f t="shared" ref="J283:J286" si="581">IF(I283&lt;5,H283,"")</f>
        <v>0</v>
      </c>
      <c r="K283" s="65"/>
      <c r="L283" s="18">
        <f t="shared" si="530"/>
        <v>0</v>
      </c>
      <c r="M283" s="18">
        <f t="shared" si="531"/>
        <v>0</v>
      </c>
      <c r="N283" s="18">
        <f t="shared" si="532"/>
        <v>0</v>
      </c>
      <c r="O283" s="15">
        <f t="shared" si="575"/>
        <v>0</v>
      </c>
      <c r="P283" s="96">
        <f>IF(O283="","",RANK(O283,O282:O286,0))</f>
        <v>1</v>
      </c>
      <c r="Q283" s="96">
        <f t="shared" ref="Q283:Q286" si="582">IF(P283&lt;5,O283,"")</f>
        <v>0</v>
      </c>
      <c r="R283" s="65"/>
      <c r="S283" s="135">
        <f t="shared" si="533"/>
        <v>0</v>
      </c>
      <c r="T283" s="135">
        <f t="shared" si="534"/>
        <v>0</v>
      </c>
      <c r="U283" s="135">
        <f t="shared" si="535"/>
        <v>0</v>
      </c>
      <c r="V283" s="15">
        <f t="shared" si="576"/>
        <v>0</v>
      </c>
      <c r="W283" s="84">
        <f>IF(V283="","",RANK(V283,V282:V286,0))</f>
        <v>1</v>
      </c>
      <c r="X283" s="84">
        <f t="shared" ref="X283:X286" si="583">IF(W283&lt;5,V283,"")</f>
        <v>0</v>
      </c>
      <c r="Y283" s="154">
        <v>-100</v>
      </c>
      <c r="Z283" s="135">
        <f t="shared" si="536"/>
        <v>0</v>
      </c>
      <c r="AA283" s="135">
        <f t="shared" si="537"/>
        <v>0</v>
      </c>
      <c r="AB283" s="135">
        <f t="shared" si="538"/>
        <v>0</v>
      </c>
      <c r="AC283" s="15">
        <f t="shared" si="577"/>
        <v>0</v>
      </c>
      <c r="AD283" s="84">
        <f>IF(AC283="","",RANK(AC283,AC282:AC286,0))</f>
        <v>1</v>
      </c>
      <c r="AE283" s="84">
        <f t="shared" ref="AE283:AE286" si="584">IF(AD283&lt;5,AC283,"")</f>
        <v>0</v>
      </c>
      <c r="AF283" s="18">
        <f t="shared" si="544"/>
        <v>0</v>
      </c>
      <c r="AG283" s="19">
        <f t="shared" si="578"/>
        <v>0</v>
      </c>
      <c r="AH283" s="19">
        <f t="shared" si="539"/>
        <v>200</v>
      </c>
      <c r="AI283" s="172"/>
      <c r="AJ283" s="129"/>
      <c r="AK283" s="176"/>
    </row>
    <row r="284" spans="1:37" ht="15" customHeight="1" x14ac:dyDescent="0.25">
      <c r="A284" s="68">
        <v>3</v>
      </c>
      <c r="B284" s="137"/>
      <c r="C284" s="139" t="s">
        <v>466</v>
      </c>
      <c r="D284" s="133"/>
      <c r="E284" s="18">
        <f t="shared" si="527"/>
        <v>0</v>
      </c>
      <c r="F284" s="18">
        <f t="shared" si="528"/>
        <v>0</v>
      </c>
      <c r="G284" s="18">
        <f t="shared" si="529"/>
        <v>0</v>
      </c>
      <c r="H284" s="15">
        <f t="shared" si="574"/>
        <v>0</v>
      </c>
      <c r="I284" s="84">
        <f>IF(H284="","",RANK(H284,H282:H286,0))</f>
        <v>1</v>
      </c>
      <c r="J284" s="84">
        <f t="shared" si="581"/>
        <v>0</v>
      </c>
      <c r="K284" s="65"/>
      <c r="L284" s="18">
        <f t="shared" si="530"/>
        <v>0</v>
      </c>
      <c r="M284" s="18">
        <f t="shared" si="531"/>
        <v>0</v>
      </c>
      <c r="N284" s="18">
        <f t="shared" si="532"/>
        <v>0</v>
      </c>
      <c r="O284" s="15">
        <f t="shared" si="575"/>
        <v>0</v>
      </c>
      <c r="P284" s="96">
        <f>IF(O284="","",RANK(O284,O282:O286,0))</f>
        <v>1</v>
      </c>
      <c r="Q284" s="96">
        <f t="shared" si="582"/>
        <v>0</v>
      </c>
      <c r="R284" s="65"/>
      <c r="S284" s="135">
        <f t="shared" si="533"/>
        <v>0</v>
      </c>
      <c r="T284" s="135">
        <f t="shared" si="534"/>
        <v>0</v>
      </c>
      <c r="U284" s="135">
        <f t="shared" si="535"/>
        <v>0</v>
      </c>
      <c r="V284" s="15">
        <f t="shared" si="576"/>
        <v>0</v>
      </c>
      <c r="W284" s="84">
        <f>IF(V284="","",RANK(V284,V282:V286,0))</f>
        <v>1</v>
      </c>
      <c r="X284" s="84">
        <f t="shared" si="583"/>
        <v>0</v>
      </c>
      <c r="Y284" s="154">
        <v>-100</v>
      </c>
      <c r="Z284" s="135">
        <f t="shared" si="536"/>
        <v>0</v>
      </c>
      <c r="AA284" s="135">
        <f t="shared" si="537"/>
        <v>0</v>
      </c>
      <c r="AB284" s="135">
        <f t="shared" si="538"/>
        <v>0</v>
      </c>
      <c r="AC284" s="15">
        <f t="shared" si="577"/>
        <v>0</v>
      </c>
      <c r="AD284" s="84">
        <f>IF(AC284="","",RANK(AC284,AC282:AC286,0))</f>
        <v>1</v>
      </c>
      <c r="AE284" s="84">
        <f t="shared" si="584"/>
        <v>0</v>
      </c>
      <c r="AF284" s="18">
        <f t="shared" si="544"/>
        <v>0</v>
      </c>
      <c r="AG284" s="19">
        <f t="shared" si="578"/>
        <v>0</v>
      </c>
      <c r="AH284" s="19">
        <f t="shared" si="539"/>
        <v>200</v>
      </c>
      <c r="AI284" s="172"/>
      <c r="AJ284" s="129"/>
      <c r="AK284" s="176"/>
    </row>
    <row r="285" spans="1:37" ht="15" customHeight="1" x14ac:dyDescent="0.25">
      <c r="A285" s="68">
        <v>4</v>
      </c>
      <c r="B285" s="137"/>
      <c r="C285" s="139" t="s">
        <v>466</v>
      </c>
      <c r="D285" s="133"/>
      <c r="E285" s="18">
        <f t="shared" si="527"/>
        <v>0</v>
      </c>
      <c r="F285" s="18">
        <f t="shared" si="528"/>
        <v>0</v>
      </c>
      <c r="G285" s="18">
        <f t="shared" si="529"/>
        <v>0</v>
      </c>
      <c r="H285" s="15">
        <f t="shared" si="574"/>
        <v>0</v>
      </c>
      <c r="I285" s="84">
        <f>IF(H285="","",RANK(H285,H282:H286,0))</f>
        <v>1</v>
      </c>
      <c r="J285" s="84">
        <f t="shared" si="581"/>
        <v>0</v>
      </c>
      <c r="K285" s="65"/>
      <c r="L285" s="18">
        <f t="shared" si="530"/>
        <v>0</v>
      </c>
      <c r="M285" s="18">
        <f t="shared" si="531"/>
        <v>0</v>
      </c>
      <c r="N285" s="18">
        <f t="shared" si="532"/>
        <v>0</v>
      </c>
      <c r="O285" s="15">
        <f t="shared" si="575"/>
        <v>0</v>
      </c>
      <c r="P285" s="96">
        <f>IF(O285="","",RANK(O285,O282:O286,0))</f>
        <v>1</v>
      </c>
      <c r="Q285" s="96">
        <f t="shared" si="582"/>
        <v>0</v>
      </c>
      <c r="R285" s="65"/>
      <c r="S285" s="135">
        <f t="shared" si="533"/>
        <v>0</v>
      </c>
      <c r="T285" s="135">
        <f t="shared" si="534"/>
        <v>0</v>
      </c>
      <c r="U285" s="135">
        <f t="shared" si="535"/>
        <v>0</v>
      </c>
      <c r="V285" s="15">
        <f t="shared" si="576"/>
        <v>0</v>
      </c>
      <c r="W285" s="84">
        <f>IF(V285="","",RANK(V285,V282:V286,0))</f>
        <v>1</v>
      </c>
      <c r="X285" s="84">
        <f t="shared" si="583"/>
        <v>0</v>
      </c>
      <c r="Y285" s="154">
        <v>-100</v>
      </c>
      <c r="Z285" s="135">
        <f t="shared" si="536"/>
        <v>0</v>
      </c>
      <c r="AA285" s="135">
        <f t="shared" si="537"/>
        <v>0</v>
      </c>
      <c r="AB285" s="135">
        <f t="shared" si="538"/>
        <v>0</v>
      </c>
      <c r="AC285" s="15">
        <f t="shared" si="577"/>
        <v>0</v>
      </c>
      <c r="AD285" s="84">
        <f>IF(AC285="","",RANK(AC285,AC282:AC286,0))</f>
        <v>1</v>
      </c>
      <c r="AE285" s="84">
        <f t="shared" si="584"/>
        <v>0</v>
      </c>
      <c r="AF285" s="18">
        <f t="shared" si="544"/>
        <v>0</v>
      </c>
      <c r="AG285" s="19">
        <f t="shared" si="578"/>
        <v>0</v>
      </c>
      <c r="AH285" s="19">
        <f t="shared" si="539"/>
        <v>200</v>
      </c>
      <c r="AI285" s="172"/>
      <c r="AJ285" s="129"/>
      <c r="AK285" s="176"/>
    </row>
    <row r="286" spans="1:37" ht="15" customHeight="1" x14ac:dyDescent="0.25">
      <c r="A286" s="68">
        <v>5</v>
      </c>
      <c r="B286" s="137"/>
      <c r="C286" s="139" t="s">
        <v>466</v>
      </c>
      <c r="D286" s="133"/>
      <c r="E286" s="18">
        <f t="shared" si="527"/>
        <v>0</v>
      </c>
      <c r="F286" s="18">
        <f t="shared" si="528"/>
        <v>0</v>
      </c>
      <c r="G286" s="18">
        <f t="shared" si="529"/>
        <v>0</v>
      </c>
      <c r="H286" s="15">
        <f t="shared" si="574"/>
        <v>0</v>
      </c>
      <c r="I286" s="84">
        <f>IF(H286="","",RANK(H286,H282:H286,0))</f>
        <v>1</v>
      </c>
      <c r="J286" s="84">
        <f t="shared" si="581"/>
        <v>0</v>
      </c>
      <c r="K286" s="65"/>
      <c r="L286" s="18">
        <f t="shared" si="530"/>
        <v>0</v>
      </c>
      <c r="M286" s="18">
        <f t="shared" si="531"/>
        <v>0</v>
      </c>
      <c r="N286" s="18">
        <f t="shared" si="532"/>
        <v>0</v>
      </c>
      <c r="O286" s="15">
        <f t="shared" si="575"/>
        <v>0</v>
      </c>
      <c r="P286" s="96">
        <f>IF(O286="","",RANK(O286,O282:O286,0))</f>
        <v>1</v>
      </c>
      <c r="Q286" s="96">
        <f t="shared" si="582"/>
        <v>0</v>
      </c>
      <c r="R286" s="65"/>
      <c r="S286" s="135">
        <f t="shared" si="533"/>
        <v>0</v>
      </c>
      <c r="T286" s="135">
        <f t="shared" si="534"/>
        <v>0</v>
      </c>
      <c r="U286" s="135">
        <f t="shared" si="535"/>
        <v>0</v>
      </c>
      <c r="V286" s="15">
        <f t="shared" si="576"/>
        <v>0</v>
      </c>
      <c r="W286" s="84">
        <f>IF(V286="","",RANK(V286,V282:V286,0))</f>
        <v>1</v>
      </c>
      <c r="X286" s="84">
        <f t="shared" si="583"/>
        <v>0</v>
      </c>
      <c r="Y286" s="154">
        <v>-100</v>
      </c>
      <c r="Z286" s="135">
        <f t="shared" si="536"/>
        <v>0</v>
      </c>
      <c r="AA286" s="135">
        <f t="shared" si="537"/>
        <v>0</v>
      </c>
      <c r="AB286" s="135">
        <f t="shared" si="538"/>
        <v>0</v>
      </c>
      <c r="AC286" s="15">
        <f t="shared" si="577"/>
        <v>0</v>
      </c>
      <c r="AD286" s="84">
        <f>IF(AC286="","",RANK(AC286,AC282:AC286,0))</f>
        <v>1</v>
      </c>
      <c r="AE286" s="84">
        <f t="shared" si="584"/>
        <v>0</v>
      </c>
      <c r="AF286" s="18">
        <f t="shared" si="544"/>
        <v>0</v>
      </c>
      <c r="AG286" s="19">
        <f t="shared" si="578"/>
        <v>0</v>
      </c>
      <c r="AH286" s="19">
        <f t="shared" si="539"/>
        <v>200</v>
      </c>
      <c r="AI286" s="173"/>
      <c r="AJ286" s="129"/>
      <c r="AK286" s="176"/>
    </row>
    <row r="287" spans="1:37" ht="26.25" customHeight="1" x14ac:dyDescent="0.25">
      <c r="A287" s="68"/>
      <c r="B287" s="137"/>
      <c r="C287" s="140" t="s">
        <v>466</v>
      </c>
      <c r="D287" s="133"/>
      <c r="E287" s="18">
        <f t="shared" si="527"/>
        <v>0</v>
      </c>
      <c r="F287" s="18">
        <f t="shared" si="528"/>
        <v>0</v>
      </c>
      <c r="G287" s="18">
        <f t="shared" si="529"/>
        <v>0</v>
      </c>
      <c r="H287" s="89"/>
      <c r="I287" s="101" t="s">
        <v>455</v>
      </c>
      <c r="J287" s="109">
        <f>SUM(J282:J286)</f>
        <v>0</v>
      </c>
      <c r="K287" s="65"/>
      <c r="L287" s="18">
        <f t="shared" si="530"/>
        <v>0</v>
      </c>
      <c r="M287" s="18">
        <f t="shared" si="531"/>
        <v>0</v>
      </c>
      <c r="N287" s="18">
        <f t="shared" si="532"/>
        <v>0</v>
      </c>
      <c r="O287" s="89"/>
      <c r="P287" s="101" t="s">
        <v>455</v>
      </c>
      <c r="Q287" s="110">
        <f>SUM(Q282:Q286)</f>
        <v>0</v>
      </c>
      <c r="R287" s="65"/>
      <c r="S287" s="135">
        <f t="shared" si="533"/>
        <v>0</v>
      </c>
      <c r="T287" s="135">
        <f t="shared" si="534"/>
        <v>0</v>
      </c>
      <c r="U287" s="135">
        <f t="shared" si="535"/>
        <v>0</v>
      </c>
      <c r="V287" s="89"/>
      <c r="W287" s="101" t="s">
        <v>455</v>
      </c>
      <c r="X287" s="109">
        <f>SUM(X282:X286)</f>
        <v>0</v>
      </c>
      <c r="Y287" s="156"/>
      <c r="Z287" s="135">
        <f t="shared" si="536"/>
        <v>0</v>
      </c>
      <c r="AA287" s="135">
        <f t="shared" si="537"/>
        <v>8</v>
      </c>
      <c r="AB287" s="135">
        <f t="shared" si="538"/>
        <v>8</v>
      </c>
      <c r="AC287" s="89"/>
      <c r="AD287" s="101" t="s">
        <v>455</v>
      </c>
      <c r="AE287" s="109">
        <f>SUM(AE282:AE286)</f>
        <v>0</v>
      </c>
      <c r="AF287" s="18"/>
      <c r="AG287" s="92"/>
      <c r="AH287" s="19" t="str">
        <f t="shared" si="539"/>
        <v/>
      </c>
      <c r="AI287" s="98"/>
      <c r="AJ287" s="98"/>
      <c r="AK287" s="177"/>
    </row>
    <row r="288" spans="1:37" ht="15" customHeight="1" x14ac:dyDescent="0.25">
      <c r="A288" s="68">
        <v>1</v>
      </c>
      <c r="B288" s="137"/>
      <c r="C288" s="139" t="s">
        <v>64</v>
      </c>
      <c r="D288" s="133">
        <v>7.4</v>
      </c>
      <c r="E288" s="18">
        <f t="shared" si="527"/>
        <v>42</v>
      </c>
      <c r="F288" s="18">
        <f t="shared" si="528"/>
        <v>0</v>
      </c>
      <c r="G288" s="18">
        <f t="shared" si="529"/>
        <v>42</v>
      </c>
      <c r="H288" s="15">
        <f t="shared" ref="H288:H292" si="585">G288</f>
        <v>42</v>
      </c>
      <c r="I288" s="84">
        <f>IF(H288="","",RANK(H288,H288:H292,0))</f>
        <v>1</v>
      </c>
      <c r="J288" s="84">
        <f>IF(I288&lt;5,H288,"")</f>
        <v>42</v>
      </c>
      <c r="K288" s="65">
        <v>210</v>
      </c>
      <c r="L288" s="18">
        <f t="shared" si="530"/>
        <v>0</v>
      </c>
      <c r="M288" s="18">
        <f t="shared" si="531"/>
        <v>25</v>
      </c>
      <c r="N288" s="18">
        <f t="shared" si="532"/>
        <v>25</v>
      </c>
      <c r="O288" s="15">
        <f t="shared" ref="O288:O292" si="586">N288</f>
        <v>25</v>
      </c>
      <c r="P288" s="96">
        <f>IF(O288="","",RANK(O288,O288:O292,0))</f>
        <v>3</v>
      </c>
      <c r="Q288" s="96">
        <f>IF(P288&lt;5,O288,"")</f>
        <v>25</v>
      </c>
      <c r="R288" s="65">
        <v>8</v>
      </c>
      <c r="S288" s="135">
        <f t="shared" si="533"/>
        <v>0</v>
      </c>
      <c r="T288" s="135">
        <f t="shared" si="534"/>
        <v>22</v>
      </c>
      <c r="U288" s="135">
        <f t="shared" si="535"/>
        <v>22</v>
      </c>
      <c r="V288" s="15">
        <f t="shared" ref="V288:V292" si="587">U288</f>
        <v>22</v>
      </c>
      <c r="W288" s="84">
        <f>IF(V288="","",RANK(V288,V288:V292,0))</f>
        <v>3</v>
      </c>
      <c r="X288" s="84">
        <f>IF(W288&lt;5,V288,"")</f>
        <v>22</v>
      </c>
      <c r="Y288" s="156">
        <v>15</v>
      </c>
      <c r="Z288" s="135">
        <f t="shared" si="536"/>
        <v>0</v>
      </c>
      <c r="AA288" s="135">
        <f t="shared" si="537"/>
        <v>41</v>
      </c>
      <c r="AB288" s="135">
        <f t="shared" si="538"/>
        <v>41</v>
      </c>
      <c r="AC288" s="15">
        <f t="shared" ref="AC288:AC292" si="588">AB288</f>
        <v>41</v>
      </c>
      <c r="AD288" s="84">
        <f>IF(AC288="","",RANK(AC288,AC288:AC292,0))</f>
        <v>1</v>
      </c>
      <c r="AE288" s="84">
        <f>IF(AD288&lt;5,AC288,"")</f>
        <v>41</v>
      </c>
      <c r="AF288" s="18">
        <f t="shared" si="544"/>
        <v>130</v>
      </c>
      <c r="AG288" s="19">
        <f t="shared" ref="AG288:AG292" si="589">AF288</f>
        <v>130</v>
      </c>
      <c r="AH288" s="19">
        <f t="shared" si="539"/>
        <v>145</v>
      </c>
      <c r="AI288" s="171">
        <f>SUM(J288:J292,Q288:Q292,X288:X292,AE288:AE292)</f>
        <v>486</v>
      </c>
      <c r="AJ288" s="129">
        <f t="shared" ref="AJ288" si="590">AI288</f>
        <v>486</v>
      </c>
      <c r="AK288" s="175">
        <f t="shared" ref="AK288" si="591">IF(ISNUMBER(AI288),RANK(AI288,$AI$6:$AI$293,0),"")</f>
        <v>40</v>
      </c>
    </row>
    <row r="289" spans="1:37" ht="15" customHeight="1" x14ac:dyDescent="0.25">
      <c r="A289" s="68">
        <v>2</v>
      </c>
      <c r="B289" s="137"/>
      <c r="C289" s="139" t="s">
        <v>64</v>
      </c>
      <c r="D289" s="133">
        <v>8</v>
      </c>
      <c r="E289" s="18">
        <f t="shared" si="527"/>
        <v>0</v>
      </c>
      <c r="F289" s="18">
        <f t="shared" si="528"/>
        <v>23</v>
      </c>
      <c r="G289" s="18">
        <f t="shared" si="529"/>
        <v>23</v>
      </c>
      <c r="H289" s="15">
        <f t="shared" si="585"/>
        <v>23</v>
      </c>
      <c r="I289" s="84">
        <f>IF(H289="","",RANK(H289,H288:H292,0))</f>
        <v>3</v>
      </c>
      <c r="J289" s="84">
        <f t="shared" ref="J289:J292" si="592">IF(I289&lt;5,H289,"")</f>
        <v>23</v>
      </c>
      <c r="K289" s="65">
        <v>203</v>
      </c>
      <c r="L289" s="18">
        <f t="shared" si="530"/>
        <v>0</v>
      </c>
      <c r="M289" s="18">
        <f t="shared" si="531"/>
        <v>22</v>
      </c>
      <c r="N289" s="18">
        <f t="shared" si="532"/>
        <v>22</v>
      </c>
      <c r="O289" s="15">
        <f t="shared" si="586"/>
        <v>22</v>
      </c>
      <c r="P289" s="96">
        <f>IF(O289="","",RANK(O289,O288:O292,0))</f>
        <v>5</v>
      </c>
      <c r="Q289" s="96" t="str">
        <f t="shared" ref="Q289:Q292" si="593">IF(P289&lt;5,O289,"")</f>
        <v/>
      </c>
      <c r="R289" s="65">
        <v>8</v>
      </c>
      <c r="S289" s="135">
        <f t="shared" si="533"/>
        <v>0</v>
      </c>
      <c r="T289" s="135">
        <f t="shared" si="534"/>
        <v>22</v>
      </c>
      <c r="U289" s="135">
        <f t="shared" si="535"/>
        <v>22</v>
      </c>
      <c r="V289" s="15">
        <f t="shared" si="587"/>
        <v>22</v>
      </c>
      <c r="W289" s="84">
        <f>IF(V289="","",RANK(V289,V288:V292,0))</f>
        <v>3</v>
      </c>
      <c r="X289" s="84">
        <f t="shared" ref="X289:X291" si="594">IF(W289&lt;5,V289,"")</f>
        <v>22</v>
      </c>
      <c r="Y289" s="156">
        <v>13</v>
      </c>
      <c r="Z289" s="135">
        <f t="shared" si="536"/>
        <v>0</v>
      </c>
      <c r="AA289" s="135">
        <f t="shared" si="537"/>
        <v>35</v>
      </c>
      <c r="AB289" s="135">
        <f t="shared" si="538"/>
        <v>35</v>
      </c>
      <c r="AC289" s="15">
        <f t="shared" si="588"/>
        <v>35</v>
      </c>
      <c r="AD289" s="84">
        <f>IF(AC289="","",RANK(AC289,AC288:AC292,0))</f>
        <v>3</v>
      </c>
      <c r="AE289" s="84">
        <f t="shared" ref="AE289:AE292" si="595">IF(AD289&lt;5,AC289,"")</f>
        <v>35</v>
      </c>
      <c r="AF289" s="18">
        <f t="shared" si="544"/>
        <v>102</v>
      </c>
      <c r="AG289" s="19">
        <f t="shared" si="589"/>
        <v>102</v>
      </c>
      <c r="AH289" s="19">
        <f t="shared" si="539"/>
        <v>173</v>
      </c>
      <c r="AI289" s="172"/>
      <c r="AJ289" s="129"/>
      <c r="AK289" s="176"/>
    </row>
    <row r="290" spans="1:37" ht="15" customHeight="1" x14ac:dyDescent="0.25">
      <c r="A290" s="68">
        <v>3</v>
      </c>
      <c r="B290" s="137"/>
      <c r="C290" s="139" t="s">
        <v>64</v>
      </c>
      <c r="D290" s="133">
        <v>8.1999999999999993</v>
      </c>
      <c r="E290" s="18">
        <f t="shared" si="527"/>
        <v>0</v>
      </c>
      <c r="F290" s="18">
        <f t="shared" si="528"/>
        <v>17</v>
      </c>
      <c r="G290" s="18">
        <f t="shared" si="529"/>
        <v>17</v>
      </c>
      <c r="H290" s="15">
        <f t="shared" si="585"/>
        <v>17</v>
      </c>
      <c r="I290" s="84">
        <f>IF(H290="","",RANK(H290,H288:H292,0))</f>
        <v>4</v>
      </c>
      <c r="J290" s="84">
        <f t="shared" si="592"/>
        <v>17</v>
      </c>
      <c r="K290" s="65">
        <v>214</v>
      </c>
      <c r="L290" s="18">
        <f t="shared" si="530"/>
        <v>0</v>
      </c>
      <c r="M290" s="18">
        <f t="shared" si="531"/>
        <v>29</v>
      </c>
      <c r="N290" s="18">
        <f t="shared" si="532"/>
        <v>29</v>
      </c>
      <c r="O290" s="15">
        <f t="shared" si="586"/>
        <v>29</v>
      </c>
      <c r="P290" s="96">
        <f>IF(O290="","",RANK(O290,O288:O292,0))</f>
        <v>2</v>
      </c>
      <c r="Q290" s="96">
        <f t="shared" si="593"/>
        <v>29</v>
      </c>
      <c r="R290" s="65">
        <v>10</v>
      </c>
      <c r="S290" s="135">
        <f t="shared" si="533"/>
        <v>0</v>
      </c>
      <c r="T290" s="135">
        <f t="shared" si="534"/>
        <v>30</v>
      </c>
      <c r="U290" s="135">
        <f t="shared" si="535"/>
        <v>30</v>
      </c>
      <c r="V290" s="15">
        <f t="shared" si="587"/>
        <v>30</v>
      </c>
      <c r="W290" s="84">
        <f>IF(V290="","",RANK(V290,V288:V292,0))</f>
        <v>2</v>
      </c>
      <c r="X290" s="84">
        <f t="shared" si="594"/>
        <v>30</v>
      </c>
      <c r="Y290" s="156">
        <v>13.5</v>
      </c>
      <c r="Z290" s="135">
        <f t="shared" si="536"/>
        <v>0</v>
      </c>
      <c r="AA290" s="135">
        <f t="shared" si="537"/>
        <v>36</v>
      </c>
      <c r="AB290" s="135">
        <f t="shared" si="538"/>
        <v>36</v>
      </c>
      <c r="AC290" s="15">
        <f t="shared" si="588"/>
        <v>36</v>
      </c>
      <c r="AD290" s="84">
        <f>IF(AC290="","",RANK(AC290,AC288:AC292,0))</f>
        <v>2</v>
      </c>
      <c r="AE290" s="84">
        <f t="shared" si="595"/>
        <v>36</v>
      </c>
      <c r="AF290" s="18">
        <f t="shared" si="544"/>
        <v>112</v>
      </c>
      <c r="AG290" s="19">
        <f t="shared" si="589"/>
        <v>112</v>
      </c>
      <c r="AH290" s="19">
        <f t="shared" si="539"/>
        <v>166</v>
      </c>
      <c r="AI290" s="172"/>
      <c r="AJ290" s="129"/>
      <c r="AK290" s="176"/>
    </row>
    <row r="291" spans="1:37" ht="15" customHeight="1" x14ac:dyDescent="0.25">
      <c r="A291" s="68">
        <v>4</v>
      </c>
      <c r="B291" s="137"/>
      <c r="C291" s="139" t="s">
        <v>64</v>
      </c>
      <c r="D291" s="133">
        <v>7.5</v>
      </c>
      <c r="E291" s="18">
        <f t="shared" si="527"/>
        <v>38</v>
      </c>
      <c r="F291" s="18">
        <f t="shared" si="528"/>
        <v>0</v>
      </c>
      <c r="G291" s="18">
        <f t="shared" si="529"/>
        <v>38</v>
      </c>
      <c r="H291" s="15">
        <f t="shared" si="585"/>
        <v>38</v>
      </c>
      <c r="I291" s="84">
        <f>IF(H291="","",RANK(H291,H288:H292,0))</f>
        <v>2</v>
      </c>
      <c r="J291" s="84">
        <f t="shared" si="592"/>
        <v>38</v>
      </c>
      <c r="K291" s="65">
        <v>218</v>
      </c>
      <c r="L291" s="18">
        <f t="shared" si="530"/>
        <v>0</v>
      </c>
      <c r="M291" s="18">
        <f t="shared" si="531"/>
        <v>33</v>
      </c>
      <c r="N291" s="18">
        <f t="shared" si="532"/>
        <v>33</v>
      </c>
      <c r="O291" s="15">
        <f t="shared" si="586"/>
        <v>33</v>
      </c>
      <c r="P291" s="96">
        <f>IF(O291="","",RANK(O291,O288:O292,0))</f>
        <v>1</v>
      </c>
      <c r="Q291" s="96">
        <f t="shared" si="593"/>
        <v>33</v>
      </c>
      <c r="R291" s="65">
        <v>12</v>
      </c>
      <c r="S291" s="135">
        <f t="shared" si="533"/>
        <v>0</v>
      </c>
      <c r="T291" s="135">
        <f t="shared" si="534"/>
        <v>38</v>
      </c>
      <c r="U291" s="135">
        <f t="shared" si="535"/>
        <v>38</v>
      </c>
      <c r="V291" s="15">
        <f t="shared" si="587"/>
        <v>38</v>
      </c>
      <c r="W291" s="84">
        <f>IF(V291="","",RANK(V291,V288:V292,0))</f>
        <v>1</v>
      </c>
      <c r="X291" s="84">
        <f t="shared" si="594"/>
        <v>38</v>
      </c>
      <c r="Y291" s="156">
        <v>11</v>
      </c>
      <c r="Z291" s="135">
        <f t="shared" si="536"/>
        <v>0</v>
      </c>
      <c r="AA291" s="135">
        <f t="shared" si="537"/>
        <v>30</v>
      </c>
      <c r="AB291" s="135">
        <f t="shared" si="538"/>
        <v>30</v>
      </c>
      <c r="AC291" s="15">
        <f t="shared" si="588"/>
        <v>30</v>
      </c>
      <c r="AD291" s="84">
        <f>IF(AC291="","",RANK(AC291,AC288:AC292,0))</f>
        <v>4</v>
      </c>
      <c r="AE291" s="84">
        <f t="shared" si="595"/>
        <v>30</v>
      </c>
      <c r="AF291" s="18">
        <f t="shared" si="544"/>
        <v>139</v>
      </c>
      <c r="AG291" s="19">
        <f t="shared" si="589"/>
        <v>139</v>
      </c>
      <c r="AH291" s="19">
        <f t="shared" si="539"/>
        <v>135</v>
      </c>
      <c r="AI291" s="172"/>
      <c r="AJ291" s="129"/>
      <c r="AK291" s="176"/>
    </row>
    <row r="292" spans="1:37" ht="15" customHeight="1" x14ac:dyDescent="0.25">
      <c r="A292" s="68">
        <v>5</v>
      </c>
      <c r="B292" s="137"/>
      <c r="C292" s="139" t="s">
        <v>64</v>
      </c>
      <c r="D292" s="133">
        <v>8.5</v>
      </c>
      <c r="E292" s="18">
        <f t="shared" si="527"/>
        <v>0</v>
      </c>
      <c r="F292" s="18">
        <f t="shared" si="528"/>
        <v>11</v>
      </c>
      <c r="G292" s="18">
        <f t="shared" si="529"/>
        <v>11</v>
      </c>
      <c r="H292" s="15">
        <f t="shared" si="585"/>
        <v>11</v>
      </c>
      <c r="I292" s="84">
        <f>IF(H292="","",RANK(H292,H288:H292,0))</f>
        <v>5</v>
      </c>
      <c r="J292" s="84" t="str">
        <f t="shared" si="592"/>
        <v/>
      </c>
      <c r="K292" s="65">
        <v>210</v>
      </c>
      <c r="L292" s="18">
        <f t="shared" si="530"/>
        <v>0</v>
      </c>
      <c r="M292" s="18">
        <f t="shared" si="531"/>
        <v>25</v>
      </c>
      <c r="N292" s="18">
        <f t="shared" si="532"/>
        <v>25</v>
      </c>
      <c r="O292" s="15">
        <f t="shared" si="586"/>
        <v>25</v>
      </c>
      <c r="P292" s="96">
        <f>IF(O292="","",RANK(O292,O288:O292,0))</f>
        <v>3</v>
      </c>
      <c r="Q292" s="96">
        <f t="shared" si="593"/>
        <v>25</v>
      </c>
      <c r="R292" s="65">
        <v>8</v>
      </c>
      <c r="S292" s="135">
        <f t="shared" si="533"/>
        <v>0</v>
      </c>
      <c r="T292" s="135">
        <f t="shared" si="534"/>
        <v>22</v>
      </c>
      <c r="U292" s="135">
        <f t="shared" si="535"/>
        <v>22</v>
      </c>
      <c r="V292" s="15">
        <f t="shared" si="587"/>
        <v>22</v>
      </c>
      <c r="W292" s="84">
        <f>IF(V292="","",RANK(V292,V288:V292,0))</f>
        <v>3</v>
      </c>
      <c r="X292" s="84"/>
      <c r="Y292" s="156">
        <v>10</v>
      </c>
      <c r="Z292" s="135">
        <f t="shared" si="536"/>
        <v>0</v>
      </c>
      <c r="AA292" s="135">
        <f t="shared" si="537"/>
        <v>28</v>
      </c>
      <c r="AB292" s="135">
        <f t="shared" si="538"/>
        <v>28</v>
      </c>
      <c r="AC292" s="15">
        <f t="shared" si="588"/>
        <v>28</v>
      </c>
      <c r="AD292" s="84">
        <f>IF(AC292="","",RANK(AC292,AC288:AC292,0))</f>
        <v>5</v>
      </c>
      <c r="AE292" s="84" t="str">
        <f t="shared" si="595"/>
        <v/>
      </c>
      <c r="AF292" s="18">
        <f t="shared" si="544"/>
        <v>86</v>
      </c>
      <c r="AG292" s="19">
        <f t="shared" si="589"/>
        <v>86</v>
      </c>
      <c r="AH292" s="19">
        <f t="shared" si="539"/>
        <v>183</v>
      </c>
      <c r="AI292" s="173"/>
      <c r="AJ292" s="129"/>
      <c r="AK292" s="176"/>
    </row>
    <row r="293" spans="1:37" ht="26.25" customHeight="1" thickBot="1" x14ac:dyDescent="0.3">
      <c r="A293" s="68"/>
      <c r="B293" s="137"/>
      <c r="C293" s="141" t="s">
        <v>64</v>
      </c>
      <c r="D293" s="133"/>
      <c r="E293" s="18">
        <f t="shared" si="527"/>
        <v>0</v>
      </c>
      <c r="F293" s="18">
        <f t="shared" si="528"/>
        <v>0</v>
      </c>
      <c r="G293" s="18">
        <f t="shared" si="529"/>
        <v>0</v>
      </c>
      <c r="H293" s="142"/>
      <c r="I293" s="143" t="s">
        <v>455</v>
      </c>
      <c r="J293" s="144">
        <f>SUM(J288:J292)</f>
        <v>120</v>
      </c>
      <c r="K293" s="65"/>
      <c r="L293" s="18">
        <f t="shared" si="530"/>
        <v>0</v>
      </c>
      <c r="M293" s="18">
        <f t="shared" si="531"/>
        <v>0</v>
      </c>
      <c r="N293" s="18">
        <f t="shared" si="532"/>
        <v>0</v>
      </c>
      <c r="O293" s="142"/>
      <c r="P293" s="143" t="s">
        <v>455</v>
      </c>
      <c r="Q293" s="145">
        <f>SUM(Q288:Q292)</f>
        <v>112</v>
      </c>
      <c r="R293" s="65"/>
      <c r="S293" s="135">
        <f t="shared" si="533"/>
        <v>0</v>
      </c>
      <c r="T293" s="135">
        <f t="shared" si="534"/>
        <v>0</v>
      </c>
      <c r="U293" s="135">
        <f t="shared" si="535"/>
        <v>0</v>
      </c>
      <c r="V293" s="142"/>
      <c r="W293" s="143" t="s">
        <v>455</v>
      </c>
      <c r="X293" s="144">
        <f>SUM(X288:X292)</f>
        <v>112</v>
      </c>
      <c r="Y293" s="156"/>
      <c r="Z293" s="135">
        <f t="shared" si="536"/>
        <v>0</v>
      </c>
      <c r="AA293" s="135">
        <f t="shared" si="537"/>
        <v>8</v>
      </c>
      <c r="AB293" s="135">
        <f t="shared" si="538"/>
        <v>8</v>
      </c>
      <c r="AC293" s="142"/>
      <c r="AD293" s="143" t="s">
        <v>455</v>
      </c>
      <c r="AE293" s="144">
        <f>SUM(AE288:AE292)</f>
        <v>142</v>
      </c>
      <c r="AF293" s="146"/>
      <c r="AG293" s="147"/>
      <c r="AH293" s="148" t="str">
        <f t="shared" si="539"/>
        <v/>
      </c>
      <c r="AI293" s="149"/>
      <c r="AJ293" s="149"/>
      <c r="AK293" s="182"/>
    </row>
  </sheetData>
  <sheetProtection sheet="1" objects="1" scenarios="1"/>
  <mergeCells count="116">
    <mergeCell ref="AI288:AI292"/>
    <mergeCell ref="AK288:AK293"/>
    <mergeCell ref="AI270:AI274"/>
    <mergeCell ref="AK270:AK275"/>
    <mergeCell ref="AI276:AI280"/>
    <mergeCell ref="AK276:AK281"/>
    <mergeCell ref="AI282:AI286"/>
    <mergeCell ref="AK282:AK287"/>
    <mergeCell ref="AI252:AI256"/>
    <mergeCell ref="AK252:AK257"/>
    <mergeCell ref="AI258:AI262"/>
    <mergeCell ref="AK258:AK263"/>
    <mergeCell ref="AI264:AI268"/>
    <mergeCell ref="AK264:AK269"/>
    <mergeCell ref="AI234:AI238"/>
    <mergeCell ref="AK234:AK239"/>
    <mergeCell ref="AI240:AI244"/>
    <mergeCell ref="AK240:AK245"/>
    <mergeCell ref="AI246:AI250"/>
    <mergeCell ref="AK246:AK251"/>
    <mergeCell ref="AI216:AI220"/>
    <mergeCell ref="AK216:AK221"/>
    <mergeCell ref="AI222:AI226"/>
    <mergeCell ref="AK222:AK227"/>
    <mergeCell ref="AI228:AI232"/>
    <mergeCell ref="AK228:AK233"/>
    <mergeCell ref="AI198:AI202"/>
    <mergeCell ref="AK198:AK203"/>
    <mergeCell ref="AI204:AI208"/>
    <mergeCell ref="AK204:AK209"/>
    <mergeCell ref="AI210:AI214"/>
    <mergeCell ref="AK210:AK215"/>
    <mergeCell ref="AI180:AI184"/>
    <mergeCell ref="AK180:AK185"/>
    <mergeCell ref="AI186:AI190"/>
    <mergeCell ref="AK186:AK191"/>
    <mergeCell ref="AI192:AI196"/>
    <mergeCell ref="AK192:AK197"/>
    <mergeCell ref="AI162:AI166"/>
    <mergeCell ref="AK162:AK167"/>
    <mergeCell ref="AI168:AI172"/>
    <mergeCell ref="AK168:AK173"/>
    <mergeCell ref="AI174:AI178"/>
    <mergeCell ref="AK174:AK179"/>
    <mergeCell ref="AI144:AI148"/>
    <mergeCell ref="AK144:AK149"/>
    <mergeCell ref="AI150:AI154"/>
    <mergeCell ref="AK150:AK155"/>
    <mergeCell ref="AI156:AI160"/>
    <mergeCell ref="AK156:AK161"/>
    <mergeCell ref="AI126:AI130"/>
    <mergeCell ref="AK126:AK131"/>
    <mergeCell ref="AI132:AI136"/>
    <mergeCell ref="AK132:AK137"/>
    <mergeCell ref="AI138:AI142"/>
    <mergeCell ref="AK138:AK143"/>
    <mergeCell ref="AI108:AI112"/>
    <mergeCell ref="AK108:AK113"/>
    <mergeCell ref="AI114:AI118"/>
    <mergeCell ref="AK114:AK119"/>
    <mergeCell ref="AI120:AI124"/>
    <mergeCell ref="AK120:AK125"/>
    <mergeCell ref="AI90:AI94"/>
    <mergeCell ref="AK90:AK95"/>
    <mergeCell ref="AI96:AI100"/>
    <mergeCell ref="AK96:AK101"/>
    <mergeCell ref="AI102:AI106"/>
    <mergeCell ref="AK102:AK107"/>
    <mergeCell ref="AI72:AI76"/>
    <mergeCell ref="AK72:AK77"/>
    <mergeCell ref="AI78:AI82"/>
    <mergeCell ref="AK78:AK83"/>
    <mergeCell ref="AI84:AI88"/>
    <mergeCell ref="AK84:AK89"/>
    <mergeCell ref="AI54:AI58"/>
    <mergeCell ref="AK54:AK59"/>
    <mergeCell ref="AI60:AI64"/>
    <mergeCell ref="AK60:AK65"/>
    <mergeCell ref="AI66:AI70"/>
    <mergeCell ref="AK66:AK71"/>
    <mergeCell ref="AI36:AI40"/>
    <mergeCell ref="AK36:AK41"/>
    <mergeCell ref="AI42:AI46"/>
    <mergeCell ref="AK42:AK47"/>
    <mergeCell ref="AI48:AI52"/>
    <mergeCell ref="AK48:AK53"/>
    <mergeCell ref="AI18:AI22"/>
    <mergeCell ref="AJ18:AJ22"/>
    <mergeCell ref="AK18:AK23"/>
    <mergeCell ref="AI24:AI28"/>
    <mergeCell ref="AK24:AK29"/>
    <mergeCell ref="AI30:AI34"/>
    <mergeCell ref="AK30:AK35"/>
    <mergeCell ref="AK4:AK5"/>
    <mergeCell ref="AI6:AI10"/>
    <mergeCell ref="AJ6:AJ10"/>
    <mergeCell ref="AK6:AK11"/>
    <mergeCell ref="AI12:AI16"/>
    <mergeCell ref="AJ12:AJ16"/>
    <mergeCell ref="AK12:AK17"/>
    <mergeCell ref="X4:X5"/>
    <mergeCell ref="AD4:AD5"/>
    <mergeCell ref="AE4:AE5"/>
    <mergeCell ref="AG4:AG5"/>
    <mergeCell ref="AH4:AH5"/>
    <mergeCell ref="AI4:AI5"/>
    <mergeCell ref="A1:AG1"/>
    <mergeCell ref="AH1:AK1"/>
    <mergeCell ref="A4:A5"/>
    <mergeCell ref="B4:B5"/>
    <mergeCell ref="C4:C5"/>
    <mergeCell ref="I4:I5"/>
    <mergeCell ref="J4:J5"/>
    <mergeCell ref="P4:P5"/>
    <mergeCell ref="Q4:Q5"/>
    <mergeCell ref="W4:W5"/>
  </mergeCells>
  <conditionalFormatting sqref="AH6:AH293">
    <cfRule type="cellIs" dxfId="21" priority="1" operator="equal">
      <formula>3</formula>
    </cfRule>
    <cfRule type="cellIs" dxfId="20" priority="2" operator="equal">
      <formula>2</formula>
    </cfRule>
    <cfRule type="cellIs" dxfId="19" priority="3" operator="equal">
      <formula>1</formula>
    </cfRule>
  </conditionalFormatting>
  <pageMargins left="0.19685039370078741" right="0.19685039370078741" top="0.19685039370078741" bottom="0.19685039370078741" header="0" footer="0"/>
  <pageSetup paperSize="9" scale="58" fitToHeight="0" orientation="landscape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Z310"/>
  <sheetViews>
    <sheetView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9" width="12.7109375" style="52" customWidth="1"/>
    <col min="10" max="12" width="7.7109375" hidden="1" customWidth="1"/>
    <col min="13" max="13" width="12.7109375" style="10" customWidth="1"/>
    <col min="14" max="14" width="12.7109375" style="62" customWidth="1"/>
    <col min="15" max="17" width="7.7109375" style="10" hidden="1" customWidth="1"/>
    <col min="18" max="18" width="12.7109375" style="10" customWidth="1"/>
    <col min="19" max="19" width="12.7109375" style="62" customWidth="1"/>
    <col min="20" max="22" width="7.7109375" style="10" customWidth="1"/>
    <col min="23" max="23" width="12.7109375" style="10" customWidth="1"/>
    <col min="24" max="24" width="12.7109375" customWidth="1"/>
    <col min="25" max="25" width="10.28515625" customWidth="1"/>
    <col min="26" max="26" width="9" customWidth="1"/>
  </cols>
  <sheetData>
    <row r="1" spans="1:26" ht="24" customHeight="1" x14ac:dyDescent="0.35">
      <c r="A1" s="51" t="s">
        <v>57</v>
      </c>
      <c r="B1" s="51"/>
      <c r="C1" s="51"/>
      <c r="D1" s="51"/>
      <c r="E1" s="50"/>
      <c r="F1" s="50"/>
      <c r="G1" s="50"/>
      <c r="H1" s="50"/>
      <c r="I1" s="51"/>
      <c r="J1" s="50"/>
      <c r="K1" s="50"/>
      <c r="L1" s="50"/>
      <c r="M1" s="50"/>
      <c r="N1" s="51"/>
      <c r="O1" s="50"/>
      <c r="P1" s="50"/>
      <c r="Q1" s="50"/>
      <c r="R1" s="50"/>
      <c r="S1" s="51"/>
      <c r="T1" s="50"/>
      <c r="U1" s="50"/>
      <c r="V1" s="50"/>
      <c r="W1" s="50"/>
      <c r="X1" s="50"/>
      <c r="Y1" s="50"/>
      <c r="Z1" s="50"/>
    </row>
    <row r="2" spans="1:26" ht="15.75" thickBot="1" x14ac:dyDescent="0.3">
      <c r="Y2" s="3"/>
    </row>
    <row r="3" spans="1:26" ht="27.75" customHeight="1" thickBot="1" x14ac:dyDescent="0.3">
      <c r="A3" s="165" t="s">
        <v>56</v>
      </c>
      <c r="B3" s="199" t="s">
        <v>1</v>
      </c>
      <c r="C3" s="169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60" t="s">
        <v>63</v>
      </c>
      <c r="J3" s="24" t="s">
        <v>50</v>
      </c>
      <c r="K3" s="20" t="s">
        <v>50</v>
      </c>
      <c r="L3" s="28" t="s">
        <v>49</v>
      </c>
      <c r="M3" s="40" t="s">
        <v>63</v>
      </c>
      <c r="N3" s="63" t="s">
        <v>54</v>
      </c>
      <c r="O3" s="34" t="s">
        <v>10</v>
      </c>
      <c r="P3" s="21" t="s">
        <v>10</v>
      </c>
      <c r="Q3" s="33" t="s">
        <v>51</v>
      </c>
      <c r="R3" s="40" t="s">
        <v>54</v>
      </c>
      <c r="S3" s="63" t="s">
        <v>45</v>
      </c>
      <c r="T3" s="34" t="s">
        <v>46</v>
      </c>
      <c r="U3" s="21" t="s">
        <v>46</v>
      </c>
      <c r="V3" s="33" t="s">
        <v>52</v>
      </c>
      <c r="W3" s="40" t="s">
        <v>45</v>
      </c>
      <c r="X3" s="37" t="s">
        <v>24</v>
      </c>
      <c r="Y3" s="196" t="s">
        <v>55</v>
      </c>
      <c r="Z3" s="196" t="s">
        <v>27</v>
      </c>
    </row>
    <row r="4" spans="1:26" ht="15.75" thickBot="1" x14ac:dyDescent="0.3">
      <c r="A4" s="166"/>
      <c r="B4" s="200"/>
      <c r="C4" s="201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56" t="s">
        <v>23</v>
      </c>
      <c r="J4" s="25" t="s">
        <v>3</v>
      </c>
      <c r="K4" s="12" t="s">
        <v>7</v>
      </c>
      <c r="L4" s="29" t="s">
        <v>3</v>
      </c>
      <c r="M4" s="41" t="s">
        <v>3</v>
      </c>
      <c r="N4" s="64" t="s">
        <v>23</v>
      </c>
      <c r="O4" s="35" t="s">
        <v>3</v>
      </c>
      <c r="P4" s="13" t="s">
        <v>7</v>
      </c>
      <c r="Q4" s="32" t="s">
        <v>3</v>
      </c>
      <c r="R4" s="41" t="s">
        <v>3</v>
      </c>
      <c r="S4" s="64" t="s">
        <v>23</v>
      </c>
      <c r="T4" s="35" t="s">
        <v>3</v>
      </c>
      <c r="U4" s="13" t="s">
        <v>7</v>
      </c>
      <c r="V4" s="32" t="s">
        <v>3</v>
      </c>
      <c r="W4" s="41" t="s">
        <v>3</v>
      </c>
      <c r="X4" s="38"/>
      <c r="Y4" s="197"/>
      <c r="Z4" s="197"/>
    </row>
    <row r="5" spans="1:26" ht="15.75" thickBot="1" x14ac:dyDescent="0.3">
      <c r="A5" s="56"/>
      <c r="B5" s="69"/>
      <c r="C5" s="69"/>
      <c r="D5" s="55"/>
      <c r="E5" s="26"/>
      <c r="F5" s="22"/>
      <c r="G5" s="30"/>
      <c r="H5" s="41"/>
      <c r="I5" s="56"/>
      <c r="J5" s="26"/>
      <c r="K5" s="22"/>
      <c r="L5" s="30"/>
      <c r="M5" s="41"/>
      <c r="N5" s="64"/>
      <c r="O5" s="36"/>
      <c r="P5" s="23"/>
      <c r="Q5" s="31"/>
      <c r="R5" s="41"/>
      <c r="S5" s="64"/>
      <c r="T5" s="36"/>
      <c r="U5" s="23"/>
      <c r="V5" s="31"/>
      <c r="W5" s="41"/>
      <c r="X5" s="39"/>
      <c r="Y5" s="42"/>
      <c r="Z5" s="42"/>
    </row>
    <row r="6" spans="1:26" x14ac:dyDescent="0.25">
      <c r="A6" s="68">
        <v>1</v>
      </c>
      <c r="B6" s="70" t="s">
        <v>83</v>
      </c>
      <c r="C6" s="58">
        <v>5</v>
      </c>
      <c r="D6" s="59">
        <v>7.8</v>
      </c>
      <c r="E6" s="14">
        <f>IF(D6&gt;8.85,0,IF(D6&gt;8.82,28,IF(D6&gt;8.8,29,IF(D6&gt;8.75,30,IF(D6&gt;8.73,31,IF(D6&gt;8.7,32,IF(D6&gt;8.65,33,IF(D6&gt;8.63,34,IF(D6&gt;8.6,35,IF(D6&gt;8.55,36,IF(D6&gt;8.53,37,IF(D6&gt;8.5,38,IF(D6&gt;8.45,39,IF(D6&gt;8.42,40,IF(D6&gt;8.4,41,IF(D6&gt;8.37,42,IF(D6&gt;8.36,43,IF(D6&gt;8.32,44,IF(D6&gt;8.3,45,IF(D6&gt;8.27,46,IF(D6&gt;8.25,47,IF(D6&gt;8.23,48,IF(D6&gt;8.2,49,IF(D6&gt;8.15,50,IF(D6&gt;8.13,51,IF(D6&gt;8.1,52,IF(D6&gt;8.05,53,IF(D6&gt;8,54,IF(D6&gt;7.93,55,IF(D6&gt;7.9,56,IF(D6&gt;7.84,57,IF(D6&gt;7.8,58,IF(D6&gt;7.75,59,IF(D6&gt;7.7,60,IF(D6&gt;7.65,61,IF(D6&gt;7.6,62,IF(D6&gt;7.55,63,IF(D6&gt;7.5,64,IF(D6&gt;7.45,65,IF(D6&gt;7.4,66,IF(D6&gt;7.35,67,IF(D6&gt;7.3,68,IF(D6&gt;7.2,69,IF(D6&gt;6.9,70,))))))))))))))))))))))))))))))))))))))))))))</f>
        <v>59</v>
      </c>
      <c r="F6" s="14">
        <f>IF(D6&gt;10.5,0,IF(D6&gt;10.4,1,IF(D6&gt;10.3,2,IF(D6&gt;10.2,3,IF(D6&gt;10.1,4,IF(D6&gt;10,5,IF(D6&gt;9.9,6,IF(D6&gt;9.8,7,IF(D6&gt;9.75,8,IF(D6&gt;9.7,9,IF(D6&gt;9.65,10,IF(D6&gt;9.6,11,IF(D6&gt;9.55,12,IF(D6&gt;9.5,13,IF(D6&gt;9.45,14,IF(D6&gt;9.4,15,IF(D6&gt;9.35,16,IF(D6&gt;9.3,17,IF(D6&gt;9.25,18,IF(D6&gt;9.2,19,IF(D6&gt;9.15,20,IF(D6&gt;9.1,21,IF(D6&gt;9.03,22,IF(D6&gt;9,23,IF(D6&gt;8.95,24,IF(D6&gt;8.92,25,IF(D6&gt;8.9,26,IF(D6&gt;8.85,27,))))))))))))))))))))))))))))</f>
        <v>0</v>
      </c>
      <c r="G6" s="14">
        <f t="shared" ref="G6:G69" si="0">E6+F6</f>
        <v>59</v>
      </c>
      <c r="H6" s="15">
        <f t="shared" ref="H6:H69" si="1">G6</f>
        <v>59</v>
      </c>
      <c r="I6" s="61">
        <v>410</v>
      </c>
      <c r="J6" s="14">
        <f>IF(I6&lt;470,0,IF(I6&lt;475,44,IF(I6&lt;480,45,IF(I6&lt;485,46,IF(I6&lt;490,47,IF(I6&lt;495,48,IF(I6&lt;500,49,IF(I6&lt;505,50,IF(I6&lt;510,51,IF(I6&lt;515,52,IF(I6&lt;520,53,IF(I6&lt;525,54,IF(I6&lt;530,55,IF(I6&lt;535,56,IF(I6&lt;540,57,IF(I6&lt;545,58,IF(I6&lt;550,59,IF(I6&lt;555,60,IF(I6&lt;560,61,IF(I6&lt;565,62,IF(I6&lt;570,63,IF(I6&lt;575,64,IF(I6&lt;580,65,IF(I6&lt;585,66,IF(I6&lt;590,67,IF(I6&lt;595,68,IF(I6&lt;600,69,IF(I6&lt;705,70,))))))))))))))))))))))))))))</f>
        <v>0</v>
      </c>
      <c r="K6" s="14">
        <f>IF(I6&lt;210,0,IF(I6&lt;220,1,IF(I6&lt;230,2,IF(I6&lt;240,3,IF(I6&lt;250,4,IF(I6&lt;260,5,IF(I6&lt;270,6,IF(I6&lt;280,7,IF(I6&lt;290,8,IF(I6&lt;300,9,IF(I6&lt;305,10,IF(I6&lt;310,11,IF(I6&lt;315,12,IF(I6&lt;320,13,IF(I6&lt;325,14,IF(I6&lt;330,15,IF(I6&lt;335,16,IF(I6&lt;340,17,IF(I6&lt;345,18,IF(I6&lt;350,19,IF(I6&lt;355,20,IF(I6&lt;360,21,IF(I6&lt;365,22,IF(I6&lt;370,23,IF(I6&lt;375,24,IF(I6&lt;380,25,IF(I6&lt;385,26,IF(I6&lt;390,27,IF(I6&lt;395,28,IF(I6&lt;400,29,IF(I6&lt;405,30,IF(I6&lt;410,31,IF(I6&lt;415,32,IF(I6&lt;420,33,IF(I6&lt;425,34,IF(I6&lt;430,35,IF(I6&lt;435,36,IF(I6&lt;440,37,IF(I6&lt;445,38,IF(I6&lt;450,39,IF(I6&lt;455,40,IF(I6&lt;460,41,IF(I6&lt;465,42,IF(I6&lt;470,43,))))))))))))))))))))))))))))))))))))))))))))</f>
        <v>32</v>
      </c>
      <c r="L6" s="14">
        <f t="shared" ref="L6:L69" si="2">J6+K6</f>
        <v>32</v>
      </c>
      <c r="M6" s="15">
        <f t="shared" ref="M6:M69" si="3">L6</f>
        <v>32</v>
      </c>
      <c r="N6" s="65">
        <v>195</v>
      </c>
      <c r="O6" s="16">
        <f>IF(N6&lt;220,0,IF(N6&lt;222,60,IF(N6&lt;224,61,IF(N6&lt;226,62,IF(N6&lt;228,63,IF(N6&lt;230,64,IF(N6&lt;233,65,IF(N6&lt;236,66,IF(N6&lt;239,67,IF(N6&lt;242,68,IF(N6&lt;245,69,IF(N6&lt;250,70,))))))))))))</f>
        <v>0</v>
      </c>
      <c r="P6" s="16">
        <f>IF(N6&lt;107,0,IF(N6&lt;110,1,IF(N6&lt;113,2,IF(N6&lt;116,3,IF(N6&lt;119,4,IF(N6&lt;122,5,IF(N6&lt;124,6,IF(N6&lt;126,7,IF(N6&lt;128,8,IF(N6&lt;130,9,IF(N6&lt;132,10,IF(N6&lt;134,11,IF(N6&lt;136,12,IF(N6&lt;138,13,IF(N6&lt;140,14,IF(N6&lt;142,15,IF(N6&lt;144,16,IF(N6&lt;146,17,IF(N6&lt;148,18,IF(N6&lt;150,19,IF(N6&lt;152,20,IF(N6&lt;154,21,IF(N6&lt;156,22,IF(N6&lt;158,23,IF(N6&lt;160,24,IF(N6&lt;162,25,IF(N6&lt;164,26,IF(N6&lt;166,27,IF(N6&lt;168,28,IF(N6&lt;170,29,IF(N6&lt;172,30,IF(N6&lt;174,31,IF(N6&lt;176,32,IF(N6&lt;178,33,IF(N6&lt;180,34,IF(N6&lt;182,35,IF(N6&lt;184,36,IF(N6&lt;186,37,IF(N6&lt;188,38,IF(N6&lt;190,39,IF(N6&lt;191,40,IF(N6&lt;192,41,IF(N6&lt;193,42,IF(N6&lt;194,43,IF(N6&lt;195,44,IF(N6&lt;196,45,IF(N6&lt;197,46,IF(N6&lt;198,47,IF(N6&lt;199,48,IF(N6&lt;200,49,IF(N6&lt;202,50,IF(N6&lt;204,51,IF(N6&lt;206,52,IF(N6&lt;208,53,IF(N6&lt;210,54,IF(N6&lt;212,55,IF(N6&lt;214,56,IF(N6&lt;216,57,IF(N6&lt;218,58,IF(N6&lt;220,59,))))))))))))))))))))))))))))))))))))))))))))))))))))))))))))</f>
        <v>45</v>
      </c>
      <c r="Q6" s="16">
        <f t="shared" ref="Q6:Q69" si="4">O6+P6</f>
        <v>45</v>
      </c>
      <c r="R6" s="15">
        <f t="shared" ref="R6:R69" si="5">Q6</f>
        <v>45</v>
      </c>
      <c r="S6" s="61">
        <v>100</v>
      </c>
      <c r="T6" s="16">
        <f t="shared" ref="T6:T69" si="6">IF(S6&lt;26,0,IF(S6&lt;26.5,60,IF(S6&lt;27,61,IF(S6&lt;28,62,IF(S6&lt;29,63,IF(S6&lt;30,64,IF(S6&lt;31,65,IF(S6&lt;32,66,IF(S6&lt;33,67,IF(S6&lt;34,68,IF(S6&lt;35,69,IF(S6&lt;36,70,IF(S6&lt;37,71,IF(S6&lt;38,72,IF(S6&lt;39,73,)))))))))))))))</f>
        <v>0</v>
      </c>
      <c r="U6" s="16">
        <f t="shared" ref="U6:U69" si="7">IF(S6&lt;-3,0,IF(S6&lt;-2,1,IF(S6&lt;-1,2,IF(S6&lt;0,3,IF(S6&lt;1,4,IF(S6&lt;2,5,IF(S6&lt;3,6,IF(S6&lt;4,7,IF(S6&lt;4.5,8,IF(S6&lt;5,9,IF(S6&lt;5.5,10,IF(S6&lt;6,11,IF(S6&lt;6.5,12,IF(S6&lt;7,13,IF(S6&lt;7.5,14,IF(S6&lt;8,15,IF(S6&lt;8.5,16,IF(S6&lt;9,17,IF(S6&lt;9.5,18,IF(S6&lt;10,19,IF(S6&lt;10.5,20,IF(S6&lt;11,21,IF(S6&lt;11.5,22,IF(S6&lt;12,23,IF(S6&lt;12.5,24,IF(S6&lt;13,25,IF(S6&lt;13.5,26,IF(S6&lt;13.7,27,IF(S6&lt;14,28,IF(S6&lt;14.5,29,IF(S6&lt;14.6,30,IF(S6&lt;15,31,IF(S6&lt;15.5,32,IF(S6&lt;15.6,33,IF(S6&lt;16,34,IF(S6&lt;16.5,35,IF(S6&lt;16.7,36,IF(S6&lt;17,37,IF(S6&lt;17.5,38,IF(S6&lt;17.7,39,IF(S6&lt;18,40,IF(S6&lt;18.5,41,IF(S6&lt;18.6,42,IF(S6&lt;19,43,IF(S6&lt;19.5,44,IF(S6&lt;19.6,45,IF(S6&lt;20,46,IF(S6&lt;20.5,47,IF(S6&lt;20.6,48,IF(S6&lt;21,49,IF(S6&lt;21.5,50,IF(S6&lt;22,51,IF(S6&lt;22.5,52,IF(S6&lt;23,53,IF(S6&lt;23.5,54,IF(S6&lt;24,55,IF(S6&lt;24.5,56,IF(S6&lt;25,57,IF(S6&lt;25.5,58,IF(S6&lt;26,59,))))))))))))))))))))))))))))))))))))))))))))))))))))))))))))</f>
        <v>0</v>
      </c>
      <c r="V6" s="16">
        <f t="shared" ref="V6:V69" si="8">T6+U6</f>
        <v>0</v>
      </c>
      <c r="W6" s="15">
        <f t="shared" ref="W6:W69" si="9">V6</f>
        <v>0</v>
      </c>
      <c r="X6" s="18">
        <f>H6+M6+R6+W6</f>
        <v>136</v>
      </c>
      <c r="Y6" s="19">
        <f t="shared" ref="Y6:Y69" si="10">X6</f>
        <v>136</v>
      </c>
      <c r="Z6" s="19">
        <f t="shared" ref="Z6:Z69" si="11">IF(ISNUMBER(Y6),RANK(Y6,$Y$6:$Y$256,0),"")</f>
        <v>16</v>
      </c>
    </row>
    <row r="7" spans="1:26" x14ac:dyDescent="0.25">
      <c r="A7" s="68">
        <v>2</v>
      </c>
      <c r="B7" s="70" t="s">
        <v>86</v>
      </c>
      <c r="C7" s="58">
        <v>5</v>
      </c>
      <c r="D7" s="59">
        <v>8.6999999999999993</v>
      </c>
      <c r="E7" s="14">
        <f t="shared" ref="E7:E69" si="12">IF(D7&gt;8.85,0,IF(D7&gt;8.82,28,IF(D7&gt;8.8,29,IF(D7&gt;8.75,30,IF(D7&gt;8.73,31,IF(D7&gt;8.7,32,IF(D7&gt;8.65,33,IF(D7&gt;8.63,34,IF(D7&gt;8.6,35,IF(D7&gt;8.55,36,IF(D7&gt;8.53,37,IF(D7&gt;8.5,38,IF(D7&gt;8.45,39,IF(D7&gt;8.42,40,IF(D7&gt;8.4,41,IF(D7&gt;8.37,42,IF(D7&gt;8.36,43,IF(D7&gt;8.32,44,IF(D7&gt;8.3,45,IF(D7&gt;8.27,46,IF(D7&gt;8.25,47,IF(D7&gt;8.23,48,IF(D7&gt;8.2,49,IF(D7&gt;8.15,50,IF(D7&gt;8.13,51,IF(D7&gt;8.1,52,IF(D7&gt;8.05,53,IF(D7&gt;8,54,IF(D7&gt;7.93,55,IF(D7&gt;7.9,56,IF(D7&gt;7.84,57,IF(D7&gt;7.8,58,IF(D7&gt;7.75,59,IF(D7&gt;7.7,60,IF(D7&gt;7.65,61,IF(D7&gt;7.6,62,IF(D7&gt;7.55,63,IF(D7&gt;7.5,64,IF(D7&gt;7.45,65,IF(D7&gt;7.4,66,IF(D7&gt;7.35,67,IF(D7&gt;7.3,68,IF(D7&gt;7.2,69,IF(D7&gt;6.9,70,))))))))))))))))))))))))))))))))))))))))))))</f>
        <v>33</v>
      </c>
      <c r="F7" s="14">
        <f t="shared" ref="F7:F69" si="13">IF(D7&gt;10.5,0,IF(D7&gt;10.4,1,IF(D7&gt;10.3,2,IF(D7&gt;10.2,3,IF(D7&gt;10.1,4,IF(D7&gt;10,5,IF(D7&gt;9.9,6,IF(D7&gt;9.8,7,IF(D7&gt;9.75,8,IF(D7&gt;9.7,9,IF(D7&gt;9.65,10,IF(D7&gt;9.6,11,IF(D7&gt;9.55,12,IF(D7&gt;9.5,13,IF(D7&gt;9.45,14,IF(D7&gt;9.4,15,IF(D7&gt;9.35,16,IF(D7&gt;9.3,17,IF(D7&gt;9.25,18,IF(D7&gt;9.2,19,IF(D7&gt;9.15,20,IF(D7&gt;9.1,21,IF(D7&gt;9.03,22,IF(D7&gt;9,23,IF(D7&gt;8.95,24,IF(D7&gt;8.92,25,IF(D7&gt;8.9,26,IF(D7&gt;8.85,27,))))))))))))))))))))))))))))</f>
        <v>0</v>
      </c>
      <c r="G7" s="14">
        <f t="shared" si="0"/>
        <v>33</v>
      </c>
      <c r="H7" s="15">
        <f t="shared" si="1"/>
        <v>33</v>
      </c>
      <c r="I7" s="61">
        <v>390</v>
      </c>
      <c r="J7" s="14">
        <f t="shared" ref="J7:J69" si="14">IF(I7&lt;470,0,IF(I7&lt;475,44,IF(I7&lt;480,45,IF(I7&lt;485,46,IF(I7&lt;490,47,IF(I7&lt;495,48,IF(I7&lt;500,49,IF(I7&lt;505,50,IF(I7&lt;510,51,IF(I7&lt;515,52,IF(I7&lt;520,53,IF(I7&lt;525,54,IF(I7&lt;530,55,IF(I7&lt;535,56,IF(I7&lt;540,57,IF(I7&lt;545,58,IF(I7&lt;550,59,IF(I7&lt;555,60,IF(I7&lt;560,61,IF(I7&lt;565,62,IF(I7&lt;570,63,IF(I7&lt;575,64,IF(I7&lt;580,65,IF(I7&lt;585,66,IF(I7&lt;590,67,IF(I7&lt;595,68,IF(I7&lt;600,69,IF(I7&lt;705,70,))))))))))))))))))))))))))))</f>
        <v>0</v>
      </c>
      <c r="K7" s="14">
        <f t="shared" ref="K7:K69" si="15">IF(I7&lt;210,0,IF(I7&lt;220,1,IF(I7&lt;230,2,IF(I7&lt;240,3,IF(I7&lt;250,4,IF(I7&lt;260,5,IF(I7&lt;270,6,IF(I7&lt;280,7,IF(I7&lt;290,8,IF(I7&lt;300,9,IF(I7&lt;305,10,IF(I7&lt;310,11,IF(I7&lt;315,12,IF(I7&lt;320,13,IF(I7&lt;325,14,IF(I7&lt;330,15,IF(I7&lt;335,16,IF(I7&lt;340,17,IF(I7&lt;345,18,IF(I7&lt;350,19,IF(I7&lt;355,20,IF(I7&lt;360,21,IF(I7&lt;365,22,IF(I7&lt;370,23,IF(I7&lt;375,24,IF(I7&lt;380,25,IF(I7&lt;385,26,IF(I7&lt;390,27,IF(I7&lt;395,28,IF(I7&lt;400,29,IF(I7&lt;405,30,IF(I7&lt;410,31,IF(I7&lt;415,32,IF(I7&lt;420,33,IF(I7&lt;425,34,IF(I7&lt;430,35,IF(I7&lt;435,36,IF(I7&lt;440,37,IF(I7&lt;445,38,IF(I7&lt;450,39,IF(I7&lt;455,40,IF(I7&lt;460,41,IF(I7&lt;465,42,IF(I7&lt;470,43,))))))))))))))))))))))))))))))))))))))))))))</f>
        <v>28</v>
      </c>
      <c r="L7" s="14">
        <f t="shared" si="2"/>
        <v>28</v>
      </c>
      <c r="M7" s="15">
        <f t="shared" si="3"/>
        <v>28</v>
      </c>
      <c r="N7" s="65">
        <v>179</v>
      </c>
      <c r="O7" s="16">
        <f t="shared" ref="O7:O69" si="16">IF(N7&lt;220,0,IF(N7&lt;222,60,IF(N7&lt;224,61,IF(N7&lt;226,62,IF(N7&lt;228,63,IF(N7&lt;230,64,IF(N7&lt;233,65,IF(N7&lt;236,66,IF(N7&lt;239,67,IF(N7&lt;242,68,IF(N7&lt;245,69,IF(N7&lt;250,70,))))))))))))</f>
        <v>0</v>
      </c>
      <c r="P7" s="16">
        <f t="shared" ref="P7:P69" si="17">IF(N7&lt;107,0,IF(N7&lt;110,1,IF(N7&lt;113,2,IF(N7&lt;116,3,IF(N7&lt;119,4,IF(N7&lt;122,5,IF(N7&lt;124,6,IF(N7&lt;126,7,IF(N7&lt;128,8,IF(N7&lt;130,9,IF(N7&lt;132,10,IF(N7&lt;134,11,IF(N7&lt;136,12,IF(N7&lt;138,13,IF(N7&lt;140,14,IF(N7&lt;142,15,IF(N7&lt;144,16,IF(N7&lt;146,17,IF(N7&lt;148,18,IF(N7&lt;150,19,IF(N7&lt;152,20,IF(N7&lt;154,21,IF(N7&lt;156,22,IF(N7&lt;158,23,IF(N7&lt;160,24,IF(N7&lt;162,25,IF(N7&lt;164,26,IF(N7&lt;166,27,IF(N7&lt;168,28,IF(N7&lt;170,29,IF(N7&lt;172,30,IF(N7&lt;174,31,IF(N7&lt;176,32,IF(N7&lt;178,33,IF(N7&lt;180,34,IF(N7&lt;182,35,IF(N7&lt;184,36,IF(N7&lt;186,37,IF(N7&lt;188,38,IF(N7&lt;190,39,IF(N7&lt;191,40,IF(N7&lt;192,41,IF(N7&lt;193,42,IF(N7&lt;194,43,IF(N7&lt;195,44,IF(N7&lt;196,45,IF(N7&lt;197,46,IF(N7&lt;198,47,IF(N7&lt;199,48,IF(N7&lt;200,49,IF(N7&lt;202,50,IF(N7&lt;204,51,IF(N7&lt;206,52,IF(N7&lt;208,53,IF(N7&lt;210,54,IF(N7&lt;212,55,IF(N7&lt;214,56,IF(N7&lt;216,57,IF(N7&lt;218,58,IF(N7&lt;220,59,))))))))))))))))))))))))))))))))))))))))))))))))))))))))))))</f>
        <v>34</v>
      </c>
      <c r="Q7" s="16">
        <f t="shared" si="4"/>
        <v>34</v>
      </c>
      <c r="R7" s="15">
        <f t="shared" si="5"/>
        <v>34</v>
      </c>
      <c r="S7" s="61">
        <v>100</v>
      </c>
      <c r="T7" s="16">
        <f t="shared" si="6"/>
        <v>0</v>
      </c>
      <c r="U7" s="16">
        <f t="shared" si="7"/>
        <v>0</v>
      </c>
      <c r="V7" s="16">
        <f t="shared" si="8"/>
        <v>0</v>
      </c>
      <c r="W7" s="15">
        <f t="shared" si="9"/>
        <v>0</v>
      </c>
      <c r="X7" s="18">
        <f t="shared" ref="X7:X70" si="18">H7+M7+R7+W7</f>
        <v>95</v>
      </c>
      <c r="Y7" s="19">
        <f t="shared" si="10"/>
        <v>95</v>
      </c>
      <c r="Z7" s="19">
        <f t="shared" si="11"/>
        <v>87</v>
      </c>
    </row>
    <row r="8" spans="1:26" x14ac:dyDescent="0.25">
      <c r="A8" s="68">
        <v>3</v>
      </c>
      <c r="B8" s="70" t="s">
        <v>85</v>
      </c>
      <c r="C8" s="58">
        <v>5</v>
      </c>
      <c r="D8" s="59">
        <v>9</v>
      </c>
      <c r="E8" s="14">
        <f t="shared" si="12"/>
        <v>0</v>
      </c>
      <c r="F8" s="14">
        <f t="shared" si="13"/>
        <v>24</v>
      </c>
      <c r="G8" s="14">
        <f t="shared" si="0"/>
        <v>24</v>
      </c>
      <c r="H8" s="15">
        <f t="shared" si="1"/>
        <v>24</v>
      </c>
      <c r="I8" s="61">
        <v>420</v>
      </c>
      <c r="J8" s="14">
        <f t="shared" si="14"/>
        <v>0</v>
      </c>
      <c r="K8" s="14">
        <f t="shared" si="15"/>
        <v>34</v>
      </c>
      <c r="L8" s="14">
        <f t="shared" si="2"/>
        <v>34</v>
      </c>
      <c r="M8" s="15">
        <f t="shared" si="3"/>
        <v>34</v>
      </c>
      <c r="N8" s="65">
        <v>176</v>
      </c>
      <c r="O8" s="16">
        <f t="shared" si="16"/>
        <v>0</v>
      </c>
      <c r="P8" s="16">
        <f t="shared" si="17"/>
        <v>33</v>
      </c>
      <c r="Q8" s="16">
        <f t="shared" si="4"/>
        <v>33</v>
      </c>
      <c r="R8" s="15">
        <f t="shared" si="5"/>
        <v>33</v>
      </c>
      <c r="S8" s="61">
        <v>100</v>
      </c>
      <c r="T8" s="16">
        <f t="shared" si="6"/>
        <v>0</v>
      </c>
      <c r="U8" s="16">
        <f t="shared" si="7"/>
        <v>0</v>
      </c>
      <c r="V8" s="16">
        <f t="shared" si="8"/>
        <v>0</v>
      </c>
      <c r="W8" s="15">
        <f t="shared" si="9"/>
        <v>0</v>
      </c>
      <c r="X8" s="18">
        <f t="shared" si="18"/>
        <v>91</v>
      </c>
      <c r="Y8" s="19">
        <f t="shared" si="10"/>
        <v>91</v>
      </c>
      <c r="Z8" s="19">
        <f t="shared" si="11"/>
        <v>97</v>
      </c>
    </row>
    <row r="9" spans="1:26" x14ac:dyDescent="0.25">
      <c r="A9" s="68">
        <v>4</v>
      </c>
      <c r="B9" s="70" t="s">
        <v>84</v>
      </c>
      <c r="C9" s="58">
        <v>5</v>
      </c>
      <c r="D9" s="59">
        <v>8.1</v>
      </c>
      <c r="E9" s="14">
        <f t="shared" si="12"/>
        <v>53</v>
      </c>
      <c r="F9" s="14">
        <f t="shared" si="13"/>
        <v>0</v>
      </c>
      <c r="G9" s="14">
        <f t="shared" si="0"/>
        <v>53</v>
      </c>
      <c r="H9" s="15">
        <f t="shared" si="1"/>
        <v>53</v>
      </c>
      <c r="I9" s="61">
        <v>480</v>
      </c>
      <c r="J9" s="14">
        <f t="shared" si="14"/>
        <v>46</v>
      </c>
      <c r="K9" s="14">
        <f t="shared" si="15"/>
        <v>0</v>
      </c>
      <c r="L9" s="14">
        <f t="shared" si="2"/>
        <v>46</v>
      </c>
      <c r="M9" s="15">
        <f t="shared" si="3"/>
        <v>46</v>
      </c>
      <c r="N9" s="65">
        <v>172</v>
      </c>
      <c r="O9" s="16">
        <f t="shared" si="16"/>
        <v>0</v>
      </c>
      <c r="P9" s="16">
        <f t="shared" si="17"/>
        <v>31</v>
      </c>
      <c r="Q9" s="16">
        <f t="shared" si="4"/>
        <v>31</v>
      </c>
      <c r="R9" s="15">
        <f t="shared" si="5"/>
        <v>31</v>
      </c>
      <c r="S9" s="61">
        <v>100</v>
      </c>
      <c r="T9" s="16">
        <f t="shared" si="6"/>
        <v>0</v>
      </c>
      <c r="U9" s="16">
        <f t="shared" si="7"/>
        <v>0</v>
      </c>
      <c r="V9" s="16">
        <f t="shared" si="8"/>
        <v>0</v>
      </c>
      <c r="W9" s="15">
        <f t="shared" si="9"/>
        <v>0</v>
      </c>
      <c r="X9" s="18">
        <f t="shared" si="18"/>
        <v>130</v>
      </c>
      <c r="Y9" s="19">
        <f t="shared" si="10"/>
        <v>130</v>
      </c>
      <c r="Z9" s="19">
        <f t="shared" si="11"/>
        <v>22</v>
      </c>
    </row>
    <row r="10" spans="1:26" x14ac:dyDescent="0.25">
      <c r="A10" s="68">
        <v>5</v>
      </c>
      <c r="B10" s="70" t="s">
        <v>87</v>
      </c>
      <c r="C10" s="58">
        <v>5</v>
      </c>
      <c r="D10" s="59">
        <v>8.6</v>
      </c>
      <c r="E10" s="14">
        <f t="shared" si="12"/>
        <v>36</v>
      </c>
      <c r="F10" s="14">
        <f t="shared" si="13"/>
        <v>0</v>
      </c>
      <c r="G10" s="14">
        <f t="shared" si="0"/>
        <v>36</v>
      </c>
      <c r="H10" s="15">
        <f t="shared" si="1"/>
        <v>36</v>
      </c>
      <c r="I10" s="61">
        <v>524</v>
      </c>
      <c r="J10" s="14">
        <f t="shared" si="14"/>
        <v>54</v>
      </c>
      <c r="K10" s="14">
        <f t="shared" si="15"/>
        <v>0</v>
      </c>
      <c r="L10" s="14">
        <f t="shared" si="2"/>
        <v>54</v>
      </c>
      <c r="M10" s="15">
        <f t="shared" si="3"/>
        <v>54</v>
      </c>
      <c r="N10" s="65">
        <v>154</v>
      </c>
      <c r="O10" s="16">
        <f t="shared" si="16"/>
        <v>0</v>
      </c>
      <c r="P10" s="16">
        <f t="shared" si="17"/>
        <v>22</v>
      </c>
      <c r="Q10" s="16">
        <f t="shared" si="4"/>
        <v>22</v>
      </c>
      <c r="R10" s="15">
        <f t="shared" si="5"/>
        <v>22</v>
      </c>
      <c r="S10" s="61">
        <v>100</v>
      </c>
      <c r="T10" s="16">
        <f t="shared" si="6"/>
        <v>0</v>
      </c>
      <c r="U10" s="16">
        <f t="shared" si="7"/>
        <v>0</v>
      </c>
      <c r="V10" s="16">
        <f t="shared" si="8"/>
        <v>0</v>
      </c>
      <c r="W10" s="15">
        <f t="shared" si="9"/>
        <v>0</v>
      </c>
      <c r="X10" s="18">
        <f t="shared" si="18"/>
        <v>112</v>
      </c>
      <c r="Y10" s="19">
        <f t="shared" si="10"/>
        <v>112</v>
      </c>
      <c r="Z10" s="19">
        <f t="shared" si="11"/>
        <v>55</v>
      </c>
    </row>
    <row r="11" spans="1:26" x14ac:dyDescent="0.25">
      <c r="A11" s="68">
        <v>6</v>
      </c>
      <c r="B11" s="70" t="s">
        <v>97</v>
      </c>
      <c r="C11" s="58">
        <v>7</v>
      </c>
      <c r="D11" s="59">
        <v>8.1</v>
      </c>
      <c r="E11" s="14">
        <f t="shared" si="12"/>
        <v>53</v>
      </c>
      <c r="F11" s="14">
        <f t="shared" si="13"/>
        <v>0</v>
      </c>
      <c r="G11" s="14">
        <f t="shared" si="0"/>
        <v>53</v>
      </c>
      <c r="H11" s="15">
        <f t="shared" si="1"/>
        <v>53</v>
      </c>
      <c r="I11" s="61">
        <v>290</v>
      </c>
      <c r="J11" s="14">
        <f t="shared" si="14"/>
        <v>0</v>
      </c>
      <c r="K11" s="14">
        <f t="shared" si="15"/>
        <v>9</v>
      </c>
      <c r="L11" s="14">
        <f t="shared" si="2"/>
        <v>9</v>
      </c>
      <c r="M11" s="15">
        <f t="shared" si="3"/>
        <v>9</v>
      </c>
      <c r="N11" s="65">
        <v>195</v>
      </c>
      <c r="O11" s="16">
        <f t="shared" si="16"/>
        <v>0</v>
      </c>
      <c r="P11" s="16">
        <f t="shared" si="17"/>
        <v>45</v>
      </c>
      <c r="Q11" s="16">
        <f t="shared" si="4"/>
        <v>45</v>
      </c>
      <c r="R11" s="15">
        <f t="shared" si="5"/>
        <v>45</v>
      </c>
      <c r="S11" s="61">
        <v>100</v>
      </c>
      <c r="T11" s="16">
        <f t="shared" si="6"/>
        <v>0</v>
      </c>
      <c r="U11" s="16">
        <f t="shared" si="7"/>
        <v>0</v>
      </c>
      <c r="V11" s="16">
        <f t="shared" si="8"/>
        <v>0</v>
      </c>
      <c r="W11" s="15">
        <f t="shared" si="9"/>
        <v>0</v>
      </c>
      <c r="X11" s="18">
        <f t="shared" si="18"/>
        <v>107</v>
      </c>
      <c r="Y11" s="19">
        <f t="shared" si="10"/>
        <v>107</v>
      </c>
      <c r="Z11" s="19">
        <f t="shared" si="11"/>
        <v>66</v>
      </c>
    </row>
    <row r="12" spans="1:26" x14ac:dyDescent="0.25">
      <c r="A12" s="68">
        <v>7</v>
      </c>
      <c r="B12" s="70" t="s">
        <v>99</v>
      </c>
      <c r="C12" s="58">
        <v>7</v>
      </c>
      <c r="D12" s="59">
        <v>8.3000000000000007</v>
      </c>
      <c r="E12" s="14">
        <f t="shared" si="12"/>
        <v>46</v>
      </c>
      <c r="F12" s="14">
        <f t="shared" si="13"/>
        <v>0</v>
      </c>
      <c r="G12" s="14">
        <f t="shared" si="0"/>
        <v>46</v>
      </c>
      <c r="H12" s="15">
        <f t="shared" si="1"/>
        <v>46</v>
      </c>
      <c r="I12" s="61">
        <v>350</v>
      </c>
      <c r="J12" s="14">
        <f t="shared" si="14"/>
        <v>0</v>
      </c>
      <c r="K12" s="14">
        <f t="shared" si="15"/>
        <v>20</v>
      </c>
      <c r="L12" s="14">
        <f t="shared" si="2"/>
        <v>20</v>
      </c>
      <c r="M12" s="15">
        <f t="shared" si="3"/>
        <v>20</v>
      </c>
      <c r="N12" s="65">
        <v>181</v>
      </c>
      <c r="O12" s="16">
        <f t="shared" si="16"/>
        <v>0</v>
      </c>
      <c r="P12" s="16">
        <f t="shared" si="17"/>
        <v>35</v>
      </c>
      <c r="Q12" s="16">
        <f t="shared" si="4"/>
        <v>35</v>
      </c>
      <c r="R12" s="15">
        <f t="shared" si="5"/>
        <v>35</v>
      </c>
      <c r="S12" s="61">
        <v>100</v>
      </c>
      <c r="T12" s="16">
        <f t="shared" si="6"/>
        <v>0</v>
      </c>
      <c r="U12" s="16">
        <f t="shared" si="7"/>
        <v>0</v>
      </c>
      <c r="V12" s="16">
        <f t="shared" si="8"/>
        <v>0</v>
      </c>
      <c r="W12" s="15">
        <f t="shared" si="9"/>
        <v>0</v>
      </c>
      <c r="X12" s="18">
        <f t="shared" si="18"/>
        <v>101</v>
      </c>
      <c r="Y12" s="19">
        <f t="shared" si="10"/>
        <v>101</v>
      </c>
      <c r="Z12" s="19">
        <f t="shared" si="11"/>
        <v>73</v>
      </c>
    </row>
    <row r="13" spans="1:26" x14ac:dyDescent="0.25">
      <c r="A13" s="68">
        <v>8</v>
      </c>
      <c r="B13" s="70" t="s">
        <v>101</v>
      </c>
      <c r="C13" s="58">
        <v>7</v>
      </c>
      <c r="D13" s="59">
        <v>8.5</v>
      </c>
      <c r="E13" s="14">
        <f t="shared" si="12"/>
        <v>39</v>
      </c>
      <c r="F13" s="14">
        <f t="shared" si="13"/>
        <v>0</v>
      </c>
      <c r="G13" s="14">
        <f t="shared" si="0"/>
        <v>39</v>
      </c>
      <c r="H13" s="15">
        <f t="shared" si="1"/>
        <v>39</v>
      </c>
      <c r="I13" s="61">
        <v>305</v>
      </c>
      <c r="J13" s="14">
        <f t="shared" si="14"/>
        <v>0</v>
      </c>
      <c r="K13" s="14">
        <f t="shared" si="15"/>
        <v>11</v>
      </c>
      <c r="L13" s="14">
        <f t="shared" si="2"/>
        <v>11</v>
      </c>
      <c r="M13" s="15">
        <f t="shared" si="3"/>
        <v>11</v>
      </c>
      <c r="N13" s="65">
        <v>181</v>
      </c>
      <c r="O13" s="16">
        <f t="shared" si="16"/>
        <v>0</v>
      </c>
      <c r="P13" s="16">
        <f t="shared" si="17"/>
        <v>35</v>
      </c>
      <c r="Q13" s="16">
        <f t="shared" si="4"/>
        <v>35</v>
      </c>
      <c r="R13" s="15">
        <f t="shared" si="5"/>
        <v>35</v>
      </c>
      <c r="S13" s="61">
        <v>100</v>
      </c>
      <c r="T13" s="16">
        <f t="shared" si="6"/>
        <v>0</v>
      </c>
      <c r="U13" s="16">
        <f t="shared" si="7"/>
        <v>0</v>
      </c>
      <c r="V13" s="16">
        <f t="shared" si="8"/>
        <v>0</v>
      </c>
      <c r="W13" s="15">
        <f t="shared" si="9"/>
        <v>0</v>
      </c>
      <c r="X13" s="18">
        <f t="shared" si="18"/>
        <v>85</v>
      </c>
      <c r="Y13" s="19">
        <f t="shared" si="10"/>
        <v>85</v>
      </c>
      <c r="Z13" s="19">
        <f t="shared" si="11"/>
        <v>110</v>
      </c>
    </row>
    <row r="14" spans="1:26" x14ac:dyDescent="0.25">
      <c r="A14" s="68">
        <v>9</v>
      </c>
      <c r="B14" s="70" t="s">
        <v>100</v>
      </c>
      <c r="C14" s="58">
        <v>7</v>
      </c>
      <c r="D14" s="59">
        <v>7.9</v>
      </c>
      <c r="E14" s="14">
        <f t="shared" si="12"/>
        <v>57</v>
      </c>
      <c r="F14" s="14">
        <f t="shared" si="13"/>
        <v>0</v>
      </c>
      <c r="G14" s="14">
        <f t="shared" si="0"/>
        <v>57</v>
      </c>
      <c r="H14" s="15">
        <f t="shared" si="1"/>
        <v>57</v>
      </c>
      <c r="I14" s="61">
        <v>460</v>
      </c>
      <c r="J14" s="14">
        <f t="shared" si="14"/>
        <v>0</v>
      </c>
      <c r="K14" s="14">
        <f t="shared" si="15"/>
        <v>42</v>
      </c>
      <c r="L14" s="14">
        <f t="shared" si="2"/>
        <v>42</v>
      </c>
      <c r="M14" s="15">
        <f t="shared" si="3"/>
        <v>42</v>
      </c>
      <c r="N14" s="65">
        <v>164</v>
      </c>
      <c r="O14" s="16">
        <f t="shared" si="16"/>
        <v>0</v>
      </c>
      <c r="P14" s="16">
        <f t="shared" si="17"/>
        <v>27</v>
      </c>
      <c r="Q14" s="16">
        <f t="shared" si="4"/>
        <v>27</v>
      </c>
      <c r="R14" s="15">
        <f t="shared" si="5"/>
        <v>27</v>
      </c>
      <c r="S14" s="61">
        <v>100</v>
      </c>
      <c r="T14" s="16">
        <f t="shared" si="6"/>
        <v>0</v>
      </c>
      <c r="U14" s="16">
        <f t="shared" si="7"/>
        <v>0</v>
      </c>
      <c r="V14" s="16">
        <f t="shared" si="8"/>
        <v>0</v>
      </c>
      <c r="W14" s="15">
        <f t="shared" si="9"/>
        <v>0</v>
      </c>
      <c r="X14" s="18">
        <f t="shared" si="18"/>
        <v>126</v>
      </c>
      <c r="Y14" s="19">
        <f t="shared" si="10"/>
        <v>126</v>
      </c>
      <c r="Z14" s="19">
        <f t="shared" si="11"/>
        <v>27</v>
      </c>
    </row>
    <row r="15" spans="1:26" x14ac:dyDescent="0.25">
      <c r="A15" s="68">
        <v>10</v>
      </c>
      <c r="B15" s="70" t="s">
        <v>98</v>
      </c>
      <c r="C15" s="58">
        <v>7</v>
      </c>
      <c r="D15" s="59">
        <v>9.4</v>
      </c>
      <c r="E15" s="14">
        <f t="shared" si="12"/>
        <v>0</v>
      </c>
      <c r="F15" s="14">
        <f t="shared" si="13"/>
        <v>16</v>
      </c>
      <c r="G15" s="14">
        <f t="shared" si="0"/>
        <v>16</v>
      </c>
      <c r="H15" s="15">
        <f t="shared" si="1"/>
        <v>16</v>
      </c>
      <c r="I15" s="61">
        <v>350</v>
      </c>
      <c r="J15" s="14">
        <f t="shared" si="14"/>
        <v>0</v>
      </c>
      <c r="K15" s="14">
        <f t="shared" si="15"/>
        <v>20</v>
      </c>
      <c r="L15" s="14">
        <f t="shared" si="2"/>
        <v>20</v>
      </c>
      <c r="M15" s="15">
        <f t="shared" si="3"/>
        <v>20</v>
      </c>
      <c r="N15" s="65">
        <v>162</v>
      </c>
      <c r="O15" s="16">
        <f t="shared" si="16"/>
        <v>0</v>
      </c>
      <c r="P15" s="16">
        <f t="shared" si="17"/>
        <v>26</v>
      </c>
      <c r="Q15" s="16">
        <f t="shared" si="4"/>
        <v>26</v>
      </c>
      <c r="R15" s="15">
        <f t="shared" si="5"/>
        <v>26</v>
      </c>
      <c r="S15" s="61">
        <v>100</v>
      </c>
      <c r="T15" s="16">
        <f t="shared" si="6"/>
        <v>0</v>
      </c>
      <c r="U15" s="16">
        <f t="shared" si="7"/>
        <v>0</v>
      </c>
      <c r="V15" s="16">
        <f t="shared" si="8"/>
        <v>0</v>
      </c>
      <c r="W15" s="15">
        <f t="shared" si="9"/>
        <v>0</v>
      </c>
      <c r="X15" s="18">
        <f t="shared" si="18"/>
        <v>62</v>
      </c>
      <c r="Y15" s="19">
        <f t="shared" si="10"/>
        <v>62</v>
      </c>
      <c r="Z15" s="19">
        <f t="shared" si="11"/>
        <v>156</v>
      </c>
    </row>
    <row r="16" spans="1:26" x14ac:dyDescent="0.25">
      <c r="A16" s="68">
        <v>11</v>
      </c>
      <c r="B16" s="70" t="s">
        <v>377</v>
      </c>
      <c r="C16" s="58">
        <v>9</v>
      </c>
      <c r="D16" s="59">
        <v>8.5</v>
      </c>
      <c r="E16" s="14">
        <f t="shared" si="12"/>
        <v>39</v>
      </c>
      <c r="F16" s="14">
        <f t="shared" si="13"/>
        <v>0</v>
      </c>
      <c r="G16" s="14">
        <f t="shared" si="0"/>
        <v>39</v>
      </c>
      <c r="H16" s="15">
        <f t="shared" si="1"/>
        <v>39</v>
      </c>
      <c r="I16" s="61">
        <v>250</v>
      </c>
      <c r="J16" s="14">
        <f t="shared" si="14"/>
        <v>0</v>
      </c>
      <c r="K16" s="14">
        <f t="shared" si="15"/>
        <v>5</v>
      </c>
      <c r="L16" s="14">
        <f t="shared" si="2"/>
        <v>5</v>
      </c>
      <c r="M16" s="15">
        <f t="shared" si="3"/>
        <v>5</v>
      </c>
      <c r="N16" s="65">
        <v>193</v>
      </c>
      <c r="O16" s="16">
        <f t="shared" si="16"/>
        <v>0</v>
      </c>
      <c r="P16" s="16">
        <f t="shared" si="17"/>
        <v>43</v>
      </c>
      <c r="Q16" s="16">
        <f t="shared" si="4"/>
        <v>43</v>
      </c>
      <c r="R16" s="15">
        <f t="shared" si="5"/>
        <v>43</v>
      </c>
      <c r="S16" s="61">
        <v>100</v>
      </c>
      <c r="T16" s="16">
        <f t="shared" si="6"/>
        <v>0</v>
      </c>
      <c r="U16" s="16">
        <f t="shared" si="7"/>
        <v>0</v>
      </c>
      <c r="V16" s="16">
        <f t="shared" si="8"/>
        <v>0</v>
      </c>
      <c r="W16" s="15">
        <f t="shared" si="9"/>
        <v>0</v>
      </c>
      <c r="X16" s="18">
        <f t="shared" si="18"/>
        <v>87</v>
      </c>
      <c r="Y16" s="19">
        <f t="shared" si="10"/>
        <v>87</v>
      </c>
      <c r="Z16" s="19">
        <f t="shared" si="11"/>
        <v>103</v>
      </c>
    </row>
    <row r="17" spans="1:26" x14ac:dyDescent="0.25">
      <c r="A17" s="68">
        <v>12</v>
      </c>
      <c r="B17" s="70" t="s">
        <v>374</v>
      </c>
      <c r="C17" s="58">
        <v>9</v>
      </c>
      <c r="D17" s="59">
        <v>7.6</v>
      </c>
      <c r="E17" s="14">
        <f t="shared" si="12"/>
        <v>63</v>
      </c>
      <c r="F17" s="14">
        <f t="shared" si="13"/>
        <v>0</v>
      </c>
      <c r="G17" s="14">
        <f t="shared" si="0"/>
        <v>63</v>
      </c>
      <c r="H17" s="15">
        <f t="shared" si="1"/>
        <v>63</v>
      </c>
      <c r="I17" s="61">
        <v>350</v>
      </c>
      <c r="J17" s="14">
        <f t="shared" si="14"/>
        <v>0</v>
      </c>
      <c r="K17" s="14">
        <f t="shared" si="15"/>
        <v>20</v>
      </c>
      <c r="L17" s="14">
        <f t="shared" si="2"/>
        <v>20</v>
      </c>
      <c r="M17" s="15">
        <f t="shared" si="3"/>
        <v>20</v>
      </c>
      <c r="N17" s="65">
        <v>188</v>
      </c>
      <c r="O17" s="16">
        <f t="shared" si="16"/>
        <v>0</v>
      </c>
      <c r="P17" s="16">
        <f t="shared" si="17"/>
        <v>39</v>
      </c>
      <c r="Q17" s="16">
        <f t="shared" si="4"/>
        <v>39</v>
      </c>
      <c r="R17" s="15">
        <f t="shared" si="5"/>
        <v>39</v>
      </c>
      <c r="S17" s="61">
        <v>100</v>
      </c>
      <c r="T17" s="16">
        <f t="shared" si="6"/>
        <v>0</v>
      </c>
      <c r="U17" s="16">
        <f t="shared" si="7"/>
        <v>0</v>
      </c>
      <c r="V17" s="16">
        <f t="shared" si="8"/>
        <v>0</v>
      </c>
      <c r="W17" s="15">
        <f t="shared" si="9"/>
        <v>0</v>
      </c>
      <c r="X17" s="18">
        <f t="shared" si="18"/>
        <v>122</v>
      </c>
      <c r="Y17" s="19">
        <f t="shared" si="10"/>
        <v>122</v>
      </c>
      <c r="Z17" s="19">
        <f t="shared" si="11"/>
        <v>34</v>
      </c>
    </row>
    <row r="18" spans="1:26" x14ac:dyDescent="0.25">
      <c r="A18" s="68">
        <v>13</v>
      </c>
      <c r="B18" s="70" t="s">
        <v>375</v>
      </c>
      <c r="C18" s="58">
        <v>9</v>
      </c>
      <c r="D18" s="59">
        <v>7.9</v>
      </c>
      <c r="E18" s="14">
        <f t="shared" si="12"/>
        <v>57</v>
      </c>
      <c r="F18" s="14">
        <f t="shared" si="13"/>
        <v>0</v>
      </c>
      <c r="G18" s="14">
        <f t="shared" si="0"/>
        <v>57</v>
      </c>
      <c r="H18" s="15">
        <f t="shared" si="1"/>
        <v>57</v>
      </c>
      <c r="I18" s="61">
        <v>550</v>
      </c>
      <c r="J18" s="14">
        <f t="shared" si="14"/>
        <v>60</v>
      </c>
      <c r="K18" s="14">
        <f t="shared" si="15"/>
        <v>0</v>
      </c>
      <c r="L18" s="14">
        <f t="shared" si="2"/>
        <v>60</v>
      </c>
      <c r="M18" s="15">
        <f t="shared" si="3"/>
        <v>60</v>
      </c>
      <c r="N18" s="65">
        <v>172</v>
      </c>
      <c r="O18" s="16">
        <f t="shared" si="16"/>
        <v>0</v>
      </c>
      <c r="P18" s="16">
        <f t="shared" si="17"/>
        <v>31</v>
      </c>
      <c r="Q18" s="16">
        <f t="shared" si="4"/>
        <v>31</v>
      </c>
      <c r="R18" s="15">
        <f t="shared" si="5"/>
        <v>31</v>
      </c>
      <c r="S18" s="61">
        <v>100</v>
      </c>
      <c r="T18" s="16">
        <f t="shared" si="6"/>
        <v>0</v>
      </c>
      <c r="U18" s="16">
        <f t="shared" si="7"/>
        <v>0</v>
      </c>
      <c r="V18" s="16">
        <f t="shared" si="8"/>
        <v>0</v>
      </c>
      <c r="W18" s="15">
        <f t="shared" si="9"/>
        <v>0</v>
      </c>
      <c r="X18" s="18">
        <f t="shared" si="18"/>
        <v>148</v>
      </c>
      <c r="Y18" s="19">
        <f t="shared" si="10"/>
        <v>148</v>
      </c>
      <c r="Z18" s="19">
        <f t="shared" si="11"/>
        <v>9</v>
      </c>
    </row>
    <row r="19" spans="1:26" x14ac:dyDescent="0.25">
      <c r="A19" s="68">
        <v>14</v>
      </c>
      <c r="B19" s="70" t="s">
        <v>376</v>
      </c>
      <c r="C19" s="58">
        <v>9</v>
      </c>
      <c r="D19" s="59">
        <v>8.6999999999999993</v>
      </c>
      <c r="E19" s="14">
        <f t="shared" si="12"/>
        <v>33</v>
      </c>
      <c r="F19" s="14">
        <f t="shared" si="13"/>
        <v>0</v>
      </c>
      <c r="G19" s="14">
        <f t="shared" si="0"/>
        <v>33</v>
      </c>
      <c r="H19" s="15">
        <f t="shared" si="1"/>
        <v>33</v>
      </c>
      <c r="I19" s="61">
        <v>380</v>
      </c>
      <c r="J19" s="14">
        <f t="shared" si="14"/>
        <v>0</v>
      </c>
      <c r="K19" s="14">
        <f t="shared" si="15"/>
        <v>26</v>
      </c>
      <c r="L19" s="14">
        <f t="shared" si="2"/>
        <v>26</v>
      </c>
      <c r="M19" s="15">
        <f t="shared" si="3"/>
        <v>26</v>
      </c>
      <c r="N19" s="65">
        <v>167</v>
      </c>
      <c r="O19" s="16">
        <f t="shared" si="16"/>
        <v>0</v>
      </c>
      <c r="P19" s="16">
        <f t="shared" si="17"/>
        <v>28</v>
      </c>
      <c r="Q19" s="16">
        <f t="shared" si="4"/>
        <v>28</v>
      </c>
      <c r="R19" s="15">
        <f t="shared" si="5"/>
        <v>28</v>
      </c>
      <c r="S19" s="61">
        <v>100</v>
      </c>
      <c r="T19" s="16">
        <f t="shared" si="6"/>
        <v>0</v>
      </c>
      <c r="U19" s="16">
        <f t="shared" si="7"/>
        <v>0</v>
      </c>
      <c r="V19" s="16">
        <f t="shared" si="8"/>
        <v>0</v>
      </c>
      <c r="W19" s="15">
        <f t="shared" si="9"/>
        <v>0</v>
      </c>
      <c r="X19" s="18">
        <f t="shared" si="18"/>
        <v>87</v>
      </c>
      <c r="Y19" s="19">
        <f t="shared" si="10"/>
        <v>87</v>
      </c>
      <c r="Z19" s="19">
        <f t="shared" si="11"/>
        <v>103</v>
      </c>
    </row>
    <row r="20" spans="1:26" x14ac:dyDescent="0.25">
      <c r="A20" s="68">
        <v>15</v>
      </c>
      <c r="B20" s="70" t="s">
        <v>378</v>
      </c>
      <c r="C20" s="58">
        <v>9</v>
      </c>
      <c r="D20" s="59">
        <v>8.1</v>
      </c>
      <c r="E20" s="14">
        <f t="shared" si="12"/>
        <v>53</v>
      </c>
      <c r="F20" s="14">
        <f t="shared" si="13"/>
        <v>0</v>
      </c>
      <c r="G20" s="14">
        <f t="shared" si="0"/>
        <v>53</v>
      </c>
      <c r="H20" s="15">
        <f t="shared" si="1"/>
        <v>53</v>
      </c>
      <c r="I20" s="61">
        <v>250</v>
      </c>
      <c r="J20" s="14">
        <f t="shared" si="14"/>
        <v>0</v>
      </c>
      <c r="K20" s="14">
        <f t="shared" si="15"/>
        <v>5</v>
      </c>
      <c r="L20" s="14">
        <f t="shared" si="2"/>
        <v>5</v>
      </c>
      <c r="M20" s="15">
        <f t="shared" si="3"/>
        <v>5</v>
      </c>
      <c r="N20" s="65">
        <v>167</v>
      </c>
      <c r="O20" s="16">
        <f t="shared" si="16"/>
        <v>0</v>
      </c>
      <c r="P20" s="16">
        <f t="shared" si="17"/>
        <v>28</v>
      </c>
      <c r="Q20" s="16">
        <f t="shared" si="4"/>
        <v>28</v>
      </c>
      <c r="R20" s="15">
        <f t="shared" si="5"/>
        <v>28</v>
      </c>
      <c r="S20" s="61">
        <v>100</v>
      </c>
      <c r="T20" s="16">
        <f t="shared" si="6"/>
        <v>0</v>
      </c>
      <c r="U20" s="16">
        <f t="shared" si="7"/>
        <v>0</v>
      </c>
      <c r="V20" s="16">
        <f t="shared" si="8"/>
        <v>0</v>
      </c>
      <c r="W20" s="15">
        <f t="shared" si="9"/>
        <v>0</v>
      </c>
      <c r="X20" s="18">
        <f t="shared" si="18"/>
        <v>86</v>
      </c>
      <c r="Y20" s="19">
        <f t="shared" si="10"/>
        <v>86</v>
      </c>
      <c r="Z20" s="19">
        <f t="shared" si="11"/>
        <v>107</v>
      </c>
    </row>
    <row r="21" spans="1:26" x14ac:dyDescent="0.25">
      <c r="A21" s="68">
        <v>16</v>
      </c>
      <c r="B21" s="70" t="s">
        <v>240</v>
      </c>
      <c r="C21" s="58">
        <v>10</v>
      </c>
      <c r="D21" s="59">
        <v>7.9</v>
      </c>
      <c r="E21" s="14">
        <f t="shared" si="12"/>
        <v>57</v>
      </c>
      <c r="F21" s="14">
        <f t="shared" si="13"/>
        <v>0</v>
      </c>
      <c r="G21" s="14">
        <f t="shared" si="0"/>
        <v>57</v>
      </c>
      <c r="H21" s="15">
        <f t="shared" si="1"/>
        <v>57</v>
      </c>
      <c r="I21" s="61">
        <v>470</v>
      </c>
      <c r="J21" s="14">
        <f t="shared" si="14"/>
        <v>44</v>
      </c>
      <c r="K21" s="14">
        <f t="shared" si="15"/>
        <v>0</v>
      </c>
      <c r="L21" s="14">
        <f t="shared" si="2"/>
        <v>44</v>
      </c>
      <c r="M21" s="15">
        <f t="shared" si="3"/>
        <v>44</v>
      </c>
      <c r="N21" s="65">
        <v>191</v>
      </c>
      <c r="O21" s="16">
        <f t="shared" si="16"/>
        <v>0</v>
      </c>
      <c r="P21" s="16">
        <f t="shared" si="17"/>
        <v>41</v>
      </c>
      <c r="Q21" s="16">
        <f t="shared" si="4"/>
        <v>41</v>
      </c>
      <c r="R21" s="15">
        <f t="shared" si="5"/>
        <v>41</v>
      </c>
      <c r="S21" s="61">
        <v>100</v>
      </c>
      <c r="T21" s="16">
        <f t="shared" si="6"/>
        <v>0</v>
      </c>
      <c r="U21" s="16">
        <f t="shared" si="7"/>
        <v>0</v>
      </c>
      <c r="V21" s="16">
        <f t="shared" si="8"/>
        <v>0</v>
      </c>
      <c r="W21" s="15">
        <f t="shared" si="9"/>
        <v>0</v>
      </c>
      <c r="X21" s="18">
        <f t="shared" si="18"/>
        <v>142</v>
      </c>
      <c r="Y21" s="19">
        <f t="shared" si="10"/>
        <v>142</v>
      </c>
      <c r="Z21" s="19">
        <f t="shared" si="11"/>
        <v>13</v>
      </c>
    </row>
    <row r="22" spans="1:26" x14ac:dyDescent="0.25">
      <c r="A22" s="68">
        <v>17</v>
      </c>
      <c r="B22" s="70" t="s">
        <v>239</v>
      </c>
      <c r="C22" s="58">
        <v>10</v>
      </c>
      <c r="D22" s="59">
        <v>8.5</v>
      </c>
      <c r="E22" s="14">
        <f t="shared" si="12"/>
        <v>39</v>
      </c>
      <c r="F22" s="14">
        <f t="shared" si="13"/>
        <v>0</v>
      </c>
      <c r="G22" s="14">
        <f t="shared" si="0"/>
        <v>39</v>
      </c>
      <c r="H22" s="15">
        <f t="shared" si="1"/>
        <v>39</v>
      </c>
      <c r="I22" s="61">
        <v>350</v>
      </c>
      <c r="J22" s="14">
        <f t="shared" si="14"/>
        <v>0</v>
      </c>
      <c r="K22" s="14">
        <f t="shared" si="15"/>
        <v>20</v>
      </c>
      <c r="L22" s="14">
        <f t="shared" si="2"/>
        <v>20</v>
      </c>
      <c r="M22" s="15">
        <f t="shared" si="3"/>
        <v>20</v>
      </c>
      <c r="N22" s="65">
        <v>186</v>
      </c>
      <c r="O22" s="16">
        <f t="shared" si="16"/>
        <v>0</v>
      </c>
      <c r="P22" s="16">
        <f t="shared" si="17"/>
        <v>38</v>
      </c>
      <c r="Q22" s="16">
        <f t="shared" si="4"/>
        <v>38</v>
      </c>
      <c r="R22" s="15">
        <f t="shared" si="5"/>
        <v>38</v>
      </c>
      <c r="S22" s="61">
        <v>100</v>
      </c>
      <c r="T22" s="16">
        <f t="shared" si="6"/>
        <v>0</v>
      </c>
      <c r="U22" s="16">
        <f t="shared" si="7"/>
        <v>0</v>
      </c>
      <c r="V22" s="16">
        <f t="shared" si="8"/>
        <v>0</v>
      </c>
      <c r="W22" s="15">
        <f t="shared" si="9"/>
        <v>0</v>
      </c>
      <c r="X22" s="18">
        <f t="shared" si="18"/>
        <v>97</v>
      </c>
      <c r="Y22" s="19">
        <f t="shared" si="10"/>
        <v>97</v>
      </c>
      <c r="Z22" s="19">
        <f t="shared" si="11"/>
        <v>83</v>
      </c>
    </row>
    <row r="23" spans="1:26" x14ac:dyDescent="0.25">
      <c r="A23" s="68">
        <v>18</v>
      </c>
      <c r="B23" s="70" t="s">
        <v>243</v>
      </c>
      <c r="C23" s="58">
        <v>10</v>
      </c>
      <c r="D23" s="59">
        <v>8.8000000000000007</v>
      </c>
      <c r="E23" s="14">
        <f t="shared" si="12"/>
        <v>30</v>
      </c>
      <c r="F23" s="14">
        <f t="shared" si="13"/>
        <v>0</v>
      </c>
      <c r="G23" s="14">
        <f t="shared" si="0"/>
        <v>30</v>
      </c>
      <c r="H23" s="15">
        <f t="shared" si="1"/>
        <v>30</v>
      </c>
      <c r="I23" s="61">
        <v>385</v>
      </c>
      <c r="J23" s="14">
        <f t="shared" si="14"/>
        <v>0</v>
      </c>
      <c r="K23" s="14">
        <f t="shared" si="15"/>
        <v>27</v>
      </c>
      <c r="L23" s="14">
        <f t="shared" si="2"/>
        <v>27</v>
      </c>
      <c r="M23" s="15">
        <f t="shared" si="3"/>
        <v>27</v>
      </c>
      <c r="N23" s="65">
        <v>165</v>
      </c>
      <c r="O23" s="16">
        <f t="shared" si="16"/>
        <v>0</v>
      </c>
      <c r="P23" s="16">
        <f t="shared" si="17"/>
        <v>27</v>
      </c>
      <c r="Q23" s="16">
        <f t="shared" si="4"/>
        <v>27</v>
      </c>
      <c r="R23" s="15">
        <f t="shared" si="5"/>
        <v>27</v>
      </c>
      <c r="S23" s="61">
        <v>100</v>
      </c>
      <c r="T23" s="16">
        <f t="shared" si="6"/>
        <v>0</v>
      </c>
      <c r="U23" s="16">
        <f t="shared" si="7"/>
        <v>0</v>
      </c>
      <c r="V23" s="16">
        <f t="shared" si="8"/>
        <v>0</v>
      </c>
      <c r="W23" s="15">
        <f t="shared" si="9"/>
        <v>0</v>
      </c>
      <c r="X23" s="18">
        <f t="shared" si="18"/>
        <v>84</v>
      </c>
      <c r="Y23" s="19">
        <f t="shared" si="10"/>
        <v>84</v>
      </c>
      <c r="Z23" s="19">
        <f t="shared" si="11"/>
        <v>114</v>
      </c>
    </row>
    <row r="24" spans="1:26" x14ac:dyDescent="0.25">
      <c r="A24" s="68">
        <v>19</v>
      </c>
      <c r="B24" s="70" t="s">
        <v>241</v>
      </c>
      <c r="C24" s="58">
        <v>10</v>
      </c>
      <c r="D24" s="59">
        <v>9.1</v>
      </c>
      <c r="E24" s="14">
        <f t="shared" si="12"/>
        <v>0</v>
      </c>
      <c r="F24" s="14">
        <f t="shared" si="13"/>
        <v>22</v>
      </c>
      <c r="G24" s="14">
        <f t="shared" si="0"/>
        <v>22</v>
      </c>
      <c r="H24" s="15">
        <f t="shared" si="1"/>
        <v>22</v>
      </c>
      <c r="I24" s="61">
        <v>340</v>
      </c>
      <c r="J24" s="14">
        <f t="shared" si="14"/>
        <v>0</v>
      </c>
      <c r="K24" s="14">
        <f t="shared" si="15"/>
        <v>18</v>
      </c>
      <c r="L24" s="14">
        <f t="shared" si="2"/>
        <v>18</v>
      </c>
      <c r="M24" s="15">
        <f t="shared" si="3"/>
        <v>18</v>
      </c>
      <c r="N24" s="65">
        <v>164</v>
      </c>
      <c r="O24" s="16">
        <f t="shared" si="16"/>
        <v>0</v>
      </c>
      <c r="P24" s="16">
        <f t="shared" si="17"/>
        <v>27</v>
      </c>
      <c r="Q24" s="16">
        <f t="shared" si="4"/>
        <v>27</v>
      </c>
      <c r="R24" s="15">
        <f t="shared" si="5"/>
        <v>27</v>
      </c>
      <c r="S24" s="61">
        <v>100</v>
      </c>
      <c r="T24" s="16">
        <f t="shared" si="6"/>
        <v>0</v>
      </c>
      <c r="U24" s="16">
        <f t="shared" si="7"/>
        <v>0</v>
      </c>
      <c r="V24" s="16">
        <f t="shared" si="8"/>
        <v>0</v>
      </c>
      <c r="W24" s="15">
        <f t="shared" si="9"/>
        <v>0</v>
      </c>
      <c r="X24" s="18">
        <f t="shared" si="18"/>
        <v>67</v>
      </c>
      <c r="Y24" s="19">
        <f t="shared" si="10"/>
        <v>67</v>
      </c>
      <c r="Z24" s="19">
        <f t="shared" si="11"/>
        <v>146</v>
      </c>
    </row>
    <row r="25" spans="1:26" x14ac:dyDescent="0.25">
      <c r="A25" s="68">
        <v>20</v>
      </c>
      <c r="B25" s="70" t="s">
        <v>242</v>
      </c>
      <c r="C25" s="58">
        <v>10</v>
      </c>
      <c r="D25" s="59">
        <v>8.8000000000000007</v>
      </c>
      <c r="E25" s="14">
        <f t="shared" si="12"/>
        <v>30</v>
      </c>
      <c r="F25" s="14">
        <f t="shared" si="13"/>
        <v>0</v>
      </c>
      <c r="G25" s="14">
        <f t="shared" si="0"/>
        <v>30</v>
      </c>
      <c r="H25" s="15">
        <f t="shared" si="1"/>
        <v>30</v>
      </c>
      <c r="I25" s="61">
        <v>405</v>
      </c>
      <c r="J25" s="14">
        <f t="shared" si="14"/>
        <v>0</v>
      </c>
      <c r="K25" s="14">
        <f t="shared" si="15"/>
        <v>31</v>
      </c>
      <c r="L25" s="14">
        <f t="shared" si="2"/>
        <v>31</v>
      </c>
      <c r="M25" s="15">
        <f t="shared" si="3"/>
        <v>31</v>
      </c>
      <c r="N25" s="65">
        <v>136</v>
      </c>
      <c r="O25" s="16">
        <f t="shared" si="16"/>
        <v>0</v>
      </c>
      <c r="P25" s="16">
        <f t="shared" si="17"/>
        <v>13</v>
      </c>
      <c r="Q25" s="16">
        <f t="shared" si="4"/>
        <v>13</v>
      </c>
      <c r="R25" s="15">
        <f t="shared" si="5"/>
        <v>13</v>
      </c>
      <c r="S25" s="61">
        <v>100</v>
      </c>
      <c r="T25" s="16">
        <f t="shared" si="6"/>
        <v>0</v>
      </c>
      <c r="U25" s="16">
        <f t="shared" si="7"/>
        <v>0</v>
      </c>
      <c r="V25" s="16">
        <f t="shared" si="8"/>
        <v>0</v>
      </c>
      <c r="W25" s="15">
        <f t="shared" si="9"/>
        <v>0</v>
      </c>
      <c r="X25" s="18">
        <f t="shared" si="18"/>
        <v>74</v>
      </c>
      <c r="Y25" s="19">
        <f t="shared" si="10"/>
        <v>74</v>
      </c>
      <c r="Z25" s="19">
        <f t="shared" si="11"/>
        <v>128</v>
      </c>
    </row>
    <row r="26" spans="1:26" x14ac:dyDescent="0.25">
      <c r="A26" s="68">
        <v>21</v>
      </c>
      <c r="B26" s="70" t="s">
        <v>363</v>
      </c>
      <c r="C26" s="58">
        <v>11</v>
      </c>
      <c r="D26" s="59">
        <v>8.1</v>
      </c>
      <c r="E26" s="14">
        <f t="shared" si="12"/>
        <v>53</v>
      </c>
      <c r="F26" s="14">
        <f t="shared" si="13"/>
        <v>0</v>
      </c>
      <c r="G26" s="14">
        <f t="shared" si="0"/>
        <v>53</v>
      </c>
      <c r="H26" s="15">
        <f t="shared" si="1"/>
        <v>53</v>
      </c>
      <c r="I26" s="61">
        <v>345</v>
      </c>
      <c r="J26" s="14">
        <f t="shared" si="14"/>
        <v>0</v>
      </c>
      <c r="K26" s="14">
        <f t="shared" si="15"/>
        <v>19</v>
      </c>
      <c r="L26" s="14">
        <f t="shared" si="2"/>
        <v>19</v>
      </c>
      <c r="M26" s="15">
        <f t="shared" si="3"/>
        <v>19</v>
      </c>
      <c r="N26" s="65">
        <v>186</v>
      </c>
      <c r="O26" s="16">
        <f t="shared" si="16"/>
        <v>0</v>
      </c>
      <c r="P26" s="16">
        <f t="shared" si="17"/>
        <v>38</v>
      </c>
      <c r="Q26" s="16">
        <f t="shared" si="4"/>
        <v>38</v>
      </c>
      <c r="R26" s="15">
        <f t="shared" si="5"/>
        <v>38</v>
      </c>
      <c r="S26" s="61">
        <v>100</v>
      </c>
      <c r="T26" s="16">
        <f t="shared" si="6"/>
        <v>0</v>
      </c>
      <c r="U26" s="16">
        <f t="shared" si="7"/>
        <v>0</v>
      </c>
      <c r="V26" s="16">
        <f t="shared" si="8"/>
        <v>0</v>
      </c>
      <c r="W26" s="15">
        <f t="shared" si="9"/>
        <v>0</v>
      </c>
      <c r="X26" s="18">
        <f t="shared" si="18"/>
        <v>110</v>
      </c>
      <c r="Y26" s="19">
        <f t="shared" si="10"/>
        <v>110</v>
      </c>
      <c r="Z26" s="19">
        <f t="shared" si="11"/>
        <v>59</v>
      </c>
    </row>
    <row r="27" spans="1:26" x14ac:dyDescent="0.25">
      <c r="A27" s="68">
        <v>22</v>
      </c>
      <c r="B27" s="70" t="s">
        <v>364</v>
      </c>
      <c r="C27" s="58">
        <v>11</v>
      </c>
      <c r="D27" s="59">
        <v>8.1</v>
      </c>
      <c r="E27" s="14">
        <f t="shared" si="12"/>
        <v>53</v>
      </c>
      <c r="F27" s="14">
        <f t="shared" si="13"/>
        <v>0</v>
      </c>
      <c r="G27" s="14">
        <f t="shared" si="0"/>
        <v>53</v>
      </c>
      <c r="H27" s="15">
        <f t="shared" si="1"/>
        <v>53</v>
      </c>
      <c r="I27" s="61">
        <v>300</v>
      </c>
      <c r="J27" s="14">
        <f t="shared" si="14"/>
        <v>0</v>
      </c>
      <c r="K27" s="14">
        <f t="shared" si="15"/>
        <v>10</v>
      </c>
      <c r="L27" s="14">
        <f t="shared" si="2"/>
        <v>10</v>
      </c>
      <c r="M27" s="15">
        <f t="shared" si="3"/>
        <v>10</v>
      </c>
      <c r="N27" s="65">
        <v>180</v>
      </c>
      <c r="O27" s="16">
        <f t="shared" si="16"/>
        <v>0</v>
      </c>
      <c r="P27" s="16">
        <f t="shared" si="17"/>
        <v>35</v>
      </c>
      <c r="Q27" s="16">
        <f t="shared" si="4"/>
        <v>35</v>
      </c>
      <c r="R27" s="15">
        <f t="shared" si="5"/>
        <v>35</v>
      </c>
      <c r="S27" s="61">
        <v>100</v>
      </c>
      <c r="T27" s="16">
        <f t="shared" si="6"/>
        <v>0</v>
      </c>
      <c r="U27" s="16">
        <f t="shared" si="7"/>
        <v>0</v>
      </c>
      <c r="V27" s="16">
        <f t="shared" si="8"/>
        <v>0</v>
      </c>
      <c r="W27" s="15">
        <f t="shared" si="9"/>
        <v>0</v>
      </c>
      <c r="X27" s="18">
        <f t="shared" si="18"/>
        <v>98</v>
      </c>
      <c r="Y27" s="19">
        <f t="shared" si="10"/>
        <v>98</v>
      </c>
      <c r="Z27" s="19">
        <f t="shared" si="11"/>
        <v>81</v>
      </c>
    </row>
    <row r="28" spans="1:26" x14ac:dyDescent="0.25">
      <c r="A28" s="68">
        <v>23</v>
      </c>
      <c r="B28" s="70" t="s">
        <v>367</v>
      </c>
      <c r="C28" s="58">
        <v>11</v>
      </c>
      <c r="D28" s="59">
        <v>8.6999999999999993</v>
      </c>
      <c r="E28" s="14">
        <f t="shared" si="12"/>
        <v>33</v>
      </c>
      <c r="F28" s="14">
        <f t="shared" si="13"/>
        <v>0</v>
      </c>
      <c r="G28" s="14">
        <f t="shared" si="0"/>
        <v>33</v>
      </c>
      <c r="H28" s="15">
        <f t="shared" si="1"/>
        <v>33</v>
      </c>
      <c r="I28" s="61">
        <v>400</v>
      </c>
      <c r="J28" s="14">
        <f t="shared" si="14"/>
        <v>0</v>
      </c>
      <c r="K28" s="14">
        <f t="shared" si="15"/>
        <v>30</v>
      </c>
      <c r="L28" s="14">
        <f t="shared" si="2"/>
        <v>30</v>
      </c>
      <c r="M28" s="15">
        <f t="shared" si="3"/>
        <v>30</v>
      </c>
      <c r="N28" s="65">
        <v>174</v>
      </c>
      <c r="O28" s="16">
        <f t="shared" si="16"/>
        <v>0</v>
      </c>
      <c r="P28" s="16">
        <f t="shared" si="17"/>
        <v>32</v>
      </c>
      <c r="Q28" s="16">
        <f t="shared" si="4"/>
        <v>32</v>
      </c>
      <c r="R28" s="15">
        <f t="shared" si="5"/>
        <v>32</v>
      </c>
      <c r="S28" s="61">
        <v>100</v>
      </c>
      <c r="T28" s="16">
        <f t="shared" si="6"/>
        <v>0</v>
      </c>
      <c r="U28" s="16">
        <f t="shared" si="7"/>
        <v>0</v>
      </c>
      <c r="V28" s="16">
        <f t="shared" si="8"/>
        <v>0</v>
      </c>
      <c r="W28" s="15">
        <f t="shared" si="9"/>
        <v>0</v>
      </c>
      <c r="X28" s="18">
        <f t="shared" si="18"/>
        <v>95</v>
      </c>
      <c r="Y28" s="19">
        <f t="shared" si="10"/>
        <v>95</v>
      </c>
      <c r="Z28" s="19">
        <f t="shared" si="11"/>
        <v>87</v>
      </c>
    </row>
    <row r="29" spans="1:26" x14ac:dyDescent="0.25">
      <c r="A29" s="68">
        <v>24</v>
      </c>
      <c r="B29" s="70" t="s">
        <v>366</v>
      </c>
      <c r="C29" s="58">
        <v>11</v>
      </c>
      <c r="D29" s="59">
        <v>8.1</v>
      </c>
      <c r="E29" s="14">
        <f t="shared" si="12"/>
        <v>53</v>
      </c>
      <c r="F29" s="14">
        <f t="shared" si="13"/>
        <v>0</v>
      </c>
      <c r="G29" s="14">
        <f t="shared" si="0"/>
        <v>53</v>
      </c>
      <c r="H29" s="15">
        <f t="shared" si="1"/>
        <v>53</v>
      </c>
      <c r="I29" s="61">
        <v>320</v>
      </c>
      <c r="J29" s="14">
        <f t="shared" si="14"/>
        <v>0</v>
      </c>
      <c r="K29" s="14">
        <f t="shared" si="15"/>
        <v>14</v>
      </c>
      <c r="L29" s="14">
        <f t="shared" si="2"/>
        <v>14</v>
      </c>
      <c r="M29" s="15">
        <f t="shared" si="3"/>
        <v>14</v>
      </c>
      <c r="N29" s="65">
        <v>171</v>
      </c>
      <c r="O29" s="16">
        <f t="shared" si="16"/>
        <v>0</v>
      </c>
      <c r="P29" s="16">
        <f t="shared" si="17"/>
        <v>30</v>
      </c>
      <c r="Q29" s="16">
        <f t="shared" si="4"/>
        <v>30</v>
      </c>
      <c r="R29" s="15">
        <f t="shared" si="5"/>
        <v>30</v>
      </c>
      <c r="S29" s="61">
        <v>100</v>
      </c>
      <c r="T29" s="16">
        <f t="shared" si="6"/>
        <v>0</v>
      </c>
      <c r="U29" s="16">
        <f t="shared" si="7"/>
        <v>0</v>
      </c>
      <c r="V29" s="16">
        <f t="shared" si="8"/>
        <v>0</v>
      </c>
      <c r="W29" s="15">
        <f t="shared" si="9"/>
        <v>0</v>
      </c>
      <c r="X29" s="18">
        <f t="shared" si="18"/>
        <v>97</v>
      </c>
      <c r="Y29" s="19">
        <f t="shared" si="10"/>
        <v>97</v>
      </c>
      <c r="Z29" s="19">
        <f t="shared" si="11"/>
        <v>83</v>
      </c>
    </row>
    <row r="30" spans="1:26" x14ac:dyDescent="0.25">
      <c r="A30" s="68">
        <v>25</v>
      </c>
      <c r="B30" s="70" t="s">
        <v>365</v>
      </c>
      <c r="C30" s="58">
        <v>11</v>
      </c>
      <c r="D30" s="59">
        <v>8.6999999999999993</v>
      </c>
      <c r="E30" s="14">
        <f t="shared" si="12"/>
        <v>33</v>
      </c>
      <c r="F30" s="14">
        <f t="shared" si="13"/>
        <v>0</v>
      </c>
      <c r="G30" s="14">
        <f t="shared" si="0"/>
        <v>33</v>
      </c>
      <c r="H30" s="15">
        <f t="shared" si="1"/>
        <v>33</v>
      </c>
      <c r="I30" s="61">
        <v>560</v>
      </c>
      <c r="J30" s="14">
        <f t="shared" si="14"/>
        <v>62</v>
      </c>
      <c r="K30" s="14">
        <f t="shared" si="15"/>
        <v>0</v>
      </c>
      <c r="L30" s="14">
        <f t="shared" si="2"/>
        <v>62</v>
      </c>
      <c r="M30" s="15">
        <f t="shared" si="3"/>
        <v>62</v>
      </c>
      <c r="N30" s="65">
        <v>148</v>
      </c>
      <c r="O30" s="16">
        <f t="shared" si="16"/>
        <v>0</v>
      </c>
      <c r="P30" s="16">
        <f t="shared" si="17"/>
        <v>19</v>
      </c>
      <c r="Q30" s="16">
        <f t="shared" si="4"/>
        <v>19</v>
      </c>
      <c r="R30" s="15">
        <f t="shared" si="5"/>
        <v>19</v>
      </c>
      <c r="S30" s="61">
        <v>100</v>
      </c>
      <c r="T30" s="16">
        <f t="shared" si="6"/>
        <v>0</v>
      </c>
      <c r="U30" s="16">
        <f t="shared" si="7"/>
        <v>0</v>
      </c>
      <c r="V30" s="16">
        <f t="shared" si="8"/>
        <v>0</v>
      </c>
      <c r="W30" s="15">
        <f t="shared" si="9"/>
        <v>0</v>
      </c>
      <c r="X30" s="18">
        <f t="shared" si="18"/>
        <v>114</v>
      </c>
      <c r="Y30" s="19">
        <f t="shared" si="10"/>
        <v>114</v>
      </c>
      <c r="Z30" s="19">
        <f t="shared" si="11"/>
        <v>51</v>
      </c>
    </row>
    <row r="31" spans="1:26" x14ac:dyDescent="0.25">
      <c r="A31" s="68">
        <v>26</v>
      </c>
      <c r="B31" s="70" t="s">
        <v>103</v>
      </c>
      <c r="C31" s="58">
        <v>12</v>
      </c>
      <c r="D31" s="59">
        <v>8.1</v>
      </c>
      <c r="E31" s="14">
        <f t="shared" si="12"/>
        <v>53</v>
      </c>
      <c r="F31" s="14">
        <f t="shared" si="13"/>
        <v>0</v>
      </c>
      <c r="G31" s="14">
        <f t="shared" si="0"/>
        <v>53</v>
      </c>
      <c r="H31" s="15">
        <f t="shared" si="1"/>
        <v>53</v>
      </c>
      <c r="I31" s="61">
        <v>355</v>
      </c>
      <c r="J31" s="14">
        <f t="shared" si="14"/>
        <v>0</v>
      </c>
      <c r="K31" s="14">
        <f t="shared" si="15"/>
        <v>21</v>
      </c>
      <c r="L31" s="14">
        <f t="shared" si="2"/>
        <v>21</v>
      </c>
      <c r="M31" s="15">
        <f t="shared" si="3"/>
        <v>21</v>
      </c>
      <c r="N31" s="65">
        <v>196</v>
      </c>
      <c r="O31" s="16">
        <f t="shared" si="16"/>
        <v>0</v>
      </c>
      <c r="P31" s="16">
        <f t="shared" si="17"/>
        <v>46</v>
      </c>
      <c r="Q31" s="16">
        <f t="shared" si="4"/>
        <v>46</v>
      </c>
      <c r="R31" s="15">
        <f t="shared" si="5"/>
        <v>46</v>
      </c>
      <c r="S31" s="61">
        <v>100</v>
      </c>
      <c r="T31" s="16">
        <f t="shared" si="6"/>
        <v>0</v>
      </c>
      <c r="U31" s="16">
        <f t="shared" si="7"/>
        <v>0</v>
      </c>
      <c r="V31" s="16">
        <f t="shared" si="8"/>
        <v>0</v>
      </c>
      <c r="W31" s="15">
        <f t="shared" si="9"/>
        <v>0</v>
      </c>
      <c r="X31" s="18">
        <f t="shared" si="18"/>
        <v>120</v>
      </c>
      <c r="Y31" s="19">
        <f t="shared" si="10"/>
        <v>120</v>
      </c>
      <c r="Z31" s="19">
        <f t="shared" si="11"/>
        <v>40</v>
      </c>
    </row>
    <row r="32" spans="1:26" x14ac:dyDescent="0.25">
      <c r="A32" s="68">
        <v>27</v>
      </c>
      <c r="B32" s="70" t="s">
        <v>330</v>
      </c>
      <c r="C32" s="58">
        <v>12</v>
      </c>
      <c r="D32" s="59">
        <v>8</v>
      </c>
      <c r="E32" s="14">
        <f t="shared" si="12"/>
        <v>55</v>
      </c>
      <c r="F32" s="14">
        <f t="shared" si="13"/>
        <v>0</v>
      </c>
      <c r="G32" s="14">
        <f t="shared" si="0"/>
        <v>55</v>
      </c>
      <c r="H32" s="15">
        <f t="shared" si="1"/>
        <v>55</v>
      </c>
      <c r="I32" s="61">
        <v>400</v>
      </c>
      <c r="J32" s="14">
        <f t="shared" si="14"/>
        <v>0</v>
      </c>
      <c r="K32" s="14">
        <f t="shared" si="15"/>
        <v>30</v>
      </c>
      <c r="L32" s="14">
        <f t="shared" si="2"/>
        <v>30</v>
      </c>
      <c r="M32" s="15">
        <f t="shared" si="3"/>
        <v>30</v>
      </c>
      <c r="N32" s="65">
        <v>189</v>
      </c>
      <c r="O32" s="16">
        <f t="shared" si="16"/>
        <v>0</v>
      </c>
      <c r="P32" s="16">
        <f t="shared" si="17"/>
        <v>39</v>
      </c>
      <c r="Q32" s="16">
        <f t="shared" si="4"/>
        <v>39</v>
      </c>
      <c r="R32" s="15">
        <f t="shared" si="5"/>
        <v>39</v>
      </c>
      <c r="S32" s="61">
        <v>100</v>
      </c>
      <c r="T32" s="16">
        <f t="shared" si="6"/>
        <v>0</v>
      </c>
      <c r="U32" s="16">
        <f t="shared" si="7"/>
        <v>0</v>
      </c>
      <c r="V32" s="16">
        <f t="shared" si="8"/>
        <v>0</v>
      </c>
      <c r="W32" s="15">
        <f t="shared" si="9"/>
        <v>0</v>
      </c>
      <c r="X32" s="18">
        <f t="shared" si="18"/>
        <v>124</v>
      </c>
      <c r="Y32" s="19">
        <f t="shared" si="10"/>
        <v>124</v>
      </c>
      <c r="Z32" s="19">
        <f t="shared" si="11"/>
        <v>31</v>
      </c>
    </row>
    <row r="33" spans="1:26" x14ac:dyDescent="0.25">
      <c r="A33" s="68">
        <v>28</v>
      </c>
      <c r="B33" s="70" t="s">
        <v>105</v>
      </c>
      <c r="C33" s="58">
        <v>12</v>
      </c>
      <c r="D33" s="59">
        <v>8.8000000000000007</v>
      </c>
      <c r="E33" s="14">
        <f t="shared" si="12"/>
        <v>30</v>
      </c>
      <c r="F33" s="14">
        <f t="shared" si="13"/>
        <v>0</v>
      </c>
      <c r="G33" s="14">
        <f t="shared" si="0"/>
        <v>30</v>
      </c>
      <c r="H33" s="15">
        <f t="shared" si="1"/>
        <v>30</v>
      </c>
      <c r="I33" s="61">
        <v>452</v>
      </c>
      <c r="J33" s="14">
        <f t="shared" si="14"/>
        <v>0</v>
      </c>
      <c r="K33" s="14">
        <f t="shared" si="15"/>
        <v>40</v>
      </c>
      <c r="L33" s="14">
        <f t="shared" si="2"/>
        <v>40</v>
      </c>
      <c r="M33" s="15">
        <f t="shared" si="3"/>
        <v>40</v>
      </c>
      <c r="N33" s="65">
        <v>187</v>
      </c>
      <c r="O33" s="16">
        <f t="shared" si="16"/>
        <v>0</v>
      </c>
      <c r="P33" s="16">
        <f t="shared" si="17"/>
        <v>38</v>
      </c>
      <c r="Q33" s="16">
        <f t="shared" si="4"/>
        <v>38</v>
      </c>
      <c r="R33" s="15">
        <f t="shared" si="5"/>
        <v>38</v>
      </c>
      <c r="S33" s="61">
        <v>100</v>
      </c>
      <c r="T33" s="16">
        <f t="shared" si="6"/>
        <v>0</v>
      </c>
      <c r="U33" s="16">
        <f t="shared" si="7"/>
        <v>0</v>
      </c>
      <c r="V33" s="16">
        <f t="shared" si="8"/>
        <v>0</v>
      </c>
      <c r="W33" s="15">
        <f t="shared" si="9"/>
        <v>0</v>
      </c>
      <c r="X33" s="18">
        <f t="shared" si="18"/>
        <v>108</v>
      </c>
      <c r="Y33" s="19">
        <f t="shared" si="10"/>
        <v>108</v>
      </c>
      <c r="Z33" s="19">
        <f t="shared" si="11"/>
        <v>64</v>
      </c>
    </row>
    <row r="34" spans="1:26" x14ac:dyDescent="0.25">
      <c r="A34" s="68">
        <v>29</v>
      </c>
      <c r="B34" s="70" t="s">
        <v>102</v>
      </c>
      <c r="C34" s="58">
        <v>12</v>
      </c>
      <c r="D34" s="59">
        <v>7.9</v>
      </c>
      <c r="E34" s="14">
        <f t="shared" si="12"/>
        <v>57</v>
      </c>
      <c r="F34" s="14">
        <f t="shared" si="13"/>
        <v>0</v>
      </c>
      <c r="G34" s="14">
        <f t="shared" si="0"/>
        <v>57</v>
      </c>
      <c r="H34" s="15">
        <f t="shared" si="1"/>
        <v>57</v>
      </c>
      <c r="I34" s="61">
        <v>430</v>
      </c>
      <c r="J34" s="14">
        <f t="shared" si="14"/>
        <v>0</v>
      </c>
      <c r="K34" s="14">
        <f t="shared" si="15"/>
        <v>36</v>
      </c>
      <c r="L34" s="14">
        <f t="shared" si="2"/>
        <v>36</v>
      </c>
      <c r="M34" s="15">
        <f t="shared" si="3"/>
        <v>36</v>
      </c>
      <c r="N34" s="65">
        <v>177</v>
      </c>
      <c r="O34" s="16">
        <f t="shared" si="16"/>
        <v>0</v>
      </c>
      <c r="P34" s="16">
        <f t="shared" si="17"/>
        <v>33</v>
      </c>
      <c r="Q34" s="16">
        <f t="shared" si="4"/>
        <v>33</v>
      </c>
      <c r="R34" s="15">
        <f t="shared" si="5"/>
        <v>33</v>
      </c>
      <c r="S34" s="61">
        <v>100</v>
      </c>
      <c r="T34" s="16">
        <f t="shared" si="6"/>
        <v>0</v>
      </c>
      <c r="U34" s="16">
        <f t="shared" si="7"/>
        <v>0</v>
      </c>
      <c r="V34" s="16">
        <f t="shared" si="8"/>
        <v>0</v>
      </c>
      <c r="W34" s="15">
        <f t="shared" si="9"/>
        <v>0</v>
      </c>
      <c r="X34" s="18">
        <f t="shared" si="18"/>
        <v>126</v>
      </c>
      <c r="Y34" s="19">
        <f t="shared" si="10"/>
        <v>126</v>
      </c>
      <c r="Z34" s="19">
        <f t="shared" si="11"/>
        <v>27</v>
      </c>
    </row>
    <row r="35" spans="1:26" x14ac:dyDescent="0.25">
      <c r="A35" s="68">
        <v>30</v>
      </c>
      <c r="B35" s="70" t="s">
        <v>104</v>
      </c>
      <c r="C35" s="58">
        <v>12</v>
      </c>
      <c r="D35" s="59">
        <v>8.1</v>
      </c>
      <c r="E35" s="14">
        <f t="shared" si="12"/>
        <v>53</v>
      </c>
      <c r="F35" s="14">
        <f t="shared" si="13"/>
        <v>0</v>
      </c>
      <c r="G35" s="14">
        <f t="shared" si="0"/>
        <v>53</v>
      </c>
      <c r="H35" s="15">
        <f t="shared" si="1"/>
        <v>53</v>
      </c>
      <c r="I35" s="61">
        <v>425</v>
      </c>
      <c r="J35" s="14">
        <f t="shared" si="14"/>
        <v>0</v>
      </c>
      <c r="K35" s="14">
        <f t="shared" si="15"/>
        <v>35</v>
      </c>
      <c r="L35" s="14">
        <f t="shared" si="2"/>
        <v>35</v>
      </c>
      <c r="M35" s="15">
        <f t="shared" si="3"/>
        <v>35</v>
      </c>
      <c r="N35" s="65">
        <v>174</v>
      </c>
      <c r="O35" s="16">
        <f t="shared" si="16"/>
        <v>0</v>
      </c>
      <c r="P35" s="16">
        <f t="shared" si="17"/>
        <v>32</v>
      </c>
      <c r="Q35" s="16">
        <f t="shared" si="4"/>
        <v>32</v>
      </c>
      <c r="R35" s="15">
        <f t="shared" si="5"/>
        <v>32</v>
      </c>
      <c r="S35" s="61">
        <v>100</v>
      </c>
      <c r="T35" s="16">
        <f t="shared" si="6"/>
        <v>0</v>
      </c>
      <c r="U35" s="16">
        <f t="shared" si="7"/>
        <v>0</v>
      </c>
      <c r="V35" s="16">
        <f t="shared" si="8"/>
        <v>0</v>
      </c>
      <c r="W35" s="15">
        <f t="shared" si="9"/>
        <v>0</v>
      </c>
      <c r="X35" s="18">
        <f t="shared" si="18"/>
        <v>120</v>
      </c>
      <c r="Y35" s="19">
        <f t="shared" si="10"/>
        <v>120</v>
      </c>
      <c r="Z35" s="19">
        <f t="shared" si="11"/>
        <v>40</v>
      </c>
    </row>
    <row r="36" spans="1:26" x14ac:dyDescent="0.25">
      <c r="A36" s="68">
        <v>31</v>
      </c>
      <c r="B36" s="70" t="s">
        <v>116</v>
      </c>
      <c r="C36" s="58">
        <v>17</v>
      </c>
      <c r="D36" s="59">
        <v>8.6</v>
      </c>
      <c r="E36" s="14">
        <f t="shared" si="12"/>
        <v>36</v>
      </c>
      <c r="F36" s="14">
        <f t="shared" si="13"/>
        <v>0</v>
      </c>
      <c r="G36" s="14">
        <f t="shared" si="0"/>
        <v>36</v>
      </c>
      <c r="H36" s="15">
        <f t="shared" si="1"/>
        <v>36</v>
      </c>
      <c r="I36" s="61">
        <v>390</v>
      </c>
      <c r="J36" s="14">
        <f t="shared" si="14"/>
        <v>0</v>
      </c>
      <c r="K36" s="14">
        <f t="shared" si="15"/>
        <v>28</v>
      </c>
      <c r="L36" s="14">
        <f t="shared" si="2"/>
        <v>28</v>
      </c>
      <c r="M36" s="15">
        <f t="shared" si="3"/>
        <v>28</v>
      </c>
      <c r="N36" s="65">
        <v>186</v>
      </c>
      <c r="O36" s="16">
        <f t="shared" si="16"/>
        <v>0</v>
      </c>
      <c r="P36" s="16">
        <f t="shared" si="17"/>
        <v>38</v>
      </c>
      <c r="Q36" s="16">
        <f t="shared" si="4"/>
        <v>38</v>
      </c>
      <c r="R36" s="15">
        <f t="shared" si="5"/>
        <v>38</v>
      </c>
      <c r="S36" s="61">
        <v>100</v>
      </c>
      <c r="T36" s="16">
        <f t="shared" si="6"/>
        <v>0</v>
      </c>
      <c r="U36" s="16">
        <f t="shared" si="7"/>
        <v>0</v>
      </c>
      <c r="V36" s="16">
        <f t="shared" si="8"/>
        <v>0</v>
      </c>
      <c r="W36" s="15">
        <f t="shared" si="9"/>
        <v>0</v>
      </c>
      <c r="X36" s="18">
        <f t="shared" si="18"/>
        <v>102</v>
      </c>
      <c r="Y36" s="19">
        <f t="shared" si="10"/>
        <v>102</v>
      </c>
      <c r="Z36" s="19">
        <f t="shared" si="11"/>
        <v>72</v>
      </c>
    </row>
    <row r="37" spans="1:26" x14ac:dyDescent="0.25">
      <c r="A37" s="68">
        <v>32</v>
      </c>
      <c r="B37" s="70" t="s">
        <v>119</v>
      </c>
      <c r="C37" s="58">
        <v>17</v>
      </c>
      <c r="D37" s="59">
        <v>8.4</v>
      </c>
      <c r="E37" s="14">
        <f t="shared" si="12"/>
        <v>42</v>
      </c>
      <c r="F37" s="14">
        <f t="shared" si="13"/>
        <v>0</v>
      </c>
      <c r="G37" s="14">
        <f t="shared" si="0"/>
        <v>42</v>
      </c>
      <c r="H37" s="15">
        <f t="shared" si="1"/>
        <v>42</v>
      </c>
      <c r="I37" s="61">
        <v>270</v>
      </c>
      <c r="J37" s="14">
        <f t="shared" si="14"/>
        <v>0</v>
      </c>
      <c r="K37" s="14">
        <f t="shared" si="15"/>
        <v>7</v>
      </c>
      <c r="L37" s="14">
        <f t="shared" si="2"/>
        <v>7</v>
      </c>
      <c r="M37" s="15">
        <f t="shared" si="3"/>
        <v>7</v>
      </c>
      <c r="N37" s="65">
        <v>180</v>
      </c>
      <c r="O37" s="16">
        <f t="shared" si="16"/>
        <v>0</v>
      </c>
      <c r="P37" s="16">
        <f t="shared" si="17"/>
        <v>35</v>
      </c>
      <c r="Q37" s="16">
        <f t="shared" si="4"/>
        <v>35</v>
      </c>
      <c r="R37" s="15">
        <f t="shared" si="5"/>
        <v>35</v>
      </c>
      <c r="S37" s="61">
        <v>100</v>
      </c>
      <c r="T37" s="16">
        <f t="shared" si="6"/>
        <v>0</v>
      </c>
      <c r="U37" s="16">
        <f t="shared" si="7"/>
        <v>0</v>
      </c>
      <c r="V37" s="16">
        <f t="shared" si="8"/>
        <v>0</v>
      </c>
      <c r="W37" s="15">
        <f t="shared" si="9"/>
        <v>0</v>
      </c>
      <c r="X37" s="18">
        <f t="shared" si="18"/>
        <v>84</v>
      </c>
      <c r="Y37" s="19">
        <f t="shared" si="10"/>
        <v>84</v>
      </c>
      <c r="Z37" s="19">
        <f t="shared" si="11"/>
        <v>114</v>
      </c>
    </row>
    <row r="38" spans="1:26" x14ac:dyDescent="0.25">
      <c r="A38" s="68">
        <v>33</v>
      </c>
      <c r="B38" s="70" t="s">
        <v>115</v>
      </c>
      <c r="C38" s="58">
        <v>17</v>
      </c>
      <c r="D38" s="59">
        <v>8.1</v>
      </c>
      <c r="E38" s="14">
        <f t="shared" si="12"/>
        <v>53</v>
      </c>
      <c r="F38" s="14">
        <f t="shared" si="13"/>
        <v>0</v>
      </c>
      <c r="G38" s="14">
        <f t="shared" si="0"/>
        <v>53</v>
      </c>
      <c r="H38" s="15">
        <f t="shared" si="1"/>
        <v>53</v>
      </c>
      <c r="I38" s="61">
        <v>410</v>
      </c>
      <c r="J38" s="14">
        <f t="shared" si="14"/>
        <v>0</v>
      </c>
      <c r="K38" s="14">
        <f t="shared" si="15"/>
        <v>32</v>
      </c>
      <c r="L38" s="14">
        <f t="shared" si="2"/>
        <v>32</v>
      </c>
      <c r="M38" s="15">
        <f t="shared" si="3"/>
        <v>32</v>
      </c>
      <c r="N38" s="65">
        <v>178</v>
      </c>
      <c r="O38" s="16">
        <f t="shared" si="16"/>
        <v>0</v>
      </c>
      <c r="P38" s="16">
        <f t="shared" si="17"/>
        <v>34</v>
      </c>
      <c r="Q38" s="16">
        <f t="shared" si="4"/>
        <v>34</v>
      </c>
      <c r="R38" s="15">
        <f t="shared" si="5"/>
        <v>34</v>
      </c>
      <c r="S38" s="61">
        <v>100</v>
      </c>
      <c r="T38" s="16">
        <f t="shared" si="6"/>
        <v>0</v>
      </c>
      <c r="U38" s="16">
        <f t="shared" si="7"/>
        <v>0</v>
      </c>
      <c r="V38" s="16">
        <f t="shared" si="8"/>
        <v>0</v>
      </c>
      <c r="W38" s="15">
        <f t="shared" si="9"/>
        <v>0</v>
      </c>
      <c r="X38" s="18">
        <f t="shared" si="18"/>
        <v>119</v>
      </c>
      <c r="Y38" s="19">
        <f t="shared" si="10"/>
        <v>119</v>
      </c>
      <c r="Z38" s="19">
        <f t="shared" si="11"/>
        <v>44</v>
      </c>
    </row>
    <row r="39" spans="1:26" x14ac:dyDescent="0.25">
      <c r="A39" s="68">
        <v>34</v>
      </c>
      <c r="B39" s="70" t="s">
        <v>117</v>
      </c>
      <c r="C39" s="58">
        <v>17</v>
      </c>
      <c r="D39" s="59">
        <v>8.5</v>
      </c>
      <c r="E39" s="14">
        <f t="shared" si="12"/>
        <v>39</v>
      </c>
      <c r="F39" s="14">
        <f t="shared" si="13"/>
        <v>0</v>
      </c>
      <c r="G39" s="14">
        <f t="shared" si="0"/>
        <v>39</v>
      </c>
      <c r="H39" s="15">
        <f t="shared" si="1"/>
        <v>39</v>
      </c>
      <c r="I39" s="61">
        <v>360</v>
      </c>
      <c r="J39" s="14">
        <f t="shared" si="14"/>
        <v>0</v>
      </c>
      <c r="K39" s="14">
        <f t="shared" si="15"/>
        <v>22</v>
      </c>
      <c r="L39" s="14">
        <f t="shared" si="2"/>
        <v>22</v>
      </c>
      <c r="M39" s="15">
        <f t="shared" si="3"/>
        <v>22</v>
      </c>
      <c r="N39" s="65">
        <v>178</v>
      </c>
      <c r="O39" s="16">
        <f t="shared" si="16"/>
        <v>0</v>
      </c>
      <c r="P39" s="16">
        <f t="shared" si="17"/>
        <v>34</v>
      </c>
      <c r="Q39" s="16">
        <f t="shared" si="4"/>
        <v>34</v>
      </c>
      <c r="R39" s="15">
        <f t="shared" si="5"/>
        <v>34</v>
      </c>
      <c r="S39" s="61">
        <v>100</v>
      </c>
      <c r="T39" s="16">
        <f t="shared" si="6"/>
        <v>0</v>
      </c>
      <c r="U39" s="16">
        <f t="shared" si="7"/>
        <v>0</v>
      </c>
      <c r="V39" s="16">
        <f t="shared" si="8"/>
        <v>0</v>
      </c>
      <c r="W39" s="15">
        <f t="shared" si="9"/>
        <v>0</v>
      </c>
      <c r="X39" s="18">
        <f t="shared" si="18"/>
        <v>95</v>
      </c>
      <c r="Y39" s="19">
        <f t="shared" si="10"/>
        <v>95</v>
      </c>
      <c r="Z39" s="19">
        <f t="shared" si="11"/>
        <v>87</v>
      </c>
    </row>
    <row r="40" spans="1:26" x14ac:dyDescent="0.25">
      <c r="A40" s="68">
        <v>35</v>
      </c>
      <c r="B40" s="70" t="s">
        <v>118</v>
      </c>
      <c r="C40" s="58">
        <v>17</v>
      </c>
      <c r="D40" s="59">
        <v>8.9</v>
      </c>
      <c r="E40" s="14">
        <f t="shared" si="12"/>
        <v>0</v>
      </c>
      <c r="F40" s="14">
        <f t="shared" si="13"/>
        <v>27</v>
      </c>
      <c r="G40" s="14">
        <f t="shared" si="0"/>
        <v>27</v>
      </c>
      <c r="H40" s="15">
        <f t="shared" si="1"/>
        <v>27</v>
      </c>
      <c r="I40" s="61">
        <v>355</v>
      </c>
      <c r="J40" s="14">
        <f t="shared" si="14"/>
        <v>0</v>
      </c>
      <c r="K40" s="14">
        <f t="shared" si="15"/>
        <v>21</v>
      </c>
      <c r="L40" s="14">
        <f t="shared" si="2"/>
        <v>21</v>
      </c>
      <c r="M40" s="15">
        <f t="shared" si="3"/>
        <v>21</v>
      </c>
      <c r="N40" s="65">
        <v>172</v>
      </c>
      <c r="O40" s="16">
        <f t="shared" si="16"/>
        <v>0</v>
      </c>
      <c r="P40" s="16">
        <f t="shared" si="17"/>
        <v>31</v>
      </c>
      <c r="Q40" s="16">
        <f t="shared" si="4"/>
        <v>31</v>
      </c>
      <c r="R40" s="15">
        <f t="shared" si="5"/>
        <v>31</v>
      </c>
      <c r="S40" s="61">
        <v>100</v>
      </c>
      <c r="T40" s="16">
        <f t="shared" si="6"/>
        <v>0</v>
      </c>
      <c r="U40" s="16">
        <f t="shared" si="7"/>
        <v>0</v>
      </c>
      <c r="V40" s="16">
        <f t="shared" si="8"/>
        <v>0</v>
      </c>
      <c r="W40" s="15">
        <f t="shared" si="9"/>
        <v>0</v>
      </c>
      <c r="X40" s="18">
        <f t="shared" si="18"/>
        <v>79</v>
      </c>
      <c r="Y40" s="19">
        <f t="shared" si="10"/>
        <v>79</v>
      </c>
      <c r="Z40" s="19">
        <f t="shared" si="11"/>
        <v>121</v>
      </c>
    </row>
    <row r="41" spans="1:26" x14ac:dyDescent="0.25">
      <c r="A41" s="68">
        <v>36</v>
      </c>
      <c r="B41" s="70" t="s">
        <v>120</v>
      </c>
      <c r="C41" s="58">
        <v>18</v>
      </c>
      <c r="D41" s="59">
        <v>7.6</v>
      </c>
      <c r="E41" s="14">
        <f t="shared" si="12"/>
        <v>63</v>
      </c>
      <c r="F41" s="14">
        <f t="shared" si="13"/>
        <v>0</v>
      </c>
      <c r="G41" s="14">
        <f t="shared" si="0"/>
        <v>63</v>
      </c>
      <c r="H41" s="15">
        <f t="shared" si="1"/>
        <v>63</v>
      </c>
      <c r="I41" s="61">
        <v>380</v>
      </c>
      <c r="J41" s="14">
        <f t="shared" si="14"/>
        <v>0</v>
      </c>
      <c r="K41" s="14">
        <f t="shared" si="15"/>
        <v>26</v>
      </c>
      <c r="L41" s="14">
        <f t="shared" si="2"/>
        <v>26</v>
      </c>
      <c r="M41" s="15">
        <f t="shared" si="3"/>
        <v>26</v>
      </c>
      <c r="N41" s="65">
        <v>187</v>
      </c>
      <c r="O41" s="16">
        <f t="shared" si="16"/>
        <v>0</v>
      </c>
      <c r="P41" s="16">
        <f t="shared" si="17"/>
        <v>38</v>
      </c>
      <c r="Q41" s="16">
        <f t="shared" si="4"/>
        <v>38</v>
      </c>
      <c r="R41" s="15">
        <f t="shared" si="5"/>
        <v>38</v>
      </c>
      <c r="S41" s="61">
        <v>100</v>
      </c>
      <c r="T41" s="16">
        <f t="shared" si="6"/>
        <v>0</v>
      </c>
      <c r="U41" s="16">
        <f t="shared" si="7"/>
        <v>0</v>
      </c>
      <c r="V41" s="16">
        <f t="shared" si="8"/>
        <v>0</v>
      </c>
      <c r="W41" s="15">
        <f t="shared" si="9"/>
        <v>0</v>
      </c>
      <c r="X41" s="18">
        <f t="shared" si="18"/>
        <v>127</v>
      </c>
      <c r="Y41" s="19">
        <f t="shared" si="10"/>
        <v>127</v>
      </c>
      <c r="Z41" s="19">
        <f t="shared" si="11"/>
        <v>25</v>
      </c>
    </row>
    <row r="42" spans="1:26" x14ac:dyDescent="0.25">
      <c r="A42" s="68">
        <v>37</v>
      </c>
      <c r="B42" s="70" t="s">
        <v>121</v>
      </c>
      <c r="C42" s="58">
        <v>18</v>
      </c>
      <c r="D42" s="59">
        <v>8</v>
      </c>
      <c r="E42" s="14">
        <f t="shared" si="12"/>
        <v>55</v>
      </c>
      <c r="F42" s="14">
        <f t="shared" si="13"/>
        <v>0</v>
      </c>
      <c r="G42" s="14">
        <f t="shared" si="0"/>
        <v>55</v>
      </c>
      <c r="H42" s="15">
        <f t="shared" si="1"/>
        <v>55</v>
      </c>
      <c r="I42" s="61">
        <v>600</v>
      </c>
      <c r="J42" s="14">
        <f t="shared" si="14"/>
        <v>70</v>
      </c>
      <c r="K42" s="14">
        <f t="shared" si="15"/>
        <v>0</v>
      </c>
      <c r="L42" s="14">
        <f t="shared" si="2"/>
        <v>70</v>
      </c>
      <c r="M42" s="15">
        <f t="shared" si="3"/>
        <v>70</v>
      </c>
      <c r="N42" s="65">
        <v>172</v>
      </c>
      <c r="O42" s="16">
        <f t="shared" si="16"/>
        <v>0</v>
      </c>
      <c r="P42" s="16">
        <f t="shared" si="17"/>
        <v>31</v>
      </c>
      <c r="Q42" s="16">
        <f t="shared" si="4"/>
        <v>31</v>
      </c>
      <c r="R42" s="15">
        <f t="shared" si="5"/>
        <v>31</v>
      </c>
      <c r="S42" s="61">
        <v>100</v>
      </c>
      <c r="T42" s="16">
        <f t="shared" si="6"/>
        <v>0</v>
      </c>
      <c r="U42" s="16">
        <f t="shared" si="7"/>
        <v>0</v>
      </c>
      <c r="V42" s="16">
        <f t="shared" si="8"/>
        <v>0</v>
      </c>
      <c r="W42" s="15">
        <f t="shared" si="9"/>
        <v>0</v>
      </c>
      <c r="X42" s="18">
        <f t="shared" si="18"/>
        <v>156</v>
      </c>
      <c r="Y42" s="19">
        <f t="shared" si="10"/>
        <v>156</v>
      </c>
      <c r="Z42" s="19">
        <f t="shared" si="11"/>
        <v>6</v>
      </c>
    </row>
    <row r="43" spans="1:26" x14ac:dyDescent="0.25">
      <c r="A43" s="68">
        <v>38</v>
      </c>
      <c r="B43" s="70" t="s">
        <v>122</v>
      </c>
      <c r="C43" s="58">
        <v>18</v>
      </c>
      <c r="D43" s="59">
        <v>8.1999999999999993</v>
      </c>
      <c r="E43" s="14">
        <f t="shared" si="12"/>
        <v>50</v>
      </c>
      <c r="F43" s="14">
        <f t="shared" si="13"/>
        <v>0</v>
      </c>
      <c r="G43" s="14">
        <f t="shared" si="0"/>
        <v>50</v>
      </c>
      <c r="H43" s="15">
        <f t="shared" si="1"/>
        <v>50</v>
      </c>
      <c r="I43" s="61">
        <v>410</v>
      </c>
      <c r="J43" s="14">
        <f t="shared" si="14"/>
        <v>0</v>
      </c>
      <c r="K43" s="14">
        <f t="shared" si="15"/>
        <v>32</v>
      </c>
      <c r="L43" s="14">
        <f t="shared" si="2"/>
        <v>32</v>
      </c>
      <c r="M43" s="15">
        <f t="shared" si="3"/>
        <v>32</v>
      </c>
      <c r="N43" s="65">
        <v>167</v>
      </c>
      <c r="O43" s="16">
        <f t="shared" si="16"/>
        <v>0</v>
      </c>
      <c r="P43" s="16">
        <f t="shared" si="17"/>
        <v>28</v>
      </c>
      <c r="Q43" s="16">
        <f t="shared" si="4"/>
        <v>28</v>
      </c>
      <c r="R43" s="15">
        <f t="shared" si="5"/>
        <v>28</v>
      </c>
      <c r="S43" s="61">
        <v>100</v>
      </c>
      <c r="T43" s="16">
        <f t="shared" si="6"/>
        <v>0</v>
      </c>
      <c r="U43" s="16">
        <f t="shared" si="7"/>
        <v>0</v>
      </c>
      <c r="V43" s="16">
        <f t="shared" si="8"/>
        <v>0</v>
      </c>
      <c r="W43" s="15">
        <f t="shared" si="9"/>
        <v>0</v>
      </c>
      <c r="X43" s="18">
        <f t="shared" si="18"/>
        <v>110</v>
      </c>
      <c r="Y43" s="19">
        <f t="shared" si="10"/>
        <v>110</v>
      </c>
      <c r="Z43" s="19">
        <f t="shared" si="11"/>
        <v>59</v>
      </c>
    </row>
    <row r="44" spans="1:26" x14ac:dyDescent="0.25">
      <c r="A44" s="68">
        <v>39</v>
      </c>
      <c r="B44" s="70" t="s">
        <v>123</v>
      </c>
      <c r="C44" s="58">
        <v>18</v>
      </c>
      <c r="D44" s="59">
        <v>8.5</v>
      </c>
      <c r="E44" s="14">
        <f t="shared" si="12"/>
        <v>39</v>
      </c>
      <c r="F44" s="14">
        <f t="shared" si="13"/>
        <v>0</v>
      </c>
      <c r="G44" s="14">
        <f t="shared" si="0"/>
        <v>39</v>
      </c>
      <c r="H44" s="15">
        <f t="shared" si="1"/>
        <v>39</v>
      </c>
      <c r="I44" s="61">
        <v>550</v>
      </c>
      <c r="J44" s="14">
        <f t="shared" si="14"/>
        <v>60</v>
      </c>
      <c r="K44" s="14">
        <f t="shared" si="15"/>
        <v>0</v>
      </c>
      <c r="L44" s="14">
        <f t="shared" si="2"/>
        <v>60</v>
      </c>
      <c r="M44" s="15">
        <f t="shared" si="3"/>
        <v>60</v>
      </c>
      <c r="N44" s="65">
        <v>154</v>
      </c>
      <c r="O44" s="16">
        <f t="shared" si="16"/>
        <v>0</v>
      </c>
      <c r="P44" s="16">
        <f t="shared" si="17"/>
        <v>22</v>
      </c>
      <c r="Q44" s="16">
        <f t="shared" si="4"/>
        <v>22</v>
      </c>
      <c r="R44" s="15">
        <f t="shared" si="5"/>
        <v>22</v>
      </c>
      <c r="S44" s="61">
        <v>100</v>
      </c>
      <c r="T44" s="16">
        <f t="shared" si="6"/>
        <v>0</v>
      </c>
      <c r="U44" s="16">
        <f t="shared" si="7"/>
        <v>0</v>
      </c>
      <c r="V44" s="16">
        <f t="shared" si="8"/>
        <v>0</v>
      </c>
      <c r="W44" s="15">
        <f t="shared" si="9"/>
        <v>0</v>
      </c>
      <c r="X44" s="18">
        <f t="shared" si="18"/>
        <v>121</v>
      </c>
      <c r="Y44" s="19">
        <f t="shared" si="10"/>
        <v>121</v>
      </c>
      <c r="Z44" s="19">
        <f t="shared" si="11"/>
        <v>38</v>
      </c>
    </row>
    <row r="45" spans="1:26" x14ac:dyDescent="0.25">
      <c r="A45" s="68">
        <v>40</v>
      </c>
      <c r="B45" s="70" t="s">
        <v>124</v>
      </c>
      <c r="C45" s="58">
        <v>18</v>
      </c>
      <c r="D45" s="59">
        <v>9</v>
      </c>
      <c r="E45" s="14">
        <f t="shared" si="12"/>
        <v>0</v>
      </c>
      <c r="F45" s="14">
        <f t="shared" si="13"/>
        <v>24</v>
      </c>
      <c r="G45" s="14">
        <f t="shared" si="0"/>
        <v>24</v>
      </c>
      <c r="H45" s="15">
        <f t="shared" si="1"/>
        <v>24</v>
      </c>
      <c r="I45" s="61">
        <v>430</v>
      </c>
      <c r="J45" s="14">
        <f t="shared" si="14"/>
        <v>0</v>
      </c>
      <c r="K45" s="14">
        <f t="shared" si="15"/>
        <v>36</v>
      </c>
      <c r="L45" s="14">
        <f t="shared" si="2"/>
        <v>36</v>
      </c>
      <c r="M45" s="15">
        <f t="shared" si="3"/>
        <v>36</v>
      </c>
      <c r="N45" s="65">
        <v>145</v>
      </c>
      <c r="O45" s="16">
        <f t="shared" si="16"/>
        <v>0</v>
      </c>
      <c r="P45" s="16">
        <f t="shared" si="17"/>
        <v>17</v>
      </c>
      <c r="Q45" s="16">
        <f t="shared" si="4"/>
        <v>17</v>
      </c>
      <c r="R45" s="15">
        <f t="shared" si="5"/>
        <v>17</v>
      </c>
      <c r="S45" s="61">
        <v>100</v>
      </c>
      <c r="T45" s="16">
        <f t="shared" si="6"/>
        <v>0</v>
      </c>
      <c r="U45" s="16">
        <f t="shared" si="7"/>
        <v>0</v>
      </c>
      <c r="V45" s="16">
        <f t="shared" si="8"/>
        <v>0</v>
      </c>
      <c r="W45" s="15">
        <f t="shared" si="9"/>
        <v>0</v>
      </c>
      <c r="X45" s="18">
        <f t="shared" si="18"/>
        <v>77</v>
      </c>
      <c r="Y45" s="19">
        <f t="shared" si="10"/>
        <v>77</v>
      </c>
      <c r="Z45" s="19">
        <f t="shared" si="11"/>
        <v>123</v>
      </c>
    </row>
    <row r="46" spans="1:26" x14ac:dyDescent="0.25">
      <c r="A46" s="68">
        <v>41</v>
      </c>
      <c r="B46" s="72" t="s">
        <v>369</v>
      </c>
      <c r="C46" s="58">
        <v>19</v>
      </c>
      <c r="D46" s="59"/>
      <c r="E46" s="14">
        <f t="shared" si="12"/>
        <v>0</v>
      </c>
      <c r="F46" s="14">
        <f t="shared" si="13"/>
        <v>0</v>
      </c>
      <c r="G46" s="14">
        <f t="shared" si="0"/>
        <v>0</v>
      </c>
      <c r="H46" s="15">
        <f t="shared" si="1"/>
        <v>0</v>
      </c>
      <c r="I46" s="61"/>
      <c r="J46" s="14">
        <f t="shared" si="14"/>
        <v>0</v>
      </c>
      <c r="K46" s="14">
        <f t="shared" si="15"/>
        <v>0</v>
      </c>
      <c r="L46" s="14">
        <f t="shared" si="2"/>
        <v>0</v>
      </c>
      <c r="M46" s="15">
        <f t="shared" si="3"/>
        <v>0</v>
      </c>
      <c r="N46" s="65"/>
      <c r="O46" s="16">
        <f t="shared" si="16"/>
        <v>0</v>
      </c>
      <c r="P46" s="16">
        <f t="shared" si="17"/>
        <v>0</v>
      </c>
      <c r="Q46" s="16">
        <f t="shared" si="4"/>
        <v>0</v>
      </c>
      <c r="R46" s="15">
        <f t="shared" si="5"/>
        <v>0</v>
      </c>
      <c r="S46" s="61">
        <v>100</v>
      </c>
      <c r="T46" s="16">
        <f t="shared" si="6"/>
        <v>0</v>
      </c>
      <c r="U46" s="16">
        <f t="shared" si="7"/>
        <v>0</v>
      </c>
      <c r="V46" s="16">
        <f t="shared" si="8"/>
        <v>0</v>
      </c>
      <c r="W46" s="15">
        <f t="shared" si="9"/>
        <v>0</v>
      </c>
      <c r="X46" s="18">
        <f t="shared" si="18"/>
        <v>0</v>
      </c>
      <c r="Y46" s="19">
        <f t="shared" si="10"/>
        <v>0</v>
      </c>
      <c r="Z46" s="19">
        <f t="shared" si="11"/>
        <v>188</v>
      </c>
    </row>
    <row r="47" spans="1:26" x14ac:dyDescent="0.25">
      <c r="A47" s="68">
        <v>42</v>
      </c>
      <c r="B47" s="70" t="s">
        <v>371</v>
      </c>
      <c r="C47" s="58">
        <v>19</v>
      </c>
      <c r="D47" s="59">
        <v>8.8000000000000007</v>
      </c>
      <c r="E47" s="14">
        <f t="shared" si="12"/>
        <v>30</v>
      </c>
      <c r="F47" s="14">
        <f t="shared" si="13"/>
        <v>0</v>
      </c>
      <c r="G47" s="14">
        <f t="shared" si="0"/>
        <v>30</v>
      </c>
      <c r="H47" s="15">
        <f t="shared" si="1"/>
        <v>30</v>
      </c>
      <c r="I47" s="61">
        <v>360</v>
      </c>
      <c r="J47" s="14">
        <f t="shared" si="14"/>
        <v>0</v>
      </c>
      <c r="K47" s="14">
        <f t="shared" si="15"/>
        <v>22</v>
      </c>
      <c r="L47" s="14">
        <f t="shared" si="2"/>
        <v>22</v>
      </c>
      <c r="M47" s="15">
        <f t="shared" si="3"/>
        <v>22</v>
      </c>
      <c r="N47" s="65">
        <v>188</v>
      </c>
      <c r="O47" s="16">
        <f t="shared" si="16"/>
        <v>0</v>
      </c>
      <c r="P47" s="16">
        <f t="shared" si="17"/>
        <v>39</v>
      </c>
      <c r="Q47" s="16">
        <f t="shared" si="4"/>
        <v>39</v>
      </c>
      <c r="R47" s="15">
        <f t="shared" si="5"/>
        <v>39</v>
      </c>
      <c r="S47" s="61">
        <v>100</v>
      </c>
      <c r="T47" s="16">
        <f t="shared" si="6"/>
        <v>0</v>
      </c>
      <c r="U47" s="16">
        <f t="shared" si="7"/>
        <v>0</v>
      </c>
      <c r="V47" s="16">
        <f t="shared" si="8"/>
        <v>0</v>
      </c>
      <c r="W47" s="15">
        <f t="shared" si="9"/>
        <v>0</v>
      </c>
      <c r="X47" s="18">
        <f t="shared" si="18"/>
        <v>91</v>
      </c>
      <c r="Y47" s="19">
        <f t="shared" si="10"/>
        <v>91</v>
      </c>
      <c r="Z47" s="19">
        <f t="shared" si="11"/>
        <v>97</v>
      </c>
    </row>
    <row r="48" spans="1:26" x14ac:dyDescent="0.25">
      <c r="A48" s="68">
        <v>43</v>
      </c>
      <c r="B48" s="70" t="s">
        <v>372</v>
      </c>
      <c r="C48" s="58">
        <v>19</v>
      </c>
      <c r="D48" s="59">
        <v>8.3000000000000007</v>
      </c>
      <c r="E48" s="14">
        <f t="shared" si="12"/>
        <v>46</v>
      </c>
      <c r="F48" s="14">
        <f t="shared" si="13"/>
        <v>0</v>
      </c>
      <c r="G48" s="14">
        <f t="shared" si="0"/>
        <v>46</v>
      </c>
      <c r="H48" s="15">
        <f t="shared" si="1"/>
        <v>46</v>
      </c>
      <c r="I48" s="61">
        <v>435</v>
      </c>
      <c r="J48" s="14">
        <f t="shared" si="14"/>
        <v>0</v>
      </c>
      <c r="K48" s="14">
        <f t="shared" si="15"/>
        <v>37</v>
      </c>
      <c r="L48" s="14">
        <f t="shared" si="2"/>
        <v>37</v>
      </c>
      <c r="M48" s="15">
        <f t="shared" si="3"/>
        <v>37</v>
      </c>
      <c r="N48" s="65">
        <v>180</v>
      </c>
      <c r="O48" s="16">
        <f t="shared" si="16"/>
        <v>0</v>
      </c>
      <c r="P48" s="16">
        <f t="shared" si="17"/>
        <v>35</v>
      </c>
      <c r="Q48" s="16">
        <f t="shared" si="4"/>
        <v>35</v>
      </c>
      <c r="R48" s="15">
        <f t="shared" si="5"/>
        <v>35</v>
      </c>
      <c r="S48" s="61">
        <v>100</v>
      </c>
      <c r="T48" s="16">
        <f t="shared" si="6"/>
        <v>0</v>
      </c>
      <c r="U48" s="16">
        <f t="shared" si="7"/>
        <v>0</v>
      </c>
      <c r="V48" s="16">
        <f t="shared" si="8"/>
        <v>0</v>
      </c>
      <c r="W48" s="15">
        <f t="shared" si="9"/>
        <v>0</v>
      </c>
      <c r="X48" s="18">
        <f t="shared" si="18"/>
        <v>118</v>
      </c>
      <c r="Y48" s="19">
        <f t="shared" si="10"/>
        <v>118</v>
      </c>
      <c r="Z48" s="19">
        <f t="shared" si="11"/>
        <v>45</v>
      </c>
    </row>
    <row r="49" spans="1:26" x14ac:dyDescent="0.25">
      <c r="A49" s="68">
        <v>44</v>
      </c>
      <c r="B49" s="70" t="s">
        <v>370</v>
      </c>
      <c r="C49" s="58">
        <v>19</v>
      </c>
      <c r="D49" s="59">
        <v>8.5</v>
      </c>
      <c r="E49" s="14">
        <f t="shared" si="12"/>
        <v>39</v>
      </c>
      <c r="F49" s="14">
        <f t="shared" si="13"/>
        <v>0</v>
      </c>
      <c r="G49" s="14">
        <f t="shared" si="0"/>
        <v>39</v>
      </c>
      <c r="H49" s="15">
        <f t="shared" si="1"/>
        <v>39</v>
      </c>
      <c r="I49" s="61">
        <v>505</v>
      </c>
      <c r="J49" s="14">
        <f t="shared" si="14"/>
        <v>51</v>
      </c>
      <c r="K49" s="14">
        <f t="shared" si="15"/>
        <v>0</v>
      </c>
      <c r="L49" s="14">
        <f t="shared" si="2"/>
        <v>51</v>
      </c>
      <c r="M49" s="15">
        <f t="shared" si="3"/>
        <v>51</v>
      </c>
      <c r="N49" s="65">
        <v>162</v>
      </c>
      <c r="O49" s="16">
        <f t="shared" si="16"/>
        <v>0</v>
      </c>
      <c r="P49" s="16">
        <f t="shared" si="17"/>
        <v>26</v>
      </c>
      <c r="Q49" s="16">
        <f t="shared" si="4"/>
        <v>26</v>
      </c>
      <c r="R49" s="15">
        <f t="shared" si="5"/>
        <v>26</v>
      </c>
      <c r="S49" s="61">
        <v>100</v>
      </c>
      <c r="T49" s="16">
        <f t="shared" si="6"/>
        <v>0</v>
      </c>
      <c r="U49" s="16">
        <f t="shared" si="7"/>
        <v>0</v>
      </c>
      <c r="V49" s="16">
        <f t="shared" si="8"/>
        <v>0</v>
      </c>
      <c r="W49" s="15">
        <f t="shared" si="9"/>
        <v>0</v>
      </c>
      <c r="X49" s="18">
        <f t="shared" si="18"/>
        <v>116</v>
      </c>
      <c r="Y49" s="19">
        <f t="shared" si="10"/>
        <v>116</v>
      </c>
      <c r="Z49" s="19">
        <f t="shared" si="11"/>
        <v>49</v>
      </c>
    </row>
    <row r="50" spans="1:26" x14ac:dyDescent="0.25">
      <c r="A50" s="68">
        <v>45</v>
      </c>
      <c r="B50" s="70" t="s">
        <v>368</v>
      </c>
      <c r="C50" s="58">
        <v>19</v>
      </c>
      <c r="D50" s="59">
        <v>7.9</v>
      </c>
      <c r="E50" s="14">
        <f t="shared" si="12"/>
        <v>57</v>
      </c>
      <c r="F50" s="14">
        <f t="shared" si="13"/>
        <v>0</v>
      </c>
      <c r="G50" s="14">
        <f t="shared" si="0"/>
        <v>57</v>
      </c>
      <c r="H50" s="15">
        <f t="shared" si="1"/>
        <v>57</v>
      </c>
      <c r="I50" s="61">
        <v>430</v>
      </c>
      <c r="J50" s="14">
        <f t="shared" si="14"/>
        <v>0</v>
      </c>
      <c r="K50" s="14">
        <f t="shared" si="15"/>
        <v>36</v>
      </c>
      <c r="L50" s="14">
        <f t="shared" si="2"/>
        <v>36</v>
      </c>
      <c r="M50" s="15">
        <f t="shared" si="3"/>
        <v>36</v>
      </c>
      <c r="N50" s="65">
        <v>100</v>
      </c>
      <c r="O50" s="16">
        <f t="shared" si="16"/>
        <v>0</v>
      </c>
      <c r="P50" s="16">
        <f t="shared" si="17"/>
        <v>0</v>
      </c>
      <c r="Q50" s="16">
        <f t="shared" si="4"/>
        <v>0</v>
      </c>
      <c r="R50" s="15">
        <f t="shared" si="5"/>
        <v>0</v>
      </c>
      <c r="S50" s="61">
        <v>100</v>
      </c>
      <c r="T50" s="16">
        <f t="shared" si="6"/>
        <v>0</v>
      </c>
      <c r="U50" s="16">
        <f t="shared" si="7"/>
        <v>0</v>
      </c>
      <c r="V50" s="16">
        <f t="shared" si="8"/>
        <v>0</v>
      </c>
      <c r="W50" s="15">
        <f t="shared" si="9"/>
        <v>0</v>
      </c>
      <c r="X50" s="18">
        <f t="shared" si="18"/>
        <v>93</v>
      </c>
      <c r="Y50" s="19">
        <f t="shared" si="10"/>
        <v>93</v>
      </c>
      <c r="Z50" s="19">
        <f t="shared" si="11"/>
        <v>91</v>
      </c>
    </row>
    <row r="51" spans="1:26" x14ac:dyDescent="0.25">
      <c r="A51" s="68">
        <v>46</v>
      </c>
      <c r="B51" s="70" t="s">
        <v>131</v>
      </c>
      <c r="C51" s="58">
        <v>20</v>
      </c>
      <c r="D51" s="59">
        <v>8.8000000000000007</v>
      </c>
      <c r="E51" s="14">
        <f t="shared" si="12"/>
        <v>30</v>
      </c>
      <c r="F51" s="14">
        <f t="shared" si="13"/>
        <v>0</v>
      </c>
      <c r="G51" s="14">
        <f t="shared" si="0"/>
        <v>30</v>
      </c>
      <c r="H51" s="15">
        <f t="shared" si="1"/>
        <v>30</v>
      </c>
      <c r="I51" s="61">
        <v>270</v>
      </c>
      <c r="J51" s="14">
        <f t="shared" si="14"/>
        <v>0</v>
      </c>
      <c r="K51" s="14">
        <f t="shared" si="15"/>
        <v>7</v>
      </c>
      <c r="L51" s="14">
        <f t="shared" si="2"/>
        <v>7</v>
      </c>
      <c r="M51" s="15">
        <f t="shared" si="3"/>
        <v>7</v>
      </c>
      <c r="N51" s="65">
        <v>173</v>
      </c>
      <c r="O51" s="16">
        <f t="shared" si="16"/>
        <v>0</v>
      </c>
      <c r="P51" s="16">
        <f t="shared" si="17"/>
        <v>31</v>
      </c>
      <c r="Q51" s="16">
        <f t="shared" si="4"/>
        <v>31</v>
      </c>
      <c r="R51" s="15">
        <f t="shared" si="5"/>
        <v>31</v>
      </c>
      <c r="S51" s="61">
        <v>100</v>
      </c>
      <c r="T51" s="16">
        <f t="shared" si="6"/>
        <v>0</v>
      </c>
      <c r="U51" s="16">
        <f t="shared" si="7"/>
        <v>0</v>
      </c>
      <c r="V51" s="16">
        <f t="shared" si="8"/>
        <v>0</v>
      </c>
      <c r="W51" s="15">
        <f t="shared" si="9"/>
        <v>0</v>
      </c>
      <c r="X51" s="18">
        <f t="shared" si="18"/>
        <v>68</v>
      </c>
      <c r="Y51" s="19">
        <f t="shared" si="10"/>
        <v>68</v>
      </c>
      <c r="Z51" s="19">
        <f t="shared" si="11"/>
        <v>144</v>
      </c>
    </row>
    <row r="52" spans="1:26" x14ac:dyDescent="0.25">
      <c r="A52" s="68">
        <v>47</v>
      </c>
      <c r="B52" s="70" t="s">
        <v>130</v>
      </c>
      <c r="C52" s="58">
        <v>20</v>
      </c>
      <c r="D52" s="59">
        <v>8.3000000000000007</v>
      </c>
      <c r="E52" s="14">
        <f t="shared" si="12"/>
        <v>46</v>
      </c>
      <c r="F52" s="14">
        <f t="shared" si="13"/>
        <v>0</v>
      </c>
      <c r="G52" s="14">
        <f t="shared" si="0"/>
        <v>46</v>
      </c>
      <c r="H52" s="15">
        <f t="shared" si="1"/>
        <v>46</v>
      </c>
      <c r="I52" s="61">
        <v>350</v>
      </c>
      <c r="J52" s="14">
        <f t="shared" si="14"/>
        <v>0</v>
      </c>
      <c r="K52" s="14">
        <f t="shared" si="15"/>
        <v>20</v>
      </c>
      <c r="L52" s="14">
        <f t="shared" si="2"/>
        <v>20</v>
      </c>
      <c r="M52" s="15">
        <f t="shared" si="3"/>
        <v>20</v>
      </c>
      <c r="N52" s="65">
        <v>165</v>
      </c>
      <c r="O52" s="16">
        <f t="shared" si="16"/>
        <v>0</v>
      </c>
      <c r="P52" s="16">
        <f t="shared" si="17"/>
        <v>27</v>
      </c>
      <c r="Q52" s="16">
        <f t="shared" si="4"/>
        <v>27</v>
      </c>
      <c r="R52" s="15">
        <f t="shared" si="5"/>
        <v>27</v>
      </c>
      <c r="S52" s="61">
        <v>100</v>
      </c>
      <c r="T52" s="16">
        <f t="shared" si="6"/>
        <v>0</v>
      </c>
      <c r="U52" s="16">
        <f t="shared" si="7"/>
        <v>0</v>
      </c>
      <c r="V52" s="16">
        <f t="shared" si="8"/>
        <v>0</v>
      </c>
      <c r="W52" s="15">
        <f t="shared" si="9"/>
        <v>0</v>
      </c>
      <c r="X52" s="18">
        <f t="shared" si="18"/>
        <v>93</v>
      </c>
      <c r="Y52" s="19">
        <f t="shared" si="10"/>
        <v>93</v>
      </c>
      <c r="Z52" s="19">
        <f t="shared" si="11"/>
        <v>91</v>
      </c>
    </row>
    <row r="53" spans="1:26" x14ac:dyDescent="0.25">
      <c r="A53" s="68">
        <v>48</v>
      </c>
      <c r="B53" s="70" t="s">
        <v>133</v>
      </c>
      <c r="C53" s="58">
        <v>20</v>
      </c>
      <c r="D53" s="59">
        <v>8.8000000000000007</v>
      </c>
      <c r="E53" s="14">
        <f t="shared" si="12"/>
        <v>30</v>
      </c>
      <c r="F53" s="14">
        <f t="shared" si="13"/>
        <v>0</v>
      </c>
      <c r="G53" s="14">
        <f t="shared" si="0"/>
        <v>30</v>
      </c>
      <c r="H53" s="15">
        <f t="shared" si="1"/>
        <v>30</v>
      </c>
      <c r="I53" s="61">
        <v>240</v>
      </c>
      <c r="J53" s="14">
        <f t="shared" si="14"/>
        <v>0</v>
      </c>
      <c r="K53" s="14">
        <f t="shared" si="15"/>
        <v>4</v>
      </c>
      <c r="L53" s="14">
        <f t="shared" si="2"/>
        <v>4</v>
      </c>
      <c r="M53" s="15">
        <f t="shared" si="3"/>
        <v>4</v>
      </c>
      <c r="N53" s="65">
        <v>158</v>
      </c>
      <c r="O53" s="16">
        <f t="shared" si="16"/>
        <v>0</v>
      </c>
      <c r="P53" s="16">
        <f t="shared" si="17"/>
        <v>24</v>
      </c>
      <c r="Q53" s="16">
        <f t="shared" si="4"/>
        <v>24</v>
      </c>
      <c r="R53" s="15">
        <f t="shared" si="5"/>
        <v>24</v>
      </c>
      <c r="S53" s="61">
        <v>100</v>
      </c>
      <c r="T53" s="16">
        <f t="shared" si="6"/>
        <v>0</v>
      </c>
      <c r="U53" s="16">
        <f t="shared" si="7"/>
        <v>0</v>
      </c>
      <c r="V53" s="16">
        <f t="shared" si="8"/>
        <v>0</v>
      </c>
      <c r="W53" s="15">
        <f t="shared" si="9"/>
        <v>0</v>
      </c>
      <c r="X53" s="18">
        <f t="shared" si="18"/>
        <v>58</v>
      </c>
      <c r="Y53" s="19">
        <f t="shared" si="10"/>
        <v>58</v>
      </c>
      <c r="Z53" s="19">
        <f t="shared" si="11"/>
        <v>161</v>
      </c>
    </row>
    <row r="54" spans="1:26" x14ac:dyDescent="0.25">
      <c r="A54" s="68">
        <v>49</v>
      </c>
      <c r="B54" s="70" t="s">
        <v>129</v>
      </c>
      <c r="C54" s="58">
        <v>20</v>
      </c>
      <c r="D54" s="59">
        <v>8.5</v>
      </c>
      <c r="E54" s="14">
        <f t="shared" si="12"/>
        <v>39</v>
      </c>
      <c r="F54" s="14">
        <f t="shared" si="13"/>
        <v>0</v>
      </c>
      <c r="G54" s="14">
        <f t="shared" si="0"/>
        <v>39</v>
      </c>
      <c r="H54" s="15">
        <f t="shared" si="1"/>
        <v>39</v>
      </c>
      <c r="I54" s="61">
        <v>320</v>
      </c>
      <c r="J54" s="14">
        <f t="shared" si="14"/>
        <v>0</v>
      </c>
      <c r="K54" s="14">
        <f t="shared" si="15"/>
        <v>14</v>
      </c>
      <c r="L54" s="14">
        <f t="shared" si="2"/>
        <v>14</v>
      </c>
      <c r="M54" s="15">
        <f t="shared" si="3"/>
        <v>14</v>
      </c>
      <c r="N54" s="65">
        <v>153</v>
      </c>
      <c r="O54" s="16">
        <f t="shared" si="16"/>
        <v>0</v>
      </c>
      <c r="P54" s="16">
        <f t="shared" si="17"/>
        <v>21</v>
      </c>
      <c r="Q54" s="16">
        <f t="shared" si="4"/>
        <v>21</v>
      </c>
      <c r="R54" s="15">
        <f t="shared" si="5"/>
        <v>21</v>
      </c>
      <c r="S54" s="61">
        <v>100</v>
      </c>
      <c r="T54" s="16">
        <f t="shared" si="6"/>
        <v>0</v>
      </c>
      <c r="U54" s="16">
        <f t="shared" si="7"/>
        <v>0</v>
      </c>
      <c r="V54" s="16">
        <f t="shared" si="8"/>
        <v>0</v>
      </c>
      <c r="W54" s="15">
        <f t="shared" si="9"/>
        <v>0</v>
      </c>
      <c r="X54" s="18">
        <f t="shared" si="18"/>
        <v>74</v>
      </c>
      <c r="Y54" s="19">
        <f t="shared" si="10"/>
        <v>74</v>
      </c>
      <c r="Z54" s="19">
        <f t="shared" si="11"/>
        <v>128</v>
      </c>
    </row>
    <row r="55" spans="1:26" x14ac:dyDescent="0.25">
      <c r="A55" s="68">
        <v>50</v>
      </c>
      <c r="B55" s="70" t="s">
        <v>132</v>
      </c>
      <c r="C55" s="58">
        <v>20</v>
      </c>
      <c r="D55" s="59">
        <v>8.6</v>
      </c>
      <c r="E55" s="14">
        <f t="shared" si="12"/>
        <v>36</v>
      </c>
      <c r="F55" s="14">
        <f t="shared" si="13"/>
        <v>0</v>
      </c>
      <c r="G55" s="14">
        <f t="shared" si="0"/>
        <v>36</v>
      </c>
      <c r="H55" s="15">
        <f t="shared" si="1"/>
        <v>36</v>
      </c>
      <c r="I55" s="61">
        <v>340</v>
      </c>
      <c r="J55" s="14">
        <f t="shared" si="14"/>
        <v>0</v>
      </c>
      <c r="K55" s="14">
        <f t="shared" si="15"/>
        <v>18</v>
      </c>
      <c r="L55" s="14">
        <f t="shared" si="2"/>
        <v>18</v>
      </c>
      <c r="M55" s="15">
        <f t="shared" si="3"/>
        <v>18</v>
      </c>
      <c r="N55" s="65">
        <v>147</v>
      </c>
      <c r="O55" s="16">
        <f t="shared" si="16"/>
        <v>0</v>
      </c>
      <c r="P55" s="16">
        <f t="shared" si="17"/>
        <v>18</v>
      </c>
      <c r="Q55" s="16">
        <f t="shared" si="4"/>
        <v>18</v>
      </c>
      <c r="R55" s="15">
        <f t="shared" si="5"/>
        <v>18</v>
      </c>
      <c r="S55" s="61">
        <v>100</v>
      </c>
      <c r="T55" s="16">
        <f t="shared" si="6"/>
        <v>0</v>
      </c>
      <c r="U55" s="16">
        <f t="shared" si="7"/>
        <v>0</v>
      </c>
      <c r="V55" s="16">
        <f t="shared" si="8"/>
        <v>0</v>
      </c>
      <c r="W55" s="15">
        <f t="shared" si="9"/>
        <v>0</v>
      </c>
      <c r="X55" s="18">
        <f t="shared" si="18"/>
        <v>72</v>
      </c>
      <c r="Y55" s="19">
        <f t="shared" si="10"/>
        <v>72</v>
      </c>
      <c r="Z55" s="19">
        <f t="shared" si="11"/>
        <v>133</v>
      </c>
    </row>
    <row r="56" spans="1:26" x14ac:dyDescent="0.25">
      <c r="A56" s="68">
        <v>51</v>
      </c>
      <c r="B56" s="70" t="s">
        <v>264</v>
      </c>
      <c r="C56" s="58">
        <v>22</v>
      </c>
      <c r="D56" s="59">
        <v>8.6</v>
      </c>
      <c r="E56" s="14">
        <f t="shared" si="12"/>
        <v>36</v>
      </c>
      <c r="F56" s="14">
        <f t="shared" si="13"/>
        <v>0</v>
      </c>
      <c r="G56" s="14">
        <f t="shared" si="0"/>
        <v>36</v>
      </c>
      <c r="H56" s="15">
        <f t="shared" si="1"/>
        <v>36</v>
      </c>
      <c r="I56" s="61">
        <v>410</v>
      </c>
      <c r="J56" s="14">
        <f t="shared" si="14"/>
        <v>0</v>
      </c>
      <c r="K56" s="14">
        <f t="shared" si="15"/>
        <v>32</v>
      </c>
      <c r="L56" s="14">
        <f t="shared" si="2"/>
        <v>32</v>
      </c>
      <c r="M56" s="15">
        <f t="shared" si="3"/>
        <v>32</v>
      </c>
      <c r="N56" s="65">
        <v>184</v>
      </c>
      <c r="O56" s="16">
        <f t="shared" si="16"/>
        <v>0</v>
      </c>
      <c r="P56" s="16">
        <f t="shared" si="17"/>
        <v>37</v>
      </c>
      <c r="Q56" s="16">
        <f t="shared" si="4"/>
        <v>37</v>
      </c>
      <c r="R56" s="15">
        <f t="shared" si="5"/>
        <v>37</v>
      </c>
      <c r="S56" s="61">
        <v>100</v>
      </c>
      <c r="T56" s="16">
        <f t="shared" si="6"/>
        <v>0</v>
      </c>
      <c r="U56" s="16">
        <f t="shared" si="7"/>
        <v>0</v>
      </c>
      <c r="V56" s="16">
        <f t="shared" si="8"/>
        <v>0</v>
      </c>
      <c r="W56" s="15">
        <f t="shared" si="9"/>
        <v>0</v>
      </c>
      <c r="X56" s="18">
        <f t="shared" si="18"/>
        <v>105</v>
      </c>
      <c r="Y56" s="19">
        <f t="shared" si="10"/>
        <v>105</v>
      </c>
      <c r="Z56" s="19">
        <f t="shared" si="11"/>
        <v>68</v>
      </c>
    </row>
    <row r="57" spans="1:26" x14ac:dyDescent="0.25">
      <c r="A57" s="68">
        <v>52</v>
      </c>
      <c r="B57" s="70" t="s">
        <v>262</v>
      </c>
      <c r="C57" s="58">
        <v>22</v>
      </c>
      <c r="D57" s="59">
        <v>7.8</v>
      </c>
      <c r="E57" s="14">
        <f t="shared" si="12"/>
        <v>59</v>
      </c>
      <c r="F57" s="14">
        <f t="shared" si="13"/>
        <v>0</v>
      </c>
      <c r="G57" s="14">
        <f t="shared" si="0"/>
        <v>59</v>
      </c>
      <c r="H57" s="15">
        <f t="shared" si="1"/>
        <v>59</v>
      </c>
      <c r="I57" s="61">
        <v>260</v>
      </c>
      <c r="J57" s="14">
        <f t="shared" si="14"/>
        <v>0</v>
      </c>
      <c r="K57" s="14">
        <f t="shared" si="15"/>
        <v>6</v>
      </c>
      <c r="L57" s="14">
        <f t="shared" si="2"/>
        <v>6</v>
      </c>
      <c r="M57" s="15">
        <f t="shared" si="3"/>
        <v>6</v>
      </c>
      <c r="N57" s="65">
        <v>183</v>
      </c>
      <c r="O57" s="16">
        <f t="shared" si="16"/>
        <v>0</v>
      </c>
      <c r="P57" s="16">
        <f t="shared" si="17"/>
        <v>36</v>
      </c>
      <c r="Q57" s="16">
        <f t="shared" si="4"/>
        <v>36</v>
      </c>
      <c r="R57" s="15">
        <f t="shared" si="5"/>
        <v>36</v>
      </c>
      <c r="S57" s="61">
        <v>100</v>
      </c>
      <c r="T57" s="16">
        <f t="shared" si="6"/>
        <v>0</v>
      </c>
      <c r="U57" s="16">
        <f t="shared" si="7"/>
        <v>0</v>
      </c>
      <c r="V57" s="16">
        <f t="shared" si="8"/>
        <v>0</v>
      </c>
      <c r="W57" s="15">
        <f t="shared" si="9"/>
        <v>0</v>
      </c>
      <c r="X57" s="18">
        <f t="shared" si="18"/>
        <v>101</v>
      </c>
      <c r="Y57" s="19">
        <f t="shared" si="10"/>
        <v>101</v>
      </c>
      <c r="Z57" s="19">
        <f t="shared" si="11"/>
        <v>73</v>
      </c>
    </row>
    <row r="58" spans="1:26" x14ac:dyDescent="0.25">
      <c r="A58" s="68">
        <v>53</v>
      </c>
      <c r="B58" s="70" t="s">
        <v>266</v>
      </c>
      <c r="C58" s="58">
        <v>22</v>
      </c>
      <c r="D58" s="59">
        <v>9.6</v>
      </c>
      <c r="E58" s="14">
        <f t="shared" si="12"/>
        <v>0</v>
      </c>
      <c r="F58" s="14">
        <f t="shared" si="13"/>
        <v>12</v>
      </c>
      <c r="G58" s="14">
        <f t="shared" si="0"/>
        <v>12</v>
      </c>
      <c r="H58" s="15">
        <f t="shared" si="1"/>
        <v>12</v>
      </c>
      <c r="I58" s="61">
        <v>310</v>
      </c>
      <c r="J58" s="14">
        <f t="shared" si="14"/>
        <v>0</v>
      </c>
      <c r="K58" s="14">
        <f t="shared" si="15"/>
        <v>12</v>
      </c>
      <c r="L58" s="14">
        <f t="shared" si="2"/>
        <v>12</v>
      </c>
      <c r="M58" s="15">
        <f t="shared" si="3"/>
        <v>12</v>
      </c>
      <c r="N58" s="65">
        <v>174</v>
      </c>
      <c r="O58" s="16">
        <f t="shared" si="16"/>
        <v>0</v>
      </c>
      <c r="P58" s="16">
        <f t="shared" si="17"/>
        <v>32</v>
      </c>
      <c r="Q58" s="16">
        <f t="shared" si="4"/>
        <v>32</v>
      </c>
      <c r="R58" s="15">
        <f t="shared" si="5"/>
        <v>32</v>
      </c>
      <c r="S58" s="61">
        <v>100</v>
      </c>
      <c r="T58" s="16">
        <f t="shared" si="6"/>
        <v>0</v>
      </c>
      <c r="U58" s="16">
        <f t="shared" si="7"/>
        <v>0</v>
      </c>
      <c r="V58" s="16">
        <f t="shared" si="8"/>
        <v>0</v>
      </c>
      <c r="W58" s="15">
        <f t="shared" si="9"/>
        <v>0</v>
      </c>
      <c r="X58" s="18">
        <f t="shared" si="18"/>
        <v>56</v>
      </c>
      <c r="Y58" s="19">
        <f t="shared" si="10"/>
        <v>56</v>
      </c>
      <c r="Z58" s="19">
        <f t="shared" si="11"/>
        <v>163</v>
      </c>
    </row>
    <row r="59" spans="1:26" x14ac:dyDescent="0.25">
      <c r="A59" s="68">
        <v>54</v>
      </c>
      <c r="B59" s="70" t="s">
        <v>265</v>
      </c>
      <c r="C59" s="58">
        <v>22</v>
      </c>
      <c r="D59" s="59">
        <v>8.4</v>
      </c>
      <c r="E59" s="14">
        <f t="shared" si="12"/>
        <v>42</v>
      </c>
      <c r="F59" s="14">
        <f t="shared" si="13"/>
        <v>0</v>
      </c>
      <c r="G59" s="14">
        <f t="shared" si="0"/>
        <v>42</v>
      </c>
      <c r="H59" s="15">
        <f t="shared" si="1"/>
        <v>42</v>
      </c>
      <c r="I59" s="61">
        <v>280</v>
      </c>
      <c r="J59" s="14">
        <f t="shared" si="14"/>
        <v>0</v>
      </c>
      <c r="K59" s="14">
        <f t="shared" si="15"/>
        <v>8</v>
      </c>
      <c r="L59" s="14">
        <f t="shared" si="2"/>
        <v>8</v>
      </c>
      <c r="M59" s="15">
        <f t="shared" si="3"/>
        <v>8</v>
      </c>
      <c r="N59" s="65">
        <v>172</v>
      </c>
      <c r="O59" s="16">
        <f t="shared" si="16"/>
        <v>0</v>
      </c>
      <c r="P59" s="16">
        <f t="shared" si="17"/>
        <v>31</v>
      </c>
      <c r="Q59" s="16">
        <f t="shared" si="4"/>
        <v>31</v>
      </c>
      <c r="R59" s="15">
        <f t="shared" si="5"/>
        <v>31</v>
      </c>
      <c r="S59" s="61">
        <v>100</v>
      </c>
      <c r="T59" s="16">
        <f t="shared" si="6"/>
        <v>0</v>
      </c>
      <c r="U59" s="16">
        <f t="shared" si="7"/>
        <v>0</v>
      </c>
      <c r="V59" s="16">
        <f t="shared" si="8"/>
        <v>0</v>
      </c>
      <c r="W59" s="15">
        <f t="shared" si="9"/>
        <v>0</v>
      </c>
      <c r="X59" s="18">
        <f t="shared" si="18"/>
        <v>81</v>
      </c>
      <c r="Y59" s="19">
        <f t="shared" si="10"/>
        <v>81</v>
      </c>
      <c r="Z59" s="19">
        <f t="shared" si="11"/>
        <v>119</v>
      </c>
    </row>
    <row r="60" spans="1:26" x14ac:dyDescent="0.25">
      <c r="A60" s="68">
        <v>55</v>
      </c>
      <c r="B60" s="70" t="s">
        <v>263</v>
      </c>
      <c r="C60" s="58">
        <v>22</v>
      </c>
      <c r="D60" s="59">
        <v>8.6</v>
      </c>
      <c r="E60" s="14">
        <f t="shared" si="12"/>
        <v>36</v>
      </c>
      <c r="F60" s="14">
        <f t="shared" si="13"/>
        <v>0</v>
      </c>
      <c r="G60" s="14">
        <f t="shared" si="0"/>
        <v>36</v>
      </c>
      <c r="H60" s="15">
        <f t="shared" si="1"/>
        <v>36</v>
      </c>
      <c r="I60" s="61">
        <v>270</v>
      </c>
      <c r="J60" s="14">
        <f t="shared" si="14"/>
        <v>0</v>
      </c>
      <c r="K60" s="14">
        <f t="shared" si="15"/>
        <v>7</v>
      </c>
      <c r="L60" s="14">
        <f t="shared" si="2"/>
        <v>7</v>
      </c>
      <c r="M60" s="15">
        <f t="shared" si="3"/>
        <v>7</v>
      </c>
      <c r="N60" s="65">
        <v>162</v>
      </c>
      <c r="O60" s="16">
        <f t="shared" si="16"/>
        <v>0</v>
      </c>
      <c r="P60" s="16">
        <f t="shared" si="17"/>
        <v>26</v>
      </c>
      <c r="Q60" s="16">
        <f t="shared" si="4"/>
        <v>26</v>
      </c>
      <c r="R60" s="15">
        <f t="shared" si="5"/>
        <v>26</v>
      </c>
      <c r="S60" s="61">
        <v>100</v>
      </c>
      <c r="T60" s="16">
        <f t="shared" si="6"/>
        <v>0</v>
      </c>
      <c r="U60" s="16">
        <f t="shared" si="7"/>
        <v>0</v>
      </c>
      <c r="V60" s="16">
        <f t="shared" si="8"/>
        <v>0</v>
      </c>
      <c r="W60" s="15">
        <f t="shared" si="9"/>
        <v>0</v>
      </c>
      <c r="X60" s="18">
        <f t="shared" si="18"/>
        <v>69</v>
      </c>
      <c r="Y60" s="19">
        <f t="shared" si="10"/>
        <v>69</v>
      </c>
      <c r="Z60" s="19">
        <f t="shared" si="11"/>
        <v>138</v>
      </c>
    </row>
    <row r="61" spans="1:26" x14ac:dyDescent="0.25">
      <c r="A61" s="68">
        <v>56</v>
      </c>
      <c r="B61" s="70" t="s">
        <v>140</v>
      </c>
      <c r="C61" s="58">
        <v>23</v>
      </c>
      <c r="D61" s="59">
        <v>8.9</v>
      </c>
      <c r="E61" s="14">
        <f t="shared" si="12"/>
        <v>0</v>
      </c>
      <c r="F61" s="14">
        <f t="shared" si="13"/>
        <v>27</v>
      </c>
      <c r="G61" s="14">
        <f t="shared" si="0"/>
        <v>27</v>
      </c>
      <c r="H61" s="15">
        <f t="shared" si="1"/>
        <v>27</v>
      </c>
      <c r="I61" s="61">
        <v>250</v>
      </c>
      <c r="J61" s="14">
        <f t="shared" si="14"/>
        <v>0</v>
      </c>
      <c r="K61" s="14">
        <f t="shared" si="15"/>
        <v>5</v>
      </c>
      <c r="L61" s="14">
        <f t="shared" si="2"/>
        <v>5</v>
      </c>
      <c r="M61" s="15">
        <f t="shared" si="3"/>
        <v>5</v>
      </c>
      <c r="N61" s="65">
        <v>172</v>
      </c>
      <c r="O61" s="16">
        <f t="shared" si="16"/>
        <v>0</v>
      </c>
      <c r="P61" s="16">
        <f t="shared" si="17"/>
        <v>31</v>
      </c>
      <c r="Q61" s="16">
        <f t="shared" si="4"/>
        <v>31</v>
      </c>
      <c r="R61" s="15">
        <f t="shared" si="5"/>
        <v>31</v>
      </c>
      <c r="S61" s="61">
        <v>100</v>
      </c>
      <c r="T61" s="16">
        <f t="shared" si="6"/>
        <v>0</v>
      </c>
      <c r="U61" s="16">
        <f t="shared" si="7"/>
        <v>0</v>
      </c>
      <c r="V61" s="16">
        <f t="shared" si="8"/>
        <v>0</v>
      </c>
      <c r="W61" s="15">
        <f t="shared" si="9"/>
        <v>0</v>
      </c>
      <c r="X61" s="18">
        <f t="shared" si="18"/>
        <v>63</v>
      </c>
      <c r="Y61" s="19">
        <f t="shared" si="10"/>
        <v>63</v>
      </c>
      <c r="Z61" s="19">
        <f t="shared" si="11"/>
        <v>151</v>
      </c>
    </row>
    <row r="62" spans="1:26" x14ac:dyDescent="0.25">
      <c r="A62" s="68">
        <v>57</v>
      </c>
      <c r="B62" s="70" t="s">
        <v>171</v>
      </c>
      <c r="C62" s="58">
        <v>23</v>
      </c>
      <c r="D62" s="59">
        <v>8.5</v>
      </c>
      <c r="E62" s="14">
        <f t="shared" si="12"/>
        <v>39</v>
      </c>
      <c r="F62" s="14">
        <f t="shared" si="13"/>
        <v>0</v>
      </c>
      <c r="G62" s="14">
        <f t="shared" si="0"/>
        <v>39</v>
      </c>
      <c r="H62" s="15">
        <f t="shared" si="1"/>
        <v>39</v>
      </c>
      <c r="I62" s="61">
        <v>330</v>
      </c>
      <c r="J62" s="14">
        <f t="shared" si="14"/>
        <v>0</v>
      </c>
      <c r="K62" s="14">
        <f t="shared" si="15"/>
        <v>16</v>
      </c>
      <c r="L62" s="14">
        <f t="shared" si="2"/>
        <v>16</v>
      </c>
      <c r="M62" s="15">
        <f t="shared" si="3"/>
        <v>16</v>
      </c>
      <c r="N62" s="65">
        <v>163</v>
      </c>
      <c r="O62" s="16">
        <f t="shared" si="16"/>
        <v>0</v>
      </c>
      <c r="P62" s="16">
        <f t="shared" si="17"/>
        <v>26</v>
      </c>
      <c r="Q62" s="16">
        <f t="shared" si="4"/>
        <v>26</v>
      </c>
      <c r="R62" s="15">
        <f t="shared" si="5"/>
        <v>26</v>
      </c>
      <c r="S62" s="61">
        <v>100</v>
      </c>
      <c r="T62" s="16">
        <f t="shared" si="6"/>
        <v>0</v>
      </c>
      <c r="U62" s="16">
        <f t="shared" si="7"/>
        <v>0</v>
      </c>
      <c r="V62" s="16">
        <f t="shared" si="8"/>
        <v>0</v>
      </c>
      <c r="W62" s="15">
        <f t="shared" si="9"/>
        <v>0</v>
      </c>
      <c r="X62" s="18">
        <f t="shared" si="18"/>
        <v>81</v>
      </c>
      <c r="Y62" s="19">
        <f t="shared" si="10"/>
        <v>81</v>
      </c>
      <c r="Z62" s="19">
        <f t="shared" si="11"/>
        <v>119</v>
      </c>
    </row>
    <row r="63" spans="1:26" x14ac:dyDescent="0.25">
      <c r="A63" s="68">
        <v>58</v>
      </c>
      <c r="B63" s="70" t="s">
        <v>141</v>
      </c>
      <c r="C63" s="58">
        <v>23</v>
      </c>
      <c r="D63" s="59">
        <v>8.6999999999999993</v>
      </c>
      <c r="E63" s="14">
        <f t="shared" si="12"/>
        <v>33</v>
      </c>
      <c r="F63" s="14">
        <f t="shared" si="13"/>
        <v>0</v>
      </c>
      <c r="G63" s="14">
        <f t="shared" si="0"/>
        <v>33</v>
      </c>
      <c r="H63" s="15">
        <f t="shared" si="1"/>
        <v>33</v>
      </c>
      <c r="I63" s="61">
        <v>320</v>
      </c>
      <c r="J63" s="14">
        <f t="shared" si="14"/>
        <v>0</v>
      </c>
      <c r="K63" s="14">
        <f t="shared" si="15"/>
        <v>14</v>
      </c>
      <c r="L63" s="14">
        <f t="shared" si="2"/>
        <v>14</v>
      </c>
      <c r="M63" s="15">
        <f t="shared" si="3"/>
        <v>14</v>
      </c>
      <c r="N63" s="65">
        <v>162</v>
      </c>
      <c r="O63" s="16">
        <f t="shared" si="16"/>
        <v>0</v>
      </c>
      <c r="P63" s="16">
        <f t="shared" si="17"/>
        <v>26</v>
      </c>
      <c r="Q63" s="16">
        <f t="shared" si="4"/>
        <v>26</v>
      </c>
      <c r="R63" s="15">
        <f t="shared" si="5"/>
        <v>26</v>
      </c>
      <c r="S63" s="61">
        <v>100</v>
      </c>
      <c r="T63" s="16">
        <f t="shared" si="6"/>
        <v>0</v>
      </c>
      <c r="U63" s="16">
        <f t="shared" si="7"/>
        <v>0</v>
      </c>
      <c r="V63" s="16">
        <f t="shared" si="8"/>
        <v>0</v>
      </c>
      <c r="W63" s="15">
        <f t="shared" si="9"/>
        <v>0</v>
      </c>
      <c r="X63" s="18">
        <f t="shared" si="18"/>
        <v>73</v>
      </c>
      <c r="Y63" s="19">
        <f t="shared" si="10"/>
        <v>73</v>
      </c>
      <c r="Z63" s="19">
        <f t="shared" si="11"/>
        <v>132</v>
      </c>
    </row>
    <row r="64" spans="1:26" x14ac:dyDescent="0.25">
      <c r="A64" s="68">
        <v>59</v>
      </c>
      <c r="B64" s="70" t="s">
        <v>142</v>
      </c>
      <c r="C64" s="58">
        <v>23</v>
      </c>
      <c r="D64" s="59">
        <v>8.8000000000000007</v>
      </c>
      <c r="E64" s="14">
        <f t="shared" si="12"/>
        <v>30</v>
      </c>
      <c r="F64" s="14">
        <f t="shared" si="13"/>
        <v>0</v>
      </c>
      <c r="G64" s="14">
        <f t="shared" si="0"/>
        <v>30</v>
      </c>
      <c r="H64" s="15">
        <f t="shared" si="1"/>
        <v>30</v>
      </c>
      <c r="I64" s="61">
        <v>280</v>
      </c>
      <c r="J64" s="14">
        <f t="shared" si="14"/>
        <v>0</v>
      </c>
      <c r="K64" s="14">
        <f t="shared" si="15"/>
        <v>8</v>
      </c>
      <c r="L64" s="14">
        <f t="shared" si="2"/>
        <v>8</v>
      </c>
      <c r="M64" s="15">
        <f t="shared" si="3"/>
        <v>8</v>
      </c>
      <c r="N64" s="65">
        <v>160</v>
      </c>
      <c r="O64" s="16">
        <f t="shared" si="16"/>
        <v>0</v>
      </c>
      <c r="P64" s="16">
        <f t="shared" si="17"/>
        <v>25</v>
      </c>
      <c r="Q64" s="16">
        <f t="shared" si="4"/>
        <v>25</v>
      </c>
      <c r="R64" s="15">
        <f t="shared" si="5"/>
        <v>25</v>
      </c>
      <c r="S64" s="61">
        <v>100</v>
      </c>
      <c r="T64" s="16">
        <f t="shared" si="6"/>
        <v>0</v>
      </c>
      <c r="U64" s="16">
        <f t="shared" si="7"/>
        <v>0</v>
      </c>
      <c r="V64" s="16">
        <f t="shared" si="8"/>
        <v>0</v>
      </c>
      <c r="W64" s="15">
        <f t="shared" si="9"/>
        <v>0</v>
      </c>
      <c r="X64" s="18">
        <f t="shared" si="18"/>
        <v>63</v>
      </c>
      <c r="Y64" s="19">
        <f t="shared" si="10"/>
        <v>63</v>
      </c>
      <c r="Z64" s="19">
        <f t="shared" si="11"/>
        <v>151</v>
      </c>
    </row>
    <row r="65" spans="1:26" x14ac:dyDescent="0.25">
      <c r="A65" s="68">
        <v>60</v>
      </c>
      <c r="B65" s="70" t="s">
        <v>170</v>
      </c>
      <c r="C65" s="58">
        <v>23</v>
      </c>
      <c r="D65" s="59">
        <v>9.1</v>
      </c>
      <c r="E65" s="14">
        <f t="shared" si="12"/>
        <v>0</v>
      </c>
      <c r="F65" s="14">
        <f t="shared" si="13"/>
        <v>22</v>
      </c>
      <c r="G65" s="14">
        <f t="shared" si="0"/>
        <v>22</v>
      </c>
      <c r="H65" s="15">
        <f t="shared" si="1"/>
        <v>22</v>
      </c>
      <c r="I65" s="61">
        <v>200</v>
      </c>
      <c r="J65" s="14">
        <f t="shared" si="14"/>
        <v>0</v>
      </c>
      <c r="K65" s="14">
        <f t="shared" si="15"/>
        <v>0</v>
      </c>
      <c r="L65" s="14">
        <f t="shared" si="2"/>
        <v>0</v>
      </c>
      <c r="M65" s="15">
        <f t="shared" si="3"/>
        <v>0</v>
      </c>
      <c r="N65" s="65">
        <v>152</v>
      </c>
      <c r="O65" s="16">
        <f t="shared" si="16"/>
        <v>0</v>
      </c>
      <c r="P65" s="16">
        <f t="shared" si="17"/>
        <v>21</v>
      </c>
      <c r="Q65" s="16">
        <f t="shared" si="4"/>
        <v>21</v>
      </c>
      <c r="R65" s="15">
        <f t="shared" si="5"/>
        <v>21</v>
      </c>
      <c r="S65" s="61">
        <v>100</v>
      </c>
      <c r="T65" s="16">
        <f t="shared" si="6"/>
        <v>0</v>
      </c>
      <c r="U65" s="16">
        <f t="shared" si="7"/>
        <v>0</v>
      </c>
      <c r="V65" s="16">
        <f t="shared" si="8"/>
        <v>0</v>
      </c>
      <c r="W65" s="15">
        <f t="shared" si="9"/>
        <v>0</v>
      </c>
      <c r="X65" s="18">
        <f t="shared" si="18"/>
        <v>43</v>
      </c>
      <c r="Y65" s="19">
        <f t="shared" si="10"/>
        <v>43</v>
      </c>
      <c r="Z65" s="19">
        <f t="shared" si="11"/>
        <v>181</v>
      </c>
    </row>
    <row r="66" spans="1:26" x14ac:dyDescent="0.25">
      <c r="A66" s="68">
        <v>61</v>
      </c>
      <c r="B66" s="70" t="s">
        <v>298</v>
      </c>
      <c r="C66" s="58">
        <v>24</v>
      </c>
      <c r="D66" s="59">
        <v>9</v>
      </c>
      <c r="E66" s="14">
        <f t="shared" si="12"/>
        <v>0</v>
      </c>
      <c r="F66" s="14">
        <f t="shared" si="13"/>
        <v>24</v>
      </c>
      <c r="G66" s="14">
        <f t="shared" si="0"/>
        <v>24</v>
      </c>
      <c r="H66" s="15">
        <f t="shared" si="1"/>
        <v>24</v>
      </c>
      <c r="I66" s="61">
        <v>330</v>
      </c>
      <c r="J66" s="14">
        <f t="shared" si="14"/>
        <v>0</v>
      </c>
      <c r="K66" s="14">
        <f t="shared" si="15"/>
        <v>16</v>
      </c>
      <c r="L66" s="14">
        <f t="shared" si="2"/>
        <v>16</v>
      </c>
      <c r="M66" s="15">
        <f t="shared" si="3"/>
        <v>16</v>
      </c>
      <c r="N66" s="65">
        <v>183</v>
      </c>
      <c r="O66" s="16">
        <f t="shared" si="16"/>
        <v>0</v>
      </c>
      <c r="P66" s="16">
        <f t="shared" si="17"/>
        <v>36</v>
      </c>
      <c r="Q66" s="16">
        <f t="shared" si="4"/>
        <v>36</v>
      </c>
      <c r="R66" s="15">
        <f t="shared" si="5"/>
        <v>36</v>
      </c>
      <c r="S66" s="61">
        <v>100</v>
      </c>
      <c r="T66" s="16">
        <f t="shared" si="6"/>
        <v>0</v>
      </c>
      <c r="U66" s="16">
        <f t="shared" si="7"/>
        <v>0</v>
      </c>
      <c r="V66" s="16">
        <f t="shared" si="8"/>
        <v>0</v>
      </c>
      <c r="W66" s="15">
        <f t="shared" si="9"/>
        <v>0</v>
      </c>
      <c r="X66" s="18">
        <f t="shared" si="18"/>
        <v>76</v>
      </c>
      <c r="Y66" s="19">
        <f t="shared" si="10"/>
        <v>76</v>
      </c>
      <c r="Z66" s="19">
        <f t="shared" si="11"/>
        <v>126</v>
      </c>
    </row>
    <row r="67" spans="1:26" x14ac:dyDescent="0.25">
      <c r="A67" s="68">
        <v>62</v>
      </c>
      <c r="B67" s="70" t="s">
        <v>296</v>
      </c>
      <c r="C67" s="58">
        <v>24</v>
      </c>
      <c r="D67" s="59">
        <v>8.5</v>
      </c>
      <c r="E67" s="14">
        <f t="shared" si="12"/>
        <v>39</v>
      </c>
      <c r="F67" s="14">
        <f t="shared" si="13"/>
        <v>0</v>
      </c>
      <c r="G67" s="14">
        <f t="shared" si="0"/>
        <v>39</v>
      </c>
      <c r="H67" s="15">
        <f t="shared" si="1"/>
        <v>39</v>
      </c>
      <c r="I67" s="61">
        <v>365</v>
      </c>
      <c r="J67" s="14">
        <f t="shared" si="14"/>
        <v>0</v>
      </c>
      <c r="K67" s="14">
        <f t="shared" si="15"/>
        <v>23</v>
      </c>
      <c r="L67" s="14">
        <f t="shared" si="2"/>
        <v>23</v>
      </c>
      <c r="M67" s="15">
        <f t="shared" si="3"/>
        <v>23</v>
      </c>
      <c r="N67" s="65">
        <v>174</v>
      </c>
      <c r="O67" s="16">
        <f t="shared" si="16"/>
        <v>0</v>
      </c>
      <c r="P67" s="16">
        <f t="shared" si="17"/>
        <v>32</v>
      </c>
      <c r="Q67" s="16">
        <f t="shared" si="4"/>
        <v>32</v>
      </c>
      <c r="R67" s="15">
        <f t="shared" si="5"/>
        <v>32</v>
      </c>
      <c r="S67" s="61">
        <v>100</v>
      </c>
      <c r="T67" s="16">
        <f t="shared" si="6"/>
        <v>0</v>
      </c>
      <c r="U67" s="16">
        <f t="shared" si="7"/>
        <v>0</v>
      </c>
      <c r="V67" s="16">
        <f t="shared" si="8"/>
        <v>0</v>
      </c>
      <c r="W67" s="15">
        <f t="shared" si="9"/>
        <v>0</v>
      </c>
      <c r="X67" s="18">
        <f t="shared" si="18"/>
        <v>94</v>
      </c>
      <c r="Y67" s="19">
        <f t="shared" si="10"/>
        <v>94</v>
      </c>
      <c r="Z67" s="19">
        <f t="shared" si="11"/>
        <v>90</v>
      </c>
    </row>
    <row r="68" spans="1:26" x14ac:dyDescent="0.25">
      <c r="A68" s="68">
        <v>63</v>
      </c>
      <c r="B68" s="70" t="s">
        <v>254</v>
      </c>
      <c r="C68" s="58">
        <v>24</v>
      </c>
      <c r="D68" s="59">
        <v>8.3000000000000007</v>
      </c>
      <c r="E68" s="14">
        <f t="shared" si="12"/>
        <v>46</v>
      </c>
      <c r="F68" s="14">
        <f t="shared" si="13"/>
        <v>0</v>
      </c>
      <c r="G68" s="14">
        <f t="shared" si="0"/>
        <v>46</v>
      </c>
      <c r="H68" s="15">
        <f t="shared" si="1"/>
        <v>46</v>
      </c>
      <c r="I68" s="61">
        <v>290</v>
      </c>
      <c r="J68" s="14">
        <f t="shared" si="14"/>
        <v>0</v>
      </c>
      <c r="K68" s="14">
        <f t="shared" si="15"/>
        <v>9</v>
      </c>
      <c r="L68" s="14">
        <f t="shared" si="2"/>
        <v>9</v>
      </c>
      <c r="M68" s="15">
        <f t="shared" si="3"/>
        <v>9</v>
      </c>
      <c r="N68" s="65">
        <v>173</v>
      </c>
      <c r="O68" s="16">
        <f t="shared" si="16"/>
        <v>0</v>
      </c>
      <c r="P68" s="16">
        <f t="shared" si="17"/>
        <v>31</v>
      </c>
      <c r="Q68" s="16">
        <f t="shared" si="4"/>
        <v>31</v>
      </c>
      <c r="R68" s="15">
        <f t="shared" si="5"/>
        <v>31</v>
      </c>
      <c r="S68" s="61">
        <v>100</v>
      </c>
      <c r="T68" s="16">
        <f t="shared" si="6"/>
        <v>0</v>
      </c>
      <c r="U68" s="16">
        <f t="shared" si="7"/>
        <v>0</v>
      </c>
      <c r="V68" s="16">
        <f t="shared" si="8"/>
        <v>0</v>
      </c>
      <c r="W68" s="15">
        <f t="shared" si="9"/>
        <v>0</v>
      </c>
      <c r="X68" s="18">
        <f t="shared" si="18"/>
        <v>86</v>
      </c>
      <c r="Y68" s="19">
        <f t="shared" si="10"/>
        <v>86</v>
      </c>
      <c r="Z68" s="19">
        <f t="shared" si="11"/>
        <v>107</v>
      </c>
    </row>
    <row r="69" spans="1:26" x14ac:dyDescent="0.25">
      <c r="A69" s="68">
        <v>64</v>
      </c>
      <c r="B69" s="70" t="s">
        <v>297</v>
      </c>
      <c r="C69" s="58">
        <v>24</v>
      </c>
      <c r="D69" s="59">
        <v>9.4</v>
      </c>
      <c r="E69" s="14">
        <f t="shared" si="12"/>
        <v>0</v>
      </c>
      <c r="F69" s="14">
        <f t="shared" si="13"/>
        <v>16</v>
      </c>
      <c r="G69" s="14">
        <f t="shared" si="0"/>
        <v>16</v>
      </c>
      <c r="H69" s="15">
        <f t="shared" si="1"/>
        <v>16</v>
      </c>
      <c r="I69" s="61">
        <v>330</v>
      </c>
      <c r="J69" s="14">
        <f t="shared" si="14"/>
        <v>0</v>
      </c>
      <c r="K69" s="14">
        <f t="shared" si="15"/>
        <v>16</v>
      </c>
      <c r="L69" s="14">
        <f t="shared" si="2"/>
        <v>16</v>
      </c>
      <c r="M69" s="15">
        <f t="shared" si="3"/>
        <v>16</v>
      </c>
      <c r="N69" s="65">
        <v>153</v>
      </c>
      <c r="O69" s="16">
        <f t="shared" si="16"/>
        <v>0</v>
      </c>
      <c r="P69" s="16">
        <f t="shared" si="17"/>
        <v>21</v>
      </c>
      <c r="Q69" s="16">
        <f t="shared" si="4"/>
        <v>21</v>
      </c>
      <c r="R69" s="15">
        <f t="shared" si="5"/>
        <v>21</v>
      </c>
      <c r="S69" s="61">
        <v>100</v>
      </c>
      <c r="T69" s="16">
        <f t="shared" si="6"/>
        <v>0</v>
      </c>
      <c r="U69" s="16">
        <f t="shared" si="7"/>
        <v>0</v>
      </c>
      <c r="V69" s="16">
        <f t="shared" si="8"/>
        <v>0</v>
      </c>
      <c r="W69" s="15">
        <f t="shared" si="9"/>
        <v>0</v>
      </c>
      <c r="X69" s="18">
        <f t="shared" si="18"/>
        <v>53</v>
      </c>
      <c r="Y69" s="19">
        <f t="shared" si="10"/>
        <v>53</v>
      </c>
      <c r="Z69" s="19">
        <f t="shared" si="11"/>
        <v>169</v>
      </c>
    </row>
    <row r="70" spans="1:26" x14ac:dyDescent="0.25">
      <c r="A70" s="68">
        <v>65</v>
      </c>
      <c r="B70" s="70" t="s">
        <v>299</v>
      </c>
      <c r="C70" s="58">
        <v>24</v>
      </c>
      <c r="D70" s="59">
        <v>9.1</v>
      </c>
      <c r="E70" s="14">
        <f t="shared" ref="E70:E133" si="19">IF(D70&gt;8.85,0,IF(D70&gt;8.82,28,IF(D70&gt;8.8,29,IF(D70&gt;8.75,30,IF(D70&gt;8.73,31,IF(D70&gt;8.7,32,IF(D70&gt;8.65,33,IF(D70&gt;8.63,34,IF(D70&gt;8.6,35,IF(D70&gt;8.55,36,IF(D70&gt;8.53,37,IF(D70&gt;8.5,38,IF(D70&gt;8.45,39,IF(D70&gt;8.42,40,IF(D70&gt;8.4,41,IF(D70&gt;8.37,42,IF(D70&gt;8.36,43,IF(D70&gt;8.32,44,IF(D70&gt;8.3,45,IF(D70&gt;8.27,46,IF(D70&gt;8.25,47,IF(D70&gt;8.23,48,IF(D70&gt;8.2,49,IF(D70&gt;8.15,50,IF(D70&gt;8.13,51,IF(D70&gt;8.1,52,IF(D70&gt;8.05,53,IF(D70&gt;8,54,IF(D70&gt;7.93,55,IF(D70&gt;7.9,56,IF(D70&gt;7.84,57,IF(D70&gt;7.8,58,IF(D70&gt;7.75,59,IF(D70&gt;7.7,60,IF(D70&gt;7.65,61,IF(D70&gt;7.6,62,IF(D70&gt;7.55,63,IF(D70&gt;7.5,64,IF(D70&gt;7.45,65,IF(D70&gt;7.4,66,IF(D70&gt;7.35,67,IF(D70&gt;7.3,68,IF(D70&gt;7.2,69,IF(D70&gt;6.9,70,))))))))))))))))))))))))))))))))))))))))))))</f>
        <v>0</v>
      </c>
      <c r="F70" s="14">
        <f t="shared" ref="F70:F133" si="20">IF(D70&gt;10.5,0,IF(D70&gt;10.4,1,IF(D70&gt;10.3,2,IF(D70&gt;10.2,3,IF(D70&gt;10.1,4,IF(D70&gt;10,5,IF(D70&gt;9.9,6,IF(D70&gt;9.8,7,IF(D70&gt;9.75,8,IF(D70&gt;9.7,9,IF(D70&gt;9.65,10,IF(D70&gt;9.6,11,IF(D70&gt;9.55,12,IF(D70&gt;9.5,13,IF(D70&gt;9.45,14,IF(D70&gt;9.4,15,IF(D70&gt;9.35,16,IF(D70&gt;9.3,17,IF(D70&gt;9.25,18,IF(D70&gt;9.2,19,IF(D70&gt;9.15,20,IF(D70&gt;9.1,21,IF(D70&gt;9.03,22,IF(D70&gt;9,23,IF(D70&gt;8.95,24,IF(D70&gt;8.92,25,IF(D70&gt;8.9,26,IF(D70&gt;8.85,27,))))))))))))))))))))))))))))</f>
        <v>22</v>
      </c>
      <c r="G70" s="14">
        <f t="shared" ref="G70:G133" si="21">E70+F70</f>
        <v>22</v>
      </c>
      <c r="H70" s="15">
        <f t="shared" ref="H70:H133" si="22">G70</f>
        <v>22</v>
      </c>
      <c r="I70" s="61">
        <v>310</v>
      </c>
      <c r="J70" s="14">
        <f t="shared" ref="J70:J133" si="23">IF(I70&lt;470,0,IF(I70&lt;475,44,IF(I70&lt;480,45,IF(I70&lt;485,46,IF(I70&lt;490,47,IF(I70&lt;495,48,IF(I70&lt;500,49,IF(I70&lt;505,50,IF(I70&lt;510,51,IF(I70&lt;515,52,IF(I70&lt;520,53,IF(I70&lt;525,54,IF(I70&lt;530,55,IF(I70&lt;535,56,IF(I70&lt;540,57,IF(I70&lt;545,58,IF(I70&lt;550,59,IF(I70&lt;555,60,IF(I70&lt;560,61,IF(I70&lt;565,62,IF(I70&lt;570,63,IF(I70&lt;575,64,IF(I70&lt;580,65,IF(I70&lt;585,66,IF(I70&lt;590,67,IF(I70&lt;595,68,IF(I70&lt;600,69,IF(I70&lt;705,70,))))))))))))))))))))))))))))</f>
        <v>0</v>
      </c>
      <c r="K70" s="14">
        <f t="shared" ref="K70:K133" si="24">IF(I70&lt;210,0,IF(I70&lt;220,1,IF(I70&lt;230,2,IF(I70&lt;240,3,IF(I70&lt;250,4,IF(I70&lt;260,5,IF(I70&lt;270,6,IF(I70&lt;280,7,IF(I70&lt;290,8,IF(I70&lt;300,9,IF(I70&lt;305,10,IF(I70&lt;310,11,IF(I70&lt;315,12,IF(I70&lt;320,13,IF(I70&lt;325,14,IF(I70&lt;330,15,IF(I70&lt;335,16,IF(I70&lt;340,17,IF(I70&lt;345,18,IF(I70&lt;350,19,IF(I70&lt;355,20,IF(I70&lt;360,21,IF(I70&lt;365,22,IF(I70&lt;370,23,IF(I70&lt;375,24,IF(I70&lt;380,25,IF(I70&lt;385,26,IF(I70&lt;390,27,IF(I70&lt;395,28,IF(I70&lt;400,29,IF(I70&lt;405,30,IF(I70&lt;410,31,IF(I70&lt;415,32,IF(I70&lt;420,33,IF(I70&lt;425,34,IF(I70&lt;430,35,IF(I70&lt;435,36,IF(I70&lt;440,37,IF(I70&lt;445,38,IF(I70&lt;450,39,IF(I70&lt;455,40,IF(I70&lt;460,41,IF(I70&lt;465,42,IF(I70&lt;470,43,))))))))))))))))))))))))))))))))))))))))))))</f>
        <v>12</v>
      </c>
      <c r="L70" s="14">
        <f t="shared" ref="L70:L133" si="25">J70+K70</f>
        <v>12</v>
      </c>
      <c r="M70" s="15">
        <f t="shared" ref="M70:M133" si="26">L70</f>
        <v>12</v>
      </c>
      <c r="N70" s="65">
        <v>145</v>
      </c>
      <c r="O70" s="16">
        <f t="shared" ref="O70:O133" si="27">IF(N70&lt;220,0,IF(N70&lt;222,60,IF(N70&lt;224,61,IF(N70&lt;226,62,IF(N70&lt;228,63,IF(N70&lt;230,64,IF(N70&lt;233,65,IF(N70&lt;236,66,IF(N70&lt;239,67,IF(N70&lt;242,68,IF(N70&lt;245,69,IF(N70&lt;250,70,))))))))))))</f>
        <v>0</v>
      </c>
      <c r="P70" s="16">
        <f t="shared" ref="P70:P133" si="28">IF(N70&lt;107,0,IF(N70&lt;110,1,IF(N70&lt;113,2,IF(N70&lt;116,3,IF(N70&lt;119,4,IF(N70&lt;122,5,IF(N70&lt;124,6,IF(N70&lt;126,7,IF(N70&lt;128,8,IF(N70&lt;130,9,IF(N70&lt;132,10,IF(N70&lt;134,11,IF(N70&lt;136,12,IF(N70&lt;138,13,IF(N70&lt;140,14,IF(N70&lt;142,15,IF(N70&lt;144,16,IF(N70&lt;146,17,IF(N70&lt;148,18,IF(N70&lt;150,19,IF(N70&lt;152,20,IF(N70&lt;154,21,IF(N70&lt;156,22,IF(N70&lt;158,23,IF(N70&lt;160,24,IF(N70&lt;162,25,IF(N70&lt;164,26,IF(N70&lt;166,27,IF(N70&lt;168,28,IF(N70&lt;170,29,IF(N70&lt;172,30,IF(N70&lt;174,31,IF(N70&lt;176,32,IF(N70&lt;178,33,IF(N70&lt;180,34,IF(N70&lt;182,35,IF(N70&lt;184,36,IF(N70&lt;186,37,IF(N70&lt;188,38,IF(N70&lt;190,39,IF(N70&lt;191,40,IF(N70&lt;192,41,IF(N70&lt;193,42,IF(N70&lt;194,43,IF(N70&lt;195,44,IF(N70&lt;196,45,IF(N70&lt;197,46,IF(N70&lt;198,47,IF(N70&lt;199,48,IF(N70&lt;200,49,IF(N70&lt;202,50,IF(N70&lt;204,51,IF(N70&lt;206,52,IF(N70&lt;208,53,IF(N70&lt;210,54,IF(N70&lt;212,55,IF(N70&lt;214,56,IF(N70&lt;216,57,IF(N70&lt;218,58,IF(N70&lt;220,59,))))))))))))))))))))))))))))))))))))))))))))))))))))))))))))</f>
        <v>17</v>
      </c>
      <c r="Q70" s="16">
        <f t="shared" ref="Q70:Q133" si="29">O70+P70</f>
        <v>17</v>
      </c>
      <c r="R70" s="15">
        <f t="shared" ref="R70:R133" si="30">Q70</f>
        <v>17</v>
      </c>
      <c r="S70" s="61">
        <v>100</v>
      </c>
      <c r="T70" s="16">
        <f t="shared" ref="T70:T133" si="31">IF(S70&lt;26,0,IF(S70&lt;26.5,60,IF(S70&lt;27,61,IF(S70&lt;28,62,IF(S70&lt;29,63,IF(S70&lt;30,64,IF(S70&lt;31,65,IF(S70&lt;32,66,IF(S70&lt;33,67,IF(S70&lt;34,68,IF(S70&lt;35,69,IF(S70&lt;36,70,IF(S70&lt;37,71,IF(S70&lt;38,72,IF(S70&lt;39,73,)))))))))))))))</f>
        <v>0</v>
      </c>
      <c r="U70" s="16">
        <f t="shared" ref="U70:U133" si="32">IF(S70&lt;-3,0,IF(S70&lt;-2,1,IF(S70&lt;-1,2,IF(S70&lt;0,3,IF(S70&lt;1,4,IF(S70&lt;2,5,IF(S70&lt;3,6,IF(S70&lt;4,7,IF(S70&lt;4.5,8,IF(S70&lt;5,9,IF(S70&lt;5.5,10,IF(S70&lt;6,11,IF(S70&lt;6.5,12,IF(S70&lt;7,13,IF(S70&lt;7.5,14,IF(S70&lt;8,15,IF(S70&lt;8.5,16,IF(S70&lt;9,17,IF(S70&lt;9.5,18,IF(S70&lt;10,19,IF(S70&lt;10.5,20,IF(S70&lt;11,21,IF(S70&lt;11.5,22,IF(S70&lt;12,23,IF(S70&lt;12.5,24,IF(S70&lt;13,25,IF(S70&lt;13.5,26,IF(S70&lt;13.7,27,IF(S70&lt;14,28,IF(S70&lt;14.5,29,IF(S70&lt;14.6,30,IF(S70&lt;15,31,IF(S70&lt;15.5,32,IF(S70&lt;15.6,33,IF(S70&lt;16,34,IF(S70&lt;16.5,35,IF(S70&lt;16.7,36,IF(S70&lt;17,37,IF(S70&lt;17.5,38,IF(S70&lt;17.7,39,IF(S70&lt;18,40,IF(S70&lt;18.5,41,IF(S70&lt;18.6,42,IF(S70&lt;19,43,IF(S70&lt;19.5,44,IF(S70&lt;19.6,45,IF(S70&lt;20,46,IF(S70&lt;20.5,47,IF(S70&lt;20.6,48,IF(S70&lt;21,49,IF(S70&lt;21.5,50,IF(S70&lt;22,51,IF(S70&lt;22.5,52,IF(S70&lt;23,53,IF(S70&lt;23.5,54,IF(S70&lt;24,55,IF(S70&lt;24.5,56,IF(S70&lt;25,57,IF(S70&lt;25.5,58,IF(S70&lt;26,59,))))))))))))))))))))))))))))))))))))))))))))))))))))))))))))</f>
        <v>0</v>
      </c>
      <c r="V70" s="16">
        <f t="shared" ref="V70:V133" si="33">T70+U70</f>
        <v>0</v>
      </c>
      <c r="W70" s="15">
        <f t="shared" ref="W70:W133" si="34">V70</f>
        <v>0</v>
      </c>
      <c r="X70" s="18">
        <f t="shared" si="18"/>
        <v>51</v>
      </c>
      <c r="Y70" s="19">
        <f t="shared" ref="Y70:Y133" si="35">X70</f>
        <v>51</v>
      </c>
      <c r="Z70" s="19">
        <f t="shared" ref="Z70:Z133" si="36">IF(ISNUMBER(Y70),RANK(Y70,$Y$6:$Y$256,0),"")</f>
        <v>171</v>
      </c>
    </row>
    <row r="71" spans="1:26" x14ac:dyDescent="0.25">
      <c r="A71" s="68">
        <v>66</v>
      </c>
      <c r="B71" s="70" t="s">
        <v>415</v>
      </c>
      <c r="C71" s="58">
        <v>27</v>
      </c>
      <c r="D71" s="59">
        <v>8</v>
      </c>
      <c r="E71" s="14">
        <f t="shared" si="19"/>
        <v>55</v>
      </c>
      <c r="F71" s="14">
        <f t="shared" si="20"/>
        <v>0</v>
      </c>
      <c r="G71" s="14">
        <f t="shared" si="21"/>
        <v>55</v>
      </c>
      <c r="H71" s="15">
        <f t="shared" si="22"/>
        <v>55</v>
      </c>
      <c r="I71" s="61">
        <v>550</v>
      </c>
      <c r="J71" s="14">
        <f t="shared" si="23"/>
        <v>60</v>
      </c>
      <c r="K71" s="14">
        <f t="shared" si="24"/>
        <v>0</v>
      </c>
      <c r="L71" s="14">
        <f t="shared" si="25"/>
        <v>60</v>
      </c>
      <c r="M71" s="15">
        <f t="shared" si="26"/>
        <v>60</v>
      </c>
      <c r="N71" s="65">
        <v>192</v>
      </c>
      <c r="O71" s="16">
        <f t="shared" si="27"/>
        <v>0</v>
      </c>
      <c r="P71" s="16">
        <f t="shared" si="28"/>
        <v>42</v>
      </c>
      <c r="Q71" s="16">
        <f t="shared" si="29"/>
        <v>42</v>
      </c>
      <c r="R71" s="15">
        <f t="shared" si="30"/>
        <v>42</v>
      </c>
      <c r="S71" s="61">
        <v>100</v>
      </c>
      <c r="T71" s="16">
        <f t="shared" si="31"/>
        <v>0</v>
      </c>
      <c r="U71" s="16">
        <f t="shared" si="32"/>
        <v>0</v>
      </c>
      <c r="V71" s="16">
        <f t="shared" si="33"/>
        <v>0</v>
      </c>
      <c r="W71" s="15">
        <f t="shared" si="34"/>
        <v>0</v>
      </c>
      <c r="X71" s="18">
        <f t="shared" ref="X71:X134" si="37">H71+M71+R71+W71</f>
        <v>157</v>
      </c>
      <c r="Y71" s="19">
        <f t="shared" si="35"/>
        <v>157</v>
      </c>
      <c r="Z71" s="19">
        <f t="shared" si="36"/>
        <v>5</v>
      </c>
    </row>
    <row r="72" spans="1:26" x14ac:dyDescent="0.25">
      <c r="A72" s="68">
        <v>67</v>
      </c>
      <c r="B72" s="70" t="s">
        <v>416</v>
      </c>
      <c r="C72" s="58">
        <v>27</v>
      </c>
      <c r="D72" s="59">
        <v>8.1</v>
      </c>
      <c r="E72" s="14">
        <f t="shared" si="19"/>
        <v>53</v>
      </c>
      <c r="F72" s="14">
        <f t="shared" si="20"/>
        <v>0</v>
      </c>
      <c r="G72" s="14">
        <f t="shared" si="21"/>
        <v>53</v>
      </c>
      <c r="H72" s="15">
        <f t="shared" si="22"/>
        <v>53</v>
      </c>
      <c r="I72" s="61">
        <v>500</v>
      </c>
      <c r="J72" s="14">
        <f t="shared" si="23"/>
        <v>50</v>
      </c>
      <c r="K72" s="14">
        <f t="shared" si="24"/>
        <v>0</v>
      </c>
      <c r="L72" s="14">
        <f t="shared" si="25"/>
        <v>50</v>
      </c>
      <c r="M72" s="15">
        <f t="shared" si="26"/>
        <v>50</v>
      </c>
      <c r="N72" s="65">
        <v>189</v>
      </c>
      <c r="O72" s="16">
        <f t="shared" si="27"/>
        <v>0</v>
      </c>
      <c r="P72" s="16">
        <f t="shared" si="28"/>
        <v>39</v>
      </c>
      <c r="Q72" s="16">
        <f t="shared" si="29"/>
        <v>39</v>
      </c>
      <c r="R72" s="15">
        <f t="shared" si="30"/>
        <v>39</v>
      </c>
      <c r="S72" s="61">
        <v>100</v>
      </c>
      <c r="T72" s="16">
        <f t="shared" si="31"/>
        <v>0</v>
      </c>
      <c r="U72" s="16">
        <f t="shared" si="32"/>
        <v>0</v>
      </c>
      <c r="V72" s="16">
        <f t="shared" si="33"/>
        <v>0</v>
      </c>
      <c r="W72" s="15">
        <f t="shared" si="34"/>
        <v>0</v>
      </c>
      <c r="X72" s="18">
        <f t="shared" si="37"/>
        <v>142</v>
      </c>
      <c r="Y72" s="19">
        <f t="shared" si="35"/>
        <v>142</v>
      </c>
      <c r="Z72" s="19">
        <f t="shared" si="36"/>
        <v>13</v>
      </c>
    </row>
    <row r="73" spans="1:26" x14ac:dyDescent="0.25">
      <c r="A73" s="68">
        <v>68</v>
      </c>
      <c r="B73" s="70" t="s">
        <v>417</v>
      </c>
      <c r="C73" s="58">
        <v>27</v>
      </c>
      <c r="D73" s="59">
        <v>8.3000000000000007</v>
      </c>
      <c r="E73" s="14">
        <f t="shared" si="19"/>
        <v>46</v>
      </c>
      <c r="F73" s="14">
        <f t="shared" si="20"/>
        <v>0</v>
      </c>
      <c r="G73" s="14">
        <f t="shared" si="21"/>
        <v>46</v>
      </c>
      <c r="H73" s="15">
        <f t="shared" si="22"/>
        <v>46</v>
      </c>
      <c r="I73" s="61">
        <v>580</v>
      </c>
      <c r="J73" s="14">
        <f t="shared" si="23"/>
        <v>66</v>
      </c>
      <c r="K73" s="14">
        <f t="shared" si="24"/>
        <v>0</v>
      </c>
      <c r="L73" s="14">
        <f t="shared" si="25"/>
        <v>66</v>
      </c>
      <c r="M73" s="15">
        <f t="shared" si="26"/>
        <v>66</v>
      </c>
      <c r="N73" s="65">
        <v>184</v>
      </c>
      <c r="O73" s="16">
        <f t="shared" si="27"/>
        <v>0</v>
      </c>
      <c r="P73" s="16">
        <f t="shared" si="28"/>
        <v>37</v>
      </c>
      <c r="Q73" s="16">
        <f t="shared" si="29"/>
        <v>37</v>
      </c>
      <c r="R73" s="15">
        <f t="shared" si="30"/>
        <v>37</v>
      </c>
      <c r="S73" s="61">
        <v>100</v>
      </c>
      <c r="T73" s="16">
        <f t="shared" si="31"/>
        <v>0</v>
      </c>
      <c r="U73" s="16">
        <f t="shared" si="32"/>
        <v>0</v>
      </c>
      <c r="V73" s="16">
        <f t="shared" si="33"/>
        <v>0</v>
      </c>
      <c r="W73" s="15">
        <f t="shared" si="34"/>
        <v>0</v>
      </c>
      <c r="X73" s="18">
        <f t="shared" si="37"/>
        <v>149</v>
      </c>
      <c r="Y73" s="19">
        <f t="shared" si="35"/>
        <v>149</v>
      </c>
      <c r="Z73" s="19">
        <f t="shared" si="36"/>
        <v>8</v>
      </c>
    </row>
    <row r="74" spans="1:26" x14ac:dyDescent="0.25">
      <c r="A74" s="68">
        <v>69</v>
      </c>
      <c r="B74" s="70" t="s">
        <v>419</v>
      </c>
      <c r="C74" s="58">
        <v>27</v>
      </c>
      <c r="D74" s="59">
        <v>8.1</v>
      </c>
      <c r="E74" s="14">
        <f t="shared" si="19"/>
        <v>53</v>
      </c>
      <c r="F74" s="14">
        <f t="shared" si="20"/>
        <v>0</v>
      </c>
      <c r="G74" s="14">
        <f t="shared" si="21"/>
        <v>53</v>
      </c>
      <c r="H74" s="15">
        <f t="shared" si="22"/>
        <v>53</v>
      </c>
      <c r="I74" s="61">
        <v>430</v>
      </c>
      <c r="J74" s="14">
        <f t="shared" si="23"/>
        <v>0</v>
      </c>
      <c r="K74" s="14">
        <f t="shared" si="24"/>
        <v>36</v>
      </c>
      <c r="L74" s="14">
        <f t="shared" si="25"/>
        <v>36</v>
      </c>
      <c r="M74" s="15">
        <f t="shared" si="26"/>
        <v>36</v>
      </c>
      <c r="N74" s="65">
        <v>172</v>
      </c>
      <c r="O74" s="16">
        <f t="shared" si="27"/>
        <v>0</v>
      </c>
      <c r="P74" s="16">
        <f t="shared" si="28"/>
        <v>31</v>
      </c>
      <c r="Q74" s="16">
        <f t="shared" si="29"/>
        <v>31</v>
      </c>
      <c r="R74" s="15">
        <f t="shared" si="30"/>
        <v>31</v>
      </c>
      <c r="S74" s="61">
        <v>100</v>
      </c>
      <c r="T74" s="16">
        <f t="shared" si="31"/>
        <v>0</v>
      </c>
      <c r="U74" s="16">
        <f t="shared" si="32"/>
        <v>0</v>
      </c>
      <c r="V74" s="16">
        <f t="shared" si="33"/>
        <v>0</v>
      </c>
      <c r="W74" s="15">
        <f t="shared" si="34"/>
        <v>0</v>
      </c>
      <c r="X74" s="18">
        <f t="shared" si="37"/>
        <v>120</v>
      </c>
      <c r="Y74" s="19">
        <f t="shared" si="35"/>
        <v>120</v>
      </c>
      <c r="Z74" s="19">
        <f t="shared" si="36"/>
        <v>40</v>
      </c>
    </row>
    <row r="75" spans="1:26" x14ac:dyDescent="0.25">
      <c r="A75" s="68">
        <v>70</v>
      </c>
      <c r="B75" s="70" t="s">
        <v>418</v>
      </c>
      <c r="C75" s="58">
        <v>27</v>
      </c>
      <c r="D75" s="59">
        <v>8.9</v>
      </c>
      <c r="E75" s="14">
        <f t="shared" si="19"/>
        <v>0</v>
      </c>
      <c r="F75" s="14">
        <f t="shared" si="20"/>
        <v>27</v>
      </c>
      <c r="G75" s="14">
        <f t="shared" si="21"/>
        <v>27</v>
      </c>
      <c r="H75" s="15">
        <f t="shared" si="22"/>
        <v>27</v>
      </c>
      <c r="I75" s="61">
        <v>420</v>
      </c>
      <c r="J75" s="14">
        <f t="shared" si="23"/>
        <v>0</v>
      </c>
      <c r="K75" s="14">
        <f t="shared" si="24"/>
        <v>34</v>
      </c>
      <c r="L75" s="14">
        <f t="shared" si="25"/>
        <v>34</v>
      </c>
      <c r="M75" s="15">
        <f t="shared" si="26"/>
        <v>34</v>
      </c>
      <c r="N75" s="65">
        <v>163</v>
      </c>
      <c r="O75" s="16">
        <f t="shared" si="27"/>
        <v>0</v>
      </c>
      <c r="P75" s="16">
        <f t="shared" si="28"/>
        <v>26</v>
      </c>
      <c r="Q75" s="16">
        <f t="shared" si="29"/>
        <v>26</v>
      </c>
      <c r="R75" s="15">
        <f t="shared" si="30"/>
        <v>26</v>
      </c>
      <c r="S75" s="61">
        <v>100</v>
      </c>
      <c r="T75" s="16">
        <f t="shared" si="31"/>
        <v>0</v>
      </c>
      <c r="U75" s="16">
        <f t="shared" si="32"/>
        <v>0</v>
      </c>
      <c r="V75" s="16">
        <f t="shared" si="33"/>
        <v>0</v>
      </c>
      <c r="W75" s="15">
        <f t="shared" si="34"/>
        <v>0</v>
      </c>
      <c r="X75" s="18">
        <f t="shared" si="37"/>
        <v>87</v>
      </c>
      <c r="Y75" s="19">
        <f t="shared" si="35"/>
        <v>87</v>
      </c>
      <c r="Z75" s="19">
        <f t="shared" si="36"/>
        <v>103</v>
      </c>
    </row>
    <row r="76" spans="1:26" x14ac:dyDescent="0.25">
      <c r="A76" s="68">
        <v>71</v>
      </c>
      <c r="B76" s="70" t="s">
        <v>260</v>
      </c>
      <c r="C76" s="58">
        <v>28</v>
      </c>
      <c r="D76" s="59">
        <v>8.5</v>
      </c>
      <c r="E76" s="14">
        <f t="shared" si="19"/>
        <v>39</v>
      </c>
      <c r="F76" s="14">
        <f t="shared" si="20"/>
        <v>0</v>
      </c>
      <c r="G76" s="14">
        <f t="shared" si="21"/>
        <v>39</v>
      </c>
      <c r="H76" s="15">
        <f t="shared" si="22"/>
        <v>39</v>
      </c>
      <c r="I76" s="61">
        <v>230</v>
      </c>
      <c r="J76" s="14">
        <f t="shared" si="23"/>
        <v>0</v>
      </c>
      <c r="K76" s="14">
        <f t="shared" si="24"/>
        <v>3</v>
      </c>
      <c r="L76" s="14">
        <f t="shared" si="25"/>
        <v>3</v>
      </c>
      <c r="M76" s="15">
        <f t="shared" si="26"/>
        <v>3</v>
      </c>
      <c r="N76" s="65">
        <v>175</v>
      </c>
      <c r="O76" s="16">
        <f t="shared" si="27"/>
        <v>0</v>
      </c>
      <c r="P76" s="16">
        <f t="shared" si="28"/>
        <v>32</v>
      </c>
      <c r="Q76" s="16">
        <f t="shared" si="29"/>
        <v>32</v>
      </c>
      <c r="R76" s="15">
        <f t="shared" si="30"/>
        <v>32</v>
      </c>
      <c r="S76" s="61">
        <v>100</v>
      </c>
      <c r="T76" s="16">
        <f t="shared" si="31"/>
        <v>0</v>
      </c>
      <c r="U76" s="16">
        <f t="shared" si="32"/>
        <v>0</v>
      </c>
      <c r="V76" s="16">
        <f t="shared" si="33"/>
        <v>0</v>
      </c>
      <c r="W76" s="15">
        <f t="shared" si="34"/>
        <v>0</v>
      </c>
      <c r="X76" s="18">
        <f t="shared" si="37"/>
        <v>74</v>
      </c>
      <c r="Y76" s="19">
        <f t="shared" si="35"/>
        <v>74</v>
      </c>
      <c r="Z76" s="19">
        <f t="shared" si="36"/>
        <v>128</v>
      </c>
    </row>
    <row r="77" spans="1:26" x14ac:dyDescent="0.25">
      <c r="A77" s="68">
        <v>72</v>
      </c>
      <c r="B77" s="70" t="s">
        <v>257</v>
      </c>
      <c r="C77" s="58">
        <v>28</v>
      </c>
      <c r="D77" s="59">
        <v>7.7</v>
      </c>
      <c r="E77" s="14">
        <f t="shared" si="19"/>
        <v>61</v>
      </c>
      <c r="F77" s="14">
        <f t="shared" si="20"/>
        <v>0</v>
      </c>
      <c r="G77" s="14">
        <f t="shared" si="21"/>
        <v>61</v>
      </c>
      <c r="H77" s="15">
        <f t="shared" si="22"/>
        <v>61</v>
      </c>
      <c r="I77" s="61">
        <v>490</v>
      </c>
      <c r="J77" s="14">
        <f t="shared" si="23"/>
        <v>48</v>
      </c>
      <c r="K77" s="14">
        <f t="shared" si="24"/>
        <v>0</v>
      </c>
      <c r="L77" s="14">
        <f t="shared" si="25"/>
        <v>48</v>
      </c>
      <c r="M77" s="15">
        <f t="shared" si="26"/>
        <v>48</v>
      </c>
      <c r="N77" s="65">
        <v>164</v>
      </c>
      <c r="O77" s="16">
        <f t="shared" si="27"/>
        <v>0</v>
      </c>
      <c r="P77" s="16">
        <f t="shared" si="28"/>
        <v>27</v>
      </c>
      <c r="Q77" s="16">
        <f t="shared" si="29"/>
        <v>27</v>
      </c>
      <c r="R77" s="15">
        <f t="shared" si="30"/>
        <v>27</v>
      </c>
      <c r="S77" s="61">
        <v>100</v>
      </c>
      <c r="T77" s="16">
        <f t="shared" si="31"/>
        <v>0</v>
      </c>
      <c r="U77" s="16">
        <f t="shared" si="32"/>
        <v>0</v>
      </c>
      <c r="V77" s="16">
        <f t="shared" si="33"/>
        <v>0</v>
      </c>
      <c r="W77" s="15">
        <f t="shared" si="34"/>
        <v>0</v>
      </c>
      <c r="X77" s="18">
        <f t="shared" si="37"/>
        <v>136</v>
      </c>
      <c r="Y77" s="19">
        <f t="shared" si="35"/>
        <v>136</v>
      </c>
      <c r="Z77" s="19">
        <f t="shared" si="36"/>
        <v>16</v>
      </c>
    </row>
    <row r="78" spans="1:26" x14ac:dyDescent="0.25">
      <c r="A78" s="68">
        <v>73</v>
      </c>
      <c r="B78" s="70" t="s">
        <v>258</v>
      </c>
      <c r="C78" s="58">
        <v>28</v>
      </c>
      <c r="D78" s="59">
        <v>12</v>
      </c>
      <c r="E78" s="14">
        <f t="shared" si="19"/>
        <v>0</v>
      </c>
      <c r="F78" s="14">
        <f t="shared" si="20"/>
        <v>0</v>
      </c>
      <c r="G78" s="14">
        <f t="shared" si="21"/>
        <v>0</v>
      </c>
      <c r="H78" s="15">
        <f t="shared" si="22"/>
        <v>0</v>
      </c>
      <c r="I78" s="61">
        <v>350</v>
      </c>
      <c r="J78" s="14">
        <f t="shared" si="23"/>
        <v>0</v>
      </c>
      <c r="K78" s="14">
        <f t="shared" si="24"/>
        <v>20</v>
      </c>
      <c r="L78" s="14">
        <f t="shared" si="25"/>
        <v>20</v>
      </c>
      <c r="M78" s="15">
        <f t="shared" si="26"/>
        <v>20</v>
      </c>
      <c r="N78" s="65">
        <v>165</v>
      </c>
      <c r="O78" s="16">
        <f t="shared" si="27"/>
        <v>0</v>
      </c>
      <c r="P78" s="16">
        <f t="shared" si="28"/>
        <v>27</v>
      </c>
      <c r="Q78" s="16">
        <f t="shared" si="29"/>
        <v>27</v>
      </c>
      <c r="R78" s="15">
        <f t="shared" si="30"/>
        <v>27</v>
      </c>
      <c r="S78" s="61">
        <v>100</v>
      </c>
      <c r="T78" s="16">
        <f t="shared" si="31"/>
        <v>0</v>
      </c>
      <c r="U78" s="16">
        <f t="shared" si="32"/>
        <v>0</v>
      </c>
      <c r="V78" s="16">
        <f t="shared" si="33"/>
        <v>0</v>
      </c>
      <c r="W78" s="15">
        <f t="shared" si="34"/>
        <v>0</v>
      </c>
      <c r="X78" s="18">
        <f t="shared" si="37"/>
        <v>47</v>
      </c>
      <c r="Y78" s="19">
        <f t="shared" si="35"/>
        <v>47</v>
      </c>
      <c r="Z78" s="19">
        <f t="shared" si="36"/>
        <v>175</v>
      </c>
    </row>
    <row r="79" spans="1:26" x14ac:dyDescent="0.25">
      <c r="A79" s="68">
        <v>74</v>
      </c>
      <c r="B79" s="70" t="s">
        <v>259</v>
      </c>
      <c r="C79" s="58">
        <v>28</v>
      </c>
      <c r="D79" s="59">
        <v>9.3000000000000007</v>
      </c>
      <c r="E79" s="14">
        <f t="shared" si="19"/>
        <v>0</v>
      </c>
      <c r="F79" s="14">
        <f t="shared" si="20"/>
        <v>18</v>
      </c>
      <c r="G79" s="14">
        <f t="shared" si="21"/>
        <v>18</v>
      </c>
      <c r="H79" s="15">
        <f t="shared" si="22"/>
        <v>18</v>
      </c>
      <c r="I79" s="61">
        <v>220</v>
      </c>
      <c r="J79" s="14">
        <f t="shared" si="23"/>
        <v>0</v>
      </c>
      <c r="K79" s="14">
        <f t="shared" si="24"/>
        <v>2</v>
      </c>
      <c r="L79" s="14">
        <f t="shared" si="25"/>
        <v>2</v>
      </c>
      <c r="M79" s="15">
        <f t="shared" si="26"/>
        <v>2</v>
      </c>
      <c r="N79" s="65">
        <v>165</v>
      </c>
      <c r="O79" s="16">
        <f t="shared" si="27"/>
        <v>0</v>
      </c>
      <c r="P79" s="16">
        <f t="shared" si="28"/>
        <v>27</v>
      </c>
      <c r="Q79" s="16">
        <f t="shared" si="29"/>
        <v>27</v>
      </c>
      <c r="R79" s="15">
        <f t="shared" si="30"/>
        <v>27</v>
      </c>
      <c r="S79" s="61">
        <v>100</v>
      </c>
      <c r="T79" s="16">
        <f t="shared" si="31"/>
        <v>0</v>
      </c>
      <c r="U79" s="16">
        <f t="shared" si="32"/>
        <v>0</v>
      </c>
      <c r="V79" s="16">
        <f t="shared" si="33"/>
        <v>0</v>
      </c>
      <c r="W79" s="15">
        <f t="shared" si="34"/>
        <v>0</v>
      </c>
      <c r="X79" s="18">
        <f t="shared" si="37"/>
        <v>47</v>
      </c>
      <c r="Y79" s="19">
        <f t="shared" si="35"/>
        <v>47</v>
      </c>
      <c r="Z79" s="19">
        <f t="shared" si="36"/>
        <v>175</v>
      </c>
    </row>
    <row r="80" spans="1:26" x14ac:dyDescent="0.25">
      <c r="A80" s="68">
        <v>75</v>
      </c>
      <c r="B80" s="70" t="s">
        <v>261</v>
      </c>
      <c r="C80" s="58">
        <v>28</v>
      </c>
      <c r="D80" s="59">
        <v>9.1999999999999993</v>
      </c>
      <c r="E80" s="14">
        <f t="shared" si="19"/>
        <v>0</v>
      </c>
      <c r="F80" s="14">
        <f t="shared" si="20"/>
        <v>20</v>
      </c>
      <c r="G80" s="14">
        <f t="shared" si="21"/>
        <v>20</v>
      </c>
      <c r="H80" s="15">
        <f t="shared" si="22"/>
        <v>20</v>
      </c>
      <c r="I80" s="61">
        <v>210</v>
      </c>
      <c r="J80" s="14">
        <f t="shared" si="23"/>
        <v>0</v>
      </c>
      <c r="K80" s="14">
        <f t="shared" si="24"/>
        <v>1</v>
      </c>
      <c r="L80" s="14">
        <f t="shared" si="25"/>
        <v>1</v>
      </c>
      <c r="M80" s="15">
        <f t="shared" si="26"/>
        <v>1</v>
      </c>
      <c r="N80" s="65">
        <v>143</v>
      </c>
      <c r="O80" s="16">
        <f t="shared" si="27"/>
        <v>0</v>
      </c>
      <c r="P80" s="16">
        <f t="shared" si="28"/>
        <v>16</v>
      </c>
      <c r="Q80" s="16">
        <f t="shared" si="29"/>
        <v>16</v>
      </c>
      <c r="R80" s="15">
        <f t="shared" si="30"/>
        <v>16</v>
      </c>
      <c r="S80" s="61">
        <v>100</v>
      </c>
      <c r="T80" s="16">
        <f t="shared" si="31"/>
        <v>0</v>
      </c>
      <c r="U80" s="16">
        <f t="shared" si="32"/>
        <v>0</v>
      </c>
      <c r="V80" s="16">
        <f t="shared" si="33"/>
        <v>0</v>
      </c>
      <c r="W80" s="15">
        <f t="shared" si="34"/>
        <v>0</v>
      </c>
      <c r="X80" s="18">
        <f t="shared" si="37"/>
        <v>37</v>
      </c>
      <c r="Y80" s="19">
        <f t="shared" si="35"/>
        <v>37</v>
      </c>
      <c r="Z80" s="19">
        <f t="shared" si="36"/>
        <v>184</v>
      </c>
    </row>
    <row r="81" spans="1:26" x14ac:dyDescent="0.25">
      <c r="A81" s="68">
        <v>76</v>
      </c>
      <c r="B81" s="70" t="s">
        <v>326</v>
      </c>
      <c r="C81" s="58">
        <v>29</v>
      </c>
      <c r="D81" s="59">
        <v>8.9</v>
      </c>
      <c r="E81" s="14">
        <f t="shared" si="19"/>
        <v>0</v>
      </c>
      <c r="F81" s="14">
        <f t="shared" si="20"/>
        <v>27</v>
      </c>
      <c r="G81" s="14">
        <f t="shared" si="21"/>
        <v>27</v>
      </c>
      <c r="H81" s="15">
        <f t="shared" si="22"/>
        <v>27</v>
      </c>
      <c r="I81" s="61">
        <v>320</v>
      </c>
      <c r="J81" s="14">
        <f t="shared" si="23"/>
        <v>0</v>
      </c>
      <c r="K81" s="14">
        <f t="shared" si="24"/>
        <v>14</v>
      </c>
      <c r="L81" s="14">
        <f t="shared" si="25"/>
        <v>14</v>
      </c>
      <c r="M81" s="15">
        <f t="shared" si="26"/>
        <v>14</v>
      </c>
      <c r="N81" s="65">
        <v>154</v>
      </c>
      <c r="O81" s="16">
        <f t="shared" si="27"/>
        <v>0</v>
      </c>
      <c r="P81" s="16">
        <f t="shared" si="28"/>
        <v>22</v>
      </c>
      <c r="Q81" s="16">
        <f t="shared" si="29"/>
        <v>22</v>
      </c>
      <c r="R81" s="15">
        <f t="shared" si="30"/>
        <v>22</v>
      </c>
      <c r="S81" s="61">
        <v>100</v>
      </c>
      <c r="T81" s="16">
        <f t="shared" si="31"/>
        <v>0</v>
      </c>
      <c r="U81" s="16">
        <f t="shared" si="32"/>
        <v>0</v>
      </c>
      <c r="V81" s="16">
        <f t="shared" si="33"/>
        <v>0</v>
      </c>
      <c r="W81" s="15">
        <f t="shared" si="34"/>
        <v>0</v>
      </c>
      <c r="X81" s="18">
        <f t="shared" si="37"/>
        <v>63</v>
      </c>
      <c r="Y81" s="19">
        <f t="shared" si="35"/>
        <v>63</v>
      </c>
      <c r="Z81" s="19">
        <f t="shared" si="36"/>
        <v>151</v>
      </c>
    </row>
    <row r="82" spans="1:26" x14ac:dyDescent="0.25">
      <c r="A82" s="68">
        <v>77</v>
      </c>
      <c r="B82" s="70" t="s">
        <v>215</v>
      </c>
      <c r="C82" s="58">
        <v>29</v>
      </c>
      <c r="D82" s="59">
        <v>8.1999999999999993</v>
      </c>
      <c r="E82" s="14">
        <f t="shared" si="19"/>
        <v>50</v>
      </c>
      <c r="F82" s="14">
        <f t="shared" si="20"/>
        <v>0</v>
      </c>
      <c r="G82" s="14">
        <f t="shared" si="21"/>
        <v>50</v>
      </c>
      <c r="H82" s="15">
        <f t="shared" si="22"/>
        <v>50</v>
      </c>
      <c r="I82" s="61">
        <v>240</v>
      </c>
      <c r="J82" s="14">
        <f t="shared" si="23"/>
        <v>0</v>
      </c>
      <c r="K82" s="14">
        <f t="shared" si="24"/>
        <v>4</v>
      </c>
      <c r="L82" s="14">
        <f t="shared" si="25"/>
        <v>4</v>
      </c>
      <c r="M82" s="15">
        <f t="shared" si="26"/>
        <v>4</v>
      </c>
      <c r="N82" s="65">
        <v>147</v>
      </c>
      <c r="O82" s="16">
        <f t="shared" si="27"/>
        <v>0</v>
      </c>
      <c r="P82" s="16">
        <f t="shared" si="28"/>
        <v>18</v>
      </c>
      <c r="Q82" s="16">
        <f t="shared" si="29"/>
        <v>18</v>
      </c>
      <c r="R82" s="15">
        <f t="shared" si="30"/>
        <v>18</v>
      </c>
      <c r="S82" s="61">
        <v>100</v>
      </c>
      <c r="T82" s="16">
        <f t="shared" si="31"/>
        <v>0</v>
      </c>
      <c r="U82" s="16">
        <f t="shared" si="32"/>
        <v>0</v>
      </c>
      <c r="V82" s="16">
        <f t="shared" si="33"/>
        <v>0</v>
      </c>
      <c r="W82" s="15">
        <f t="shared" si="34"/>
        <v>0</v>
      </c>
      <c r="X82" s="18">
        <f t="shared" si="37"/>
        <v>72</v>
      </c>
      <c r="Y82" s="19">
        <f t="shared" si="35"/>
        <v>72</v>
      </c>
      <c r="Z82" s="19">
        <f t="shared" si="36"/>
        <v>133</v>
      </c>
    </row>
    <row r="83" spans="1:26" x14ac:dyDescent="0.25">
      <c r="A83" s="68">
        <v>78</v>
      </c>
      <c r="B83" s="70" t="s">
        <v>327</v>
      </c>
      <c r="C83" s="58">
        <v>29</v>
      </c>
      <c r="D83" s="59">
        <v>8.5</v>
      </c>
      <c r="E83" s="14">
        <f t="shared" si="19"/>
        <v>39</v>
      </c>
      <c r="F83" s="14">
        <f t="shared" si="20"/>
        <v>0</v>
      </c>
      <c r="G83" s="14">
        <f t="shared" si="21"/>
        <v>39</v>
      </c>
      <c r="H83" s="15">
        <f t="shared" si="22"/>
        <v>39</v>
      </c>
      <c r="I83" s="61">
        <v>290</v>
      </c>
      <c r="J83" s="14">
        <f t="shared" si="23"/>
        <v>0</v>
      </c>
      <c r="K83" s="14">
        <f t="shared" si="24"/>
        <v>9</v>
      </c>
      <c r="L83" s="14">
        <f t="shared" si="25"/>
        <v>9</v>
      </c>
      <c r="M83" s="15">
        <f t="shared" si="26"/>
        <v>9</v>
      </c>
      <c r="N83" s="65">
        <v>141</v>
      </c>
      <c r="O83" s="16">
        <f t="shared" si="27"/>
        <v>0</v>
      </c>
      <c r="P83" s="16">
        <f t="shared" si="28"/>
        <v>15</v>
      </c>
      <c r="Q83" s="16">
        <f t="shared" si="29"/>
        <v>15</v>
      </c>
      <c r="R83" s="15">
        <f t="shared" si="30"/>
        <v>15</v>
      </c>
      <c r="S83" s="61">
        <v>100</v>
      </c>
      <c r="T83" s="16">
        <f t="shared" si="31"/>
        <v>0</v>
      </c>
      <c r="U83" s="16">
        <f t="shared" si="32"/>
        <v>0</v>
      </c>
      <c r="V83" s="16">
        <f t="shared" si="33"/>
        <v>0</v>
      </c>
      <c r="W83" s="15">
        <f t="shared" si="34"/>
        <v>0</v>
      </c>
      <c r="X83" s="18">
        <f t="shared" si="37"/>
        <v>63</v>
      </c>
      <c r="Y83" s="19">
        <f t="shared" si="35"/>
        <v>63</v>
      </c>
      <c r="Z83" s="19">
        <f t="shared" si="36"/>
        <v>151</v>
      </c>
    </row>
    <row r="84" spans="1:26" x14ac:dyDescent="0.25">
      <c r="A84" s="68">
        <v>79</v>
      </c>
      <c r="B84" s="72" t="s">
        <v>328</v>
      </c>
      <c r="C84" s="58">
        <v>29</v>
      </c>
      <c r="D84" s="59"/>
      <c r="E84" s="14">
        <f t="shared" si="19"/>
        <v>0</v>
      </c>
      <c r="F84" s="14">
        <f t="shared" si="20"/>
        <v>0</v>
      </c>
      <c r="G84" s="14">
        <f t="shared" si="21"/>
        <v>0</v>
      </c>
      <c r="H84" s="15">
        <f t="shared" si="22"/>
        <v>0</v>
      </c>
      <c r="I84" s="61"/>
      <c r="J84" s="14">
        <f t="shared" si="23"/>
        <v>0</v>
      </c>
      <c r="K84" s="14">
        <f t="shared" si="24"/>
        <v>0</v>
      </c>
      <c r="L84" s="14">
        <f t="shared" si="25"/>
        <v>0</v>
      </c>
      <c r="M84" s="15">
        <f t="shared" si="26"/>
        <v>0</v>
      </c>
      <c r="N84" s="65"/>
      <c r="O84" s="16">
        <f t="shared" si="27"/>
        <v>0</v>
      </c>
      <c r="P84" s="16">
        <f t="shared" si="28"/>
        <v>0</v>
      </c>
      <c r="Q84" s="16">
        <f t="shared" si="29"/>
        <v>0</v>
      </c>
      <c r="R84" s="15">
        <f t="shared" si="30"/>
        <v>0</v>
      </c>
      <c r="S84" s="61">
        <v>100</v>
      </c>
      <c r="T84" s="16">
        <f t="shared" si="31"/>
        <v>0</v>
      </c>
      <c r="U84" s="16">
        <f t="shared" si="32"/>
        <v>0</v>
      </c>
      <c r="V84" s="16">
        <f t="shared" si="33"/>
        <v>0</v>
      </c>
      <c r="W84" s="15">
        <f t="shared" si="34"/>
        <v>0</v>
      </c>
      <c r="X84" s="18">
        <f t="shared" si="37"/>
        <v>0</v>
      </c>
      <c r="Y84" s="19">
        <f t="shared" si="35"/>
        <v>0</v>
      </c>
      <c r="Z84" s="19">
        <f t="shared" si="36"/>
        <v>188</v>
      </c>
    </row>
    <row r="85" spans="1:26" x14ac:dyDescent="0.25">
      <c r="A85" s="68">
        <v>80</v>
      </c>
      <c r="B85" s="72" t="s">
        <v>329</v>
      </c>
      <c r="C85" s="58">
        <v>29</v>
      </c>
      <c r="D85" s="59"/>
      <c r="E85" s="14">
        <f t="shared" si="19"/>
        <v>0</v>
      </c>
      <c r="F85" s="14">
        <f t="shared" si="20"/>
        <v>0</v>
      </c>
      <c r="G85" s="14">
        <f t="shared" si="21"/>
        <v>0</v>
      </c>
      <c r="H85" s="15">
        <f t="shared" si="22"/>
        <v>0</v>
      </c>
      <c r="I85" s="61"/>
      <c r="J85" s="14">
        <f t="shared" si="23"/>
        <v>0</v>
      </c>
      <c r="K85" s="14">
        <f t="shared" si="24"/>
        <v>0</v>
      </c>
      <c r="L85" s="14">
        <f t="shared" si="25"/>
        <v>0</v>
      </c>
      <c r="M85" s="15">
        <f t="shared" si="26"/>
        <v>0</v>
      </c>
      <c r="N85" s="65"/>
      <c r="O85" s="16">
        <f t="shared" si="27"/>
        <v>0</v>
      </c>
      <c r="P85" s="16">
        <f t="shared" si="28"/>
        <v>0</v>
      </c>
      <c r="Q85" s="16">
        <f t="shared" si="29"/>
        <v>0</v>
      </c>
      <c r="R85" s="15">
        <f t="shared" si="30"/>
        <v>0</v>
      </c>
      <c r="S85" s="61">
        <v>100</v>
      </c>
      <c r="T85" s="16">
        <f t="shared" si="31"/>
        <v>0</v>
      </c>
      <c r="U85" s="16">
        <f t="shared" si="32"/>
        <v>0</v>
      </c>
      <c r="V85" s="16">
        <f t="shared" si="33"/>
        <v>0</v>
      </c>
      <c r="W85" s="15">
        <f t="shared" si="34"/>
        <v>0</v>
      </c>
      <c r="X85" s="18">
        <f t="shared" si="37"/>
        <v>0</v>
      </c>
      <c r="Y85" s="19">
        <f t="shared" si="35"/>
        <v>0</v>
      </c>
      <c r="Z85" s="19">
        <f t="shared" si="36"/>
        <v>188</v>
      </c>
    </row>
    <row r="86" spans="1:26" x14ac:dyDescent="0.25">
      <c r="A86" s="68">
        <v>81</v>
      </c>
      <c r="B86" s="70" t="s">
        <v>70</v>
      </c>
      <c r="C86" s="58">
        <v>30</v>
      </c>
      <c r="D86" s="59">
        <v>8.1</v>
      </c>
      <c r="E86" s="14">
        <f t="shared" si="19"/>
        <v>53</v>
      </c>
      <c r="F86" s="14">
        <f t="shared" si="20"/>
        <v>0</v>
      </c>
      <c r="G86" s="14">
        <f t="shared" si="21"/>
        <v>53</v>
      </c>
      <c r="H86" s="15">
        <f t="shared" si="22"/>
        <v>53</v>
      </c>
      <c r="I86" s="61">
        <v>520</v>
      </c>
      <c r="J86" s="14">
        <f t="shared" si="23"/>
        <v>54</v>
      </c>
      <c r="K86" s="14">
        <f t="shared" si="24"/>
        <v>0</v>
      </c>
      <c r="L86" s="14">
        <f t="shared" si="25"/>
        <v>54</v>
      </c>
      <c r="M86" s="15">
        <f t="shared" si="26"/>
        <v>54</v>
      </c>
      <c r="N86" s="65">
        <v>203</v>
      </c>
      <c r="O86" s="16">
        <f t="shared" si="27"/>
        <v>0</v>
      </c>
      <c r="P86" s="16">
        <f t="shared" si="28"/>
        <v>51</v>
      </c>
      <c r="Q86" s="16">
        <f t="shared" si="29"/>
        <v>51</v>
      </c>
      <c r="R86" s="15">
        <f t="shared" si="30"/>
        <v>51</v>
      </c>
      <c r="S86" s="61">
        <v>100</v>
      </c>
      <c r="T86" s="16">
        <f t="shared" si="31"/>
        <v>0</v>
      </c>
      <c r="U86" s="16">
        <f t="shared" si="32"/>
        <v>0</v>
      </c>
      <c r="V86" s="16">
        <f t="shared" si="33"/>
        <v>0</v>
      </c>
      <c r="W86" s="15">
        <f t="shared" si="34"/>
        <v>0</v>
      </c>
      <c r="X86" s="18">
        <f t="shared" si="37"/>
        <v>158</v>
      </c>
      <c r="Y86" s="19">
        <f t="shared" si="35"/>
        <v>158</v>
      </c>
      <c r="Z86" s="19">
        <f t="shared" si="36"/>
        <v>4</v>
      </c>
    </row>
    <row r="87" spans="1:26" x14ac:dyDescent="0.25">
      <c r="A87" s="68">
        <v>82</v>
      </c>
      <c r="B87" s="70" t="s">
        <v>71</v>
      </c>
      <c r="C87" s="58">
        <v>30</v>
      </c>
      <c r="D87" s="59">
        <v>7.6</v>
      </c>
      <c r="E87" s="14">
        <f t="shared" si="19"/>
        <v>63</v>
      </c>
      <c r="F87" s="14">
        <f t="shared" si="20"/>
        <v>0</v>
      </c>
      <c r="G87" s="14">
        <f t="shared" si="21"/>
        <v>63</v>
      </c>
      <c r="H87" s="15">
        <f t="shared" si="22"/>
        <v>63</v>
      </c>
      <c r="I87" s="61">
        <v>420</v>
      </c>
      <c r="J87" s="14">
        <f t="shared" si="23"/>
        <v>0</v>
      </c>
      <c r="K87" s="14">
        <f t="shared" si="24"/>
        <v>34</v>
      </c>
      <c r="L87" s="14">
        <f t="shared" si="25"/>
        <v>34</v>
      </c>
      <c r="M87" s="15">
        <f t="shared" si="26"/>
        <v>34</v>
      </c>
      <c r="N87" s="65">
        <v>200</v>
      </c>
      <c r="O87" s="16">
        <f t="shared" si="27"/>
        <v>0</v>
      </c>
      <c r="P87" s="16">
        <f t="shared" si="28"/>
        <v>50</v>
      </c>
      <c r="Q87" s="16">
        <f t="shared" si="29"/>
        <v>50</v>
      </c>
      <c r="R87" s="15">
        <f t="shared" si="30"/>
        <v>50</v>
      </c>
      <c r="S87" s="61">
        <v>100</v>
      </c>
      <c r="T87" s="16">
        <f t="shared" si="31"/>
        <v>0</v>
      </c>
      <c r="U87" s="16">
        <f t="shared" si="32"/>
        <v>0</v>
      </c>
      <c r="V87" s="16">
        <f t="shared" si="33"/>
        <v>0</v>
      </c>
      <c r="W87" s="15">
        <f t="shared" si="34"/>
        <v>0</v>
      </c>
      <c r="X87" s="18">
        <f t="shared" si="37"/>
        <v>147</v>
      </c>
      <c r="Y87" s="19">
        <f t="shared" si="35"/>
        <v>147</v>
      </c>
      <c r="Z87" s="19">
        <f t="shared" si="36"/>
        <v>10</v>
      </c>
    </row>
    <row r="88" spans="1:26" x14ac:dyDescent="0.25">
      <c r="A88" s="68">
        <v>83</v>
      </c>
      <c r="B88" s="70" t="s">
        <v>69</v>
      </c>
      <c r="C88" s="58">
        <v>30</v>
      </c>
      <c r="D88" s="59">
        <v>7.8</v>
      </c>
      <c r="E88" s="14">
        <f t="shared" si="19"/>
        <v>59</v>
      </c>
      <c r="F88" s="14">
        <f t="shared" si="20"/>
        <v>0</v>
      </c>
      <c r="G88" s="14">
        <f t="shared" si="21"/>
        <v>59</v>
      </c>
      <c r="H88" s="15">
        <f t="shared" si="22"/>
        <v>59</v>
      </c>
      <c r="I88" s="61">
        <v>510</v>
      </c>
      <c r="J88" s="14">
        <f t="shared" si="23"/>
        <v>52</v>
      </c>
      <c r="K88" s="14">
        <f t="shared" si="24"/>
        <v>0</v>
      </c>
      <c r="L88" s="14">
        <f t="shared" si="25"/>
        <v>52</v>
      </c>
      <c r="M88" s="15">
        <f t="shared" si="26"/>
        <v>52</v>
      </c>
      <c r="N88" s="65">
        <v>198</v>
      </c>
      <c r="O88" s="16">
        <f t="shared" si="27"/>
        <v>0</v>
      </c>
      <c r="P88" s="16">
        <f t="shared" si="28"/>
        <v>48</v>
      </c>
      <c r="Q88" s="16">
        <f t="shared" si="29"/>
        <v>48</v>
      </c>
      <c r="R88" s="15">
        <f t="shared" si="30"/>
        <v>48</v>
      </c>
      <c r="S88" s="61">
        <v>100</v>
      </c>
      <c r="T88" s="16">
        <f t="shared" si="31"/>
        <v>0</v>
      </c>
      <c r="U88" s="16">
        <f t="shared" si="32"/>
        <v>0</v>
      </c>
      <c r="V88" s="16">
        <f t="shared" si="33"/>
        <v>0</v>
      </c>
      <c r="W88" s="15">
        <f t="shared" si="34"/>
        <v>0</v>
      </c>
      <c r="X88" s="18">
        <f t="shared" si="37"/>
        <v>159</v>
      </c>
      <c r="Y88" s="19">
        <f t="shared" si="35"/>
        <v>159</v>
      </c>
      <c r="Z88" s="19">
        <f t="shared" si="36"/>
        <v>3</v>
      </c>
    </row>
    <row r="89" spans="1:26" x14ac:dyDescent="0.25">
      <c r="A89" s="68">
        <v>84</v>
      </c>
      <c r="B89" s="70" t="s">
        <v>72</v>
      </c>
      <c r="C89" s="58">
        <v>30</v>
      </c>
      <c r="D89" s="59">
        <v>8.4</v>
      </c>
      <c r="E89" s="14">
        <f t="shared" si="19"/>
        <v>42</v>
      </c>
      <c r="F89" s="14">
        <f t="shared" si="20"/>
        <v>0</v>
      </c>
      <c r="G89" s="14">
        <f t="shared" si="21"/>
        <v>42</v>
      </c>
      <c r="H89" s="15">
        <f t="shared" si="22"/>
        <v>42</v>
      </c>
      <c r="I89" s="61">
        <v>430</v>
      </c>
      <c r="J89" s="14">
        <f t="shared" si="23"/>
        <v>0</v>
      </c>
      <c r="K89" s="14">
        <f t="shared" si="24"/>
        <v>36</v>
      </c>
      <c r="L89" s="14">
        <f t="shared" si="25"/>
        <v>36</v>
      </c>
      <c r="M89" s="15">
        <f t="shared" si="26"/>
        <v>36</v>
      </c>
      <c r="N89" s="65">
        <v>180</v>
      </c>
      <c r="O89" s="16">
        <f t="shared" si="27"/>
        <v>0</v>
      </c>
      <c r="P89" s="16">
        <f t="shared" si="28"/>
        <v>35</v>
      </c>
      <c r="Q89" s="16">
        <f t="shared" si="29"/>
        <v>35</v>
      </c>
      <c r="R89" s="15">
        <f t="shared" si="30"/>
        <v>35</v>
      </c>
      <c r="S89" s="61">
        <v>100</v>
      </c>
      <c r="T89" s="16">
        <f t="shared" si="31"/>
        <v>0</v>
      </c>
      <c r="U89" s="16">
        <f t="shared" si="32"/>
        <v>0</v>
      </c>
      <c r="V89" s="16">
        <f t="shared" si="33"/>
        <v>0</v>
      </c>
      <c r="W89" s="15">
        <f t="shared" si="34"/>
        <v>0</v>
      </c>
      <c r="X89" s="18">
        <f t="shared" si="37"/>
        <v>113</v>
      </c>
      <c r="Y89" s="19">
        <f t="shared" si="35"/>
        <v>113</v>
      </c>
      <c r="Z89" s="19">
        <f t="shared" si="36"/>
        <v>53</v>
      </c>
    </row>
    <row r="90" spans="1:26" x14ac:dyDescent="0.25">
      <c r="A90" s="68">
        <v>85</v>
      </c>
      <c r="B90" s="70" t="s">
        <v>300</v>
      </c>
      <c r="C90" s="58">
        <v>30</v>
      </c>
      <c r="D90" s="59">
        <v>10</v>
      </c>
      <c r="E90" s="14">
        <f t="shared" si="19"/>
        <v>0</v>
      </c>
      <c r="F90" s="14">
        <f t="shared" si="20"/>
        <v>6</v>
      </c>
      <c r="G90" s="14">
        <f t="shared" si="21"/>
        <v>6</v>
      </c>
      <c r="H90" s="15">
        <f t="shared" si="22"/>
        <v>6</v>
      </c>
      <c r="I90" s="61">
        <v>350</v>
      </c>
      <c r="J90" s="14">
        <f t="shared" si="23"/>
        <v>0</v>
      </c>
      <c r="K90" s="14">
        <f t="shared" si="24"/>
        <v>20</v>
      </c>
      <c r="L90" s="14">
        <f t="shared" si="25"/>
        <v>20</v>
      </c>
      <c r="M90" s="15">
        <f t="shared" si="26"/>
        <v>20</v>
      </c>
      <c r="N90" s="65">
        <v>175</v>
      </c>
      <c r="O90" s="16">
        <f t="shared" si="27"/>
        <v>0</v>
      </c>
      <c r="P90" s="16">
        <f t="shared" si="28"/>
        <v>32</v>
      </c>
      <c r="Q90" s="16">
        <f t="shared" si="29"/>
        <v>32</v>
      </c>
      <c r="R90" s="15">
        <f t="shared" si="30"/>
        <v>32</v>
      </c>
      <c r="S90" s="61">
        <v>100</v>
      </c>
      <c r="T90" s="16">
        <f t="shared" si="31"/>
        <v>0</v>
      </c>
      <c r="U90" s="16">
        <f t="shared" si="32"/>
        <v>0</v>
      </c>
      <c r="V90" s="16">
        <f t="shared" si="33"/>
        <v>0</v>
      </c>
      <c r="W90" s="15">
        <f t="shared" si="34"/>
        <v>0</v>
      </c>
      <c r="X90" s="18">
        <f t="shared" si="37"/>
        <v>58</v>
      </c>
      <c r="Y90" s="19">
        <f t="shared" si="35"/>
        <v>58</v>
      </c>
      <c r="Z90" s="19">
        <f t="shared" si="36"/>
        <v>161</v>
      </c>
    </row>
    <row r="91" spans="1:26" x14ac:dyDescent="0.25">
      <c r="A91" s="68">
        <v>86</v>
      </c>
      <c r="B91" s="70" t="s">
        <v>426</v>
      </c>
      <c r="C91" s="58">
        <v>31</v>
      </c>
      <c r="D91" s="59">
        <v>7.9</v>
      </c>
      <c r="E91" s="14">
        <f t="shared" si="19"/>
        <v>57</v>
      </c>
      <c r="F91" s="14">
        <f t="shared" si="20"/>
        <v>0</v>
      </c>
      <c r="G91" s="14">
        <f t="shared" si="21"/>
        <v>57</v>
      </c>
      <c r="H91" s="15">
        <f t="shared" si="22"/>
        <v>57</v>
      </c>
      <c r="I91" s="61">
        <v>510</v>
      </c>
      <c r="J91" s="14">
        <f t="shared" si="23"/>
        <v>52</v>
      </c>
      <c r="K91" s="14">
        <f t="shared" si="24"/>
        <v>0</v>
      </c>
      <c r="L91" s="14">
        <f t="shared" si="25"/>
        <v>52</v>
      </c>
      <c r="M91" s="15">
        <f t="shared" si="26"/>
        <v>52</v>
      </c>
      <c r="N91" s="65">
        <v>212</v>
      </c>
      <c r="O91" s="16">
        <f t="shared" si="27"/>
        <v>0</v>
      </c>
      <c r="P91" s="16">
        <f t="shared" si="28"/>
        <v>56</v>
      </c>
      <c r="Q91" s="16">
        <f t="shared" si="29"/>
        <v>56</v>
      </c>
      <c r="R91" s="15">
        <f t="shared" si="30"/>
        <v>56</v>
      </c>
      <c r="S91" s="61">
        <v>100</v>
      </c>
      <c r="T91" s="16">
        <f t="shared" si="31"/>
        <v>0</v>
      </c>
      <c r="U91" s="16">
        <f t="shared" si="32"/>
        <v>0</v>
      </c>
      <c r="V91" s="16">
        <f t="shared" si="33"/>
        <v>0</v>
      </c>
      <c r="W91" s="15">
        <f t="shared" si="34"/>
        <v>0</v>
      </c>
      <c r="X91" s="18">
        <f t="shared" si="37"/>
        <v>165</v>
      </c>
      <c r="Y91" s="19">
        <f t="shared" si="35"/>
        <v>165</v>
      </c>
      <c r="Z91" s="19">
        <f t="shared" si="36"/>
        <v>2</v>
      </c>
    </row>
    <row r="92" spans="1:26" x14ac:dyDescent="0.25">
      <c r="A92" s="68">
        <v>87</v>
      </c>
      <c r="B92" s="70" t="s">
        <v>427</v>
      </c>
      <c r="C92" s="58">
        <v>31</v>
      </c>
      <c r="D92" s="59">
        <v>7.8</v>
      </c>
      <c r="E92" s="14">
        <f t="shared" si="19"/>
        <v>59</v>
      </c>
      <c r="F92" s="14">
        <f t="shared" si="20"/>
        <v>0</v>
      </c>
      <c r="G92" s="14">
        <f t="shared" si="21"/>
        <v>59</v>
      </c>
      <c r="H92" s="15">
        <f t="shared" si="22"/>
        <v>59</v>
      </c>
      <c r="I92" s="61">
        <v>395</v>
      </c>
      <c r="J92" s="14">
        <f t="shared" si="23"/>
        <v>0</v>
      </c>
      <c r="K92" s="14">
        <f t="shared" si="24"/>
        <v>29</v>
      </c>
      <c r="L92" s="14">
        <f t="shared" si="25"/>
        <v>29</v>
      </c>
      <c r="M92" s="15">
        <f t="shared" si="26"/>
        <v>29</v>
      </c>
      <c r="N92" s="65">
        <v>196</v>
      </c>
      <c r="O92" s="16">
        <f t="shared" si="27"/>
        <v>0</v>
      </c>
      <c r="P92" s="16">
        <f t="shared" si="28"/>
        <v>46</v>
      </c>
      <c r="Q92" s="16">
        <f t="shared" si="29"/>
        <v>46</v>
      </c>
      <c r="R92" s="15">
        <f t="shared" si="30"/>
        <v>46</v>
      </c>
      <c r="S92" s="61">
        <v>100</v>
      </c>
      <c r="T92" s="16">
        <f t="shared" si="31"/>
        <v>0</v>
      </c>
      <c r="U92" s="16">
        <f t="shared" si="32"/>
        <v>0</v>
      </c>
      <c r="V92" s="16">
        <f t="shared" si="33"/>
        <v>0</v>
      </c>
      <c r="W92" s="15">
        <f t="shared" si="34"/>
        <v>0</v>
      </c>
      <c r="X92" s="18">
        <f t="shared" si="37"/>
        <v>134</v>
      </c>
      <c r="Y92" s="19">
        <f t="shared" si="35"/>
        <v>134</v>
      </c>
      <c r="Z92" s="19">
        <f t="shared" si="36"/>
        <v>19</v>
      </c>
    </row>
    <row r="93" spans="1:26" x14ac:dyDescent="0.25">
      <c r="A93" s="68">
        <v>88</v>
      </c>
      <c r="B93" s="70" t="s">
        <v>241</v>
      </c>
      <c r="C93" s="58">
        <v>31</v>
      </c>
      <c r="D93" s="59">
        <v>7.9</v>
      </c>
      <c r="E93" s="14">
        <f t="shared" si="19"/>
        <v>57</v>
      </c>
      <c r="F93" s="14">
        <f t="shared" si="20"/>
        <v>0</v>
      </c>
      <c r="G93" s="14">
        <f t="shared" si="21"/>
        <v>57</v>
      </c>
      <c r="H93" s="15">
        <f t="shared" si="22"/>
        <v>57</v>
      </c>
      <c r="I93" s="61">
        <v>485</v>
      </c>
      <c r="J93" s="14">
        <f t="shared" si="23"/>
        <v>47</v>
      </c>
      <c r="K93" s="14">
        <f t="shared" si="24"/>
        <v>0</v>
      </c>
      <c r="L93" s="14">
        <f t="shared" si="25"/>
        <v>47</v>
      </c>
      <c r="M93" s="15">
        <f t="shared" si="26"/>
        <v>47</v>
      </c>
      <c r="N93" s="65">
        <v>193</v>
      </c>
      <c r="O93" s="16">
        <f t="shared" si="27"/>
        <v>0</v>
      </c>
      <c r="P93" s="16">
        <f t="shared" si="28"/>
        <v>43</v>
      </c>
      <c r="Q93" s="16">
        <f t="shared" si="29"/>
        <v>43</v>
      </c>
      <c r="R93" s="15">
        <f t="shared" si="30"/>
        <v>43</v>
      </c>
      <c r="S93" s="61">
        <v>100</v>
      </c>
      <c r="T93" s="16">
        <f t="shared" si="31"/>
        <v>0</v>
      </c>
      <c r="U93" s="16">
        <f t="shared" si="32"/>
        <v>0</v>
      </c>
      <c r="V93" s="16">
        <f t="shared" si="33"/>
        <v>0</v>
      </c>
      <c r="W93" s="15">
        <f t="shared" si="34"/>
        <v>0</v>
      </c>
      <c r="X93" s="18">
        <f t="shared" si="37"/>
        <v>147</v>
      </c>
      <c r="Y93" s="19">
        <f t="shared" si="35"/>
        <v>147</v>
      </c>
      <c r="Z93" s="19">
        <f t="shared" si="36"/>
        <v>10</v>
      </c>
    </row>
    <row r="94" spans="1:26" x14ac:dyDescent="0.25">
      <c r="A94" s="68">
        <v>89</v>
      </c>
      <c r="B94" s="70" t="s">
        <v>428</v>
      </c>
      <c r="C94" s="58">
        <v>31</v>
      </c>
      <c r="D94" s="59">
        <v>7.7</v>
      </c>
      <c r="E94" s="14">
        <f t="shared" si="19"/>
        <v>61</v>
      </c>
      <c r="F94" s="14">
        <f t="shared" si="20"/>
        <v>0</v>
      </c>
      <c r="G94" s="14">
        <f t="shared" si="21"/>
        <v>61</v>
      </c>
      <c r="H94" s="15">
        <f t="shared" si="22"/>
        <v>61</v>
      </c>
      <c r="I94" s="61">
        <v>460</v>
      </c>
      <c r="J94" s="14">
        <f t="shared" si="23"/>
        <v>0</v>
      </c>
      <c r="K94" s="14">
        <f t="shared" si="24"/>
        <v>42</v>
      </c>
      <c r="L94" s="14">
        <f t="shared" si="25"/>
        <v>42</v>
      </c>
      <c r="M94" s="15">
        <f t="shared" si="26"/>
        <v>42</v>
      </c>
      <c r="N94" s="65">
        <v>191</v>
      </c>
      <c r="O94" s="16">
        <f t="shared" si="27"/>
        <v>0</v>
      </c>
      <c r="P94" s="16">
        <f t="shared" si="28"/>
        <v>41</v>
      </c>
      <c r="Q94" s="16">
        <f t="shared" si="29"/>
        <v>41</v>
      </c>
      <c r="R94" s="15">
        <f t="shared" si="30"/>
        <v>41</v>
      </c>
      <c r="S94" s="61">
        <v>100</v>
      </c>
      <c r="T94" s="16">
        <f t="shared" si="31"/>
        <v>0</v>
      </c>
      <c r="U94" s="16">
        <f t="shared" si="32"/>
        <v>0</v>
      </c>
      <c r="V94" s="16">
        <f t="shared" si="33"/>
        <v>0</v>
      </c>
      <c r="W94" s="15">
        <f t="shared" si="34"/>
        <v>0</v>
      </c>
      <c r="X94" s="18">
        <f t="shared" si="37"/>
        <v>144</v>
      </c>
      <c r="Y94" s="19">
        <f t="shared" si="35"/>
        <v>144</v>
      </c>
      <c r="Z94" s="19">
        <f t="shared" si="36"/>
        <v>12</v>
      </c>
    </row>
    <row r="95" spans="1:26" x14ac:dyDescent="0.25">
      <c r="A95" s="68">
        <v>90</v>
      </c>
      <c r="B95" s="70" t="s">
        <v>425</v>
      </c>
      <c r="C95" s="58">
        <v>31</v>
      </c>
      <c r="D95" s="59">
        <v>8.3000000000000007</v>
      </c>
      <c r="E95" s="14">
        <f t="shared" si="19"/>
        <v>46</v>
      </c>
      <c r="F95" s="14">
        <f t="shared" si="20"/>
        <v>0</v>
      </c>
      <c r="G95" s="14">
        <f t="shared" si="21"/>
        <v>46</v>
      </c>
      <c r="H95" s="15">
        <f t="shared" si="22"/>
        <v>46</v>
      </c>
      <c r="I95" s="61">
        <v>380</v>
      </c>
      <c r="J95" s="14">
        <f t="shared" si="23"/>
        <v>0</v>
      </c>
      <c r="K95" s="14">
        <f t="shared" si="24"/>
        <v>26</v>
      </c>
      <c r="L95" s="14">
        <f t="shared" si="25"/>
        <v>26</v>
      </c>
      <c r="M95" s="15">
        <f t="shared" si="26"/>
        <v>26</v>
      </c>
      <c r="N95" s="65">
        <v>176</v>
      </c>
      <c r="O95" s="16">
        <f t="shared" si="27"/>
        <v>0</v>
      </c>
      <c r="P95" s="16">
        <f t="shared" si="28"/>
        <v>33</v>
      </c>
      <c r="Q95" s="16">
        <f t="shared" si="29"/>
        <v>33</v>
      </c>
      <c r="R95" s="15">
        <f t="shared" si="30"/>
        <v>33</v>
      </c>
      <c r="S95" s="61">
        <v>100</v>
      </c>
      <c r="T95" s="16">
        <f t="shared" si="31"/>
        <v>0</v>
      </c>
      <c r="U95" s="16">
        <f t="shared" si="32"/>
        <v>0</v>
      </c>
      <c r="V95" s="16">
        <f t="shared" si="33"/>
        <v>0</v>
      </c>
      <c r="W95" s="15">
        <f t="shared" si="34"/>
        <v>0</v>
      </c>
      <c r="X95" s="18">
        <f t="shared" si="37"/>
        <v>105</v>
      </c>
      <c r="Y95" s="19">
        <f t="shared" si="35"/>
        <v>105</v>
      </c>
      <c r="Z95" s="19">
        <f t="shared" si="36"/>
        <v>68</v>
      </c>
    </row>
    <row r="96" spans="1:26" x14ac:dyDescent="0.25">
      <c r="A96" s="68">
        <v>91</v>
      </c>
      <c r="B96" s="72" t="s">
        <v>233</v>
      </c>
      <c r="C96" s="58">
        <v>32</v>
      </c>
      <c r="D96" s="59"/>
      <c r="E96" s="14">
        <f t="shared" si="19"/>
        <v>0</v>
      </c>
      <c r="F96" s="14">
        <f t="shared" si="20"/>
        <v>0</v>
      </c>
      <c r="G96" s="14">
        <f t="shared" si="21"/>
        <v>0</v>
      </c>
      <c r="H96" s="15">
        <f t="shared" si="22"/>
        <v>0</v>
      </c>
      <c r="I96" s="61"/>
      <c r="J96" s="14">
        <f t="shared" si="23"/>
        <v>0</v>
      </c>
      <c r="K96" s="14">
        <f t="shared" si="24"/>
        <v>0</v>
      </c>
      <c r="L96" s="14">
        <f t="shared" si="25"/>
        <v>0</v>
      </c>
      <c r="M96" s="15">
        <f t="shared" si="26"/>
        <v>0</v>
      </c>
      <c r="N96" s="65"/>
      <c r="O96" s="16">
        <f t="shared" si="27"/>
        <v>0</v>
      </c>
      <c r="P96" s="16">
        <f t="shared" si="28"/>
        <v>0</v>
      </c>
      <c r="Q96" s="16">
        <f t="shared" si="29"/>
        <v>0</v>
      </c>
      <c r="R96" s="15">
        <f t="shared" si="30"/>
        <v>0</v>
      </c>
      <c r="S96" s="61">
        <v>100</v>
      </c>
      <c r="T96" s="16">
        <f t="shared" si="31"/>
        <v>0</v>
      </c>
      <c r="U96" s="16">
        <f t="shared" si="32"/>
        <v>0</v>
      </c>
      <c r="V96" s="16">
        <f t="shared" si="33"/>
        <v>0</v>
      </c>
      <c r="W96" s="15">
        <f t="shared" si="34"/>
        <v>0</v>
      </c>
      <c r="X96" s="18">
        <f t="shared" si="37"/>
        <v>0</v>
      </c>
      <c r="Y96" s="19">
        <f t="shared" si="35"/>
        <v>0</v>
      </c>
      <c r="Z96" s="19">
        <f t="shared" si="36"/>
        <v>188</v>
      </c>
    </row>
    <row r="97" spans="1:26" x14ac:dyDescent="0.25">
      <c r="A97" s="68">
        <v>92</v>
      </c>
      <c r="B97" s="70" t="s">
        <v>230</v>
      </c>
      <c r="C97" s="58">
        <v>32</v>
      </c>
      <c r="D97" s="59">
        <v>8.1999999999999993</v>
      </c>
      <c r="E97" s="14">
        <f t="shared" si="19"/>
        <v>50</v>
      </c>
      <c r="F97" s="14">
        <f t="shared" si="20"/>
        <v>0</v>
      </c>
      <c r="G97" s="14">
        <f t="shared" si="21"/>
        <v>50</v>
      </c>
      <c r="H97" s="15">
        <f t="shared" si="22"/>
        <v>50</v>
      </c>
      <c r="I97" s="61">
        <v>450</v>
      </c>
      <c r="J97" s="14">
        <f t="shared" si="23"/>
        <v>0</v>
      </c>
      <c r="K97" s="14">
        <f t="shared" si="24"/>
        <v>40</v>
      </c>
      <c r="L97" s="14">
        <f t="shared" si="25"/>
        <v>40</v>
      </c>
      <c r="M97" s="15">
        <f t="shared" si="26"/>
        <v>40</v>
      </c>
      <c r="N97" s="65">
        <v>177</v>
      </c>
      <c r="O97" s="16">
        <f t="shared" si="27"/>
        <v>0</v>
      </c>
      <c r="P97" s="16">
        <f t="shared" si="28"/>
        <v>33</v>
      </c>
      <c r="Q97" s="16">
        <f t="shared" si="29"/>
        <v>33</v>
      </c>
      <c r="R97" s="15">
        <f t="shared" si="30"/>
        <v>33</v>
      </c>
      <c r="S97" s="61">
        <v>100</v>
      </c>
      <c r="T97" s="16">
        <f t="shared" si="31"/>
        <v>0</v>
      </c>
      <c r="U97" s="16">
        <f t="shared" si="32"/>
        <v>0</v>
      </c>
      <c r="V97" s="16">
        <f t="shared" si="33"/>
        <v>0</v>
      </c>
      <c r="W97" s="15">
        <f t="shared" si="34"/>
        <v>0</v>
      </c>
      <c r="X97" s="18">
        <f t="shared" si="37"/>
        <v>123</v>
      </c>
      <c r="Y97" s="19">
        <f t="shared" si="35"/>
        <v>123</v>
      </c>
      <c r="Z97" s="19">
        <f t="shared" si="36"/>
        <v>33</v>
      </c>
    </row>
    <row r="98" spans="1:26" x14ac:dyDescent="0.25">
      <c r="A98" s="68">
        <v>93</v>
      </c>
      <c r="B98" s="70" t="s">
        <v>231</v>
      </c>
      <c r="C98" s="58">
        <v>32</v>
      </c>
      <c r="D98" s="59">
        <v>9.4</v>
      </c>
      <c r="E98" s="14">
        <f t="shared" si="19"/>
        <v>0</v>
      </c>
      <c r="F98" s="14">
        <f t="shared" si="20"/>
        <v>16</v>
      </c>
      <c r="G98" s="14">
        <f t="shared" si="21"/>
        <v>16</v>
      </c>
      <c r="H98" s="15">
        <f t="shared" si="22"/>
        <v>16</v>
      </c>
      <c r="I98" s="61">
        <v>460</v>
      </c>
      <c r="J98" s="14">
        <f t="shared" si="23"/>
        <v>0</v>
      </c>
      <c r="K98" s="14">
        <f t="shared" si="24"/>
        <v>42</v>
      </c>
      <c r="L98" s="14">
        <f t="shared" si="25"/>
        <v>42</v>
      </c>
      <c r="M98" s="15">
        <f t="shared" si="26"/>
        <v>42</v>
      </c>
      <c r="N98" s="65">
        <v>160</v>
      </c>
      <c r="O98" s="16">
        <f t="shared" si="27"/>
        <v>0</v>
      </c>
      <c r="P98" s="16">
        <f t="shared" si="28"/>
        <v>25</v>
      </c>
      <c r="Q98" s="16">
        <f t="shared" si="29"/>
        <v>25</v>
      </c>
      <c r="R98" s="15">
        <f t="shared" si="30"/>
        <v>25</v>
      </c>
      <c r="S98" s="61">
        <v>100</v>
      </c>
      <c r="T98" s="16">
        <f t="shared" si="31"/>
        <v>0</v>
      </c>
      <c r="U98" s="16">
        <f t="shared" si="32"/>
        <v>0</v>
      </c>
      <c r="V98" s="16">
        <f t="shared" si="33"/>
        <v>0</v>
      </c>
      <c r="W98" s="15">
        <f t="shared" si="34"/>
        <v>0</v>
      </c>
      <c r="X98" s="18">
        <f t="shared" si="37"/>
        <v>83</v>
      </c>
      <c r="Y98" s="19">
        <f t="shared" si="35"/>
        <v>83</v>
      </c>
      <c r="Z98" s="19">
        <f t="shared" si="36"/>
        <v>117</v>
      </c>
    </row>
    <row r="99" spans="1:26" x14ac:dyDescent="0.25">
      <c r="A99" s="68">
        <v>94</v>
      </c>
      <c r="B99" s="70" t="s">
        <v>229</v>
      </c>
      <c r="C99" s="58">
        <v>32</v>
      </c>
      <c r="D99" s="59">
        <v>8.1999999999999993</v>
      </c>
      <c r="E99" s="14">
        <f t="shared" si="19"/>
        <v>50</v>
      </c>
      <c r="F99" s="14">
        <f t="shared" si="20"/>
        <v>0</v>
      </c>
      <c r="G99" s="14">
        <f t="shared" si="21"/>
        <v>50</v>
      </c>
      <c r="H99" s="15">
        <f t="shared" si="22"/>
        <v>50</v>
      </c>
      <c r="I99" s="61">
        <v>380</v>
      </c>
      <c r="J99" s="14">
        <f t="shared" si="23"/>
        <v>0</v>
      </c>
      <c r="K99" s="14">
        <f t="shared" si="24"/>
        <v>26</v>
      </c>
      <c r="L99" s="14">
        <f t="shared" si="25"/>
        <v>26</v>
      </c>
      <c r="M99" s="15">
        <f t="shared" si="26"/>
        <v>26</v>
      </c>
      <c r="N99" s="65">
        <v>160</v>
      </c>
      <c r="O99" s="16">
        <f t="shared" si="27"/>
        <v>0</v>
      </c>
      <c r="P99" s="16">
        <f t="shared" si="28"/>
        <v>25</v>
      </c>
      <c r="Q99" s="16">
        <f t="shared" si="29"/>
        <v>25</v>
      </c>
      <c r="R99" s="15">
        <f t="shared" si="30"/>
        <v>25</v>
      </c>
      <c r="S99" s="61">
        <v>100</v>
      </c>
      <c r="T99" s="16">
        <f t="shared" si="31"/>
        <v>0</v>
      </c>
      <c r="U99" s="16">
        <f t="shared" si="32"/>
        <v>0</v>
      </c>
      <c r="V99" s="16">
        <f t="shared" si="33"/>
        <v>0</v>
      </c>
      <c r="W99" s="15">
        <f t="shared" si="34"/>
        <v>0</v>
      </c>
      <c r="X99" s="18">
        <f t="shared" si="37"/>
        <v>101</v>
      </c>
      <c r="Y99" s="19">
        <f t="shared" si="35"/>
        <v>101</v>
      </c>
      <c r="Z99" s="19">
        <f t="shared" si="36"/>
        <v>73</v>
      </c>
    </row>
    <row r="100" spans="1:26" x14ac:dyDescent="0.25">
      <c r="A100" s="68">
        <v>95</v>
      </c>
      <c r="B100" s="72" t="s">
        <v>232</v>
      </c>
      <c r="C100" s="58">
        <v>32</v>
      </c>
      <c r="D100" s="59"/>
      <c r="E100" s="14">
        <f t="shared" si="19"/>
        <v>0</v>
      </c>
      <c r="F100" s="14">
        <f t="shared" si="20"/>
        <v>0</v>
      </c>
      <c r="G100" s="14">
        <f t="shared" si="21"/>
        <v>0</v>
      </c>
      <c r="H100" s="15">
        <f t="shared" si="22"/>
        <v>0</v>
      </c>
      <c r="I100" s="61"/>
      <c r="J100" s="14">
        <f t="shared" si="23"/>
        <v>0</v>
      </c>
      <c r="K100" s="14">
        <f t="shared" si="24"/>
        <v>0</v>
      </c>
      <c r="L100" s="14">
        <f t="shared" si="25"/>
        <v>0</v>
      </c>
      <c r="M100" s="15">
        <f t="shared" si="26"/>
        <v>0</v>
      </c>
      <c r="N100" s="65"/>
      <c r="O100" s="16">
        <f t="shared" si="27"/>
        <v>0</v>
      </c>
      <c r="P100" s="16">
        <f t="shared" si="28"/>
        <v>0</v>
      </c>
      <c r="Q100" s="16">
        <f t="shared" si="29"/>
        <v>0</v>
      </c>
      <c r="R100" s="15">
        <f t="shared" si="30"/>
        <v>0</v>
      </c>
      <c r="S100" s="61">
        <v>100</v>
      </c>
      <c r="T100" s="16">
        <f t="shared" si="31"/>
        <v>0</v>
      </c>
      <c r="U100" s="16">
        <f t="shared" si="32"/>
        <v>0</v>
      </c>
      <c r="V100" s="16">
        <f t="shared" si="33"/>
        <v>0</v>
      </c>
      <c r="W100" s="15">
        <f t="shared" si="34"/>
        <v>0</v>
      </c>
      <c r="X100" s="18">
        <f t="shared" si="37"/>
        <v>0</v>
      </c>
      <c r="Y100" s="19">
        <f t="shared" si="35"/>
        <v>0</v>
      </c>
      <c r="Z100" s="19">
        <f t="shared" si="36"/>
        <v>188</v>
      </c>
    </row>
    <row r="101" spans="1:26" x14ac:dyDescent="0.25">
      <c r="A101" s="68">
        <v>96</v>
      </c>
      <c r="B101" s="70" t="s">
        <v>397</v>
      </c>
      <c r="C101" s="58">
        <v>34</v>
      </c>
      <c r="D101" s="59">
        <v>8.1999999999999993</v>
      </c>
      <c r="E101" s="14">
        <f t="shared" si="19"/>
        <v>50</v>
      </c>
      <c r="F101" s="14">
        <f t="shared" si="20"/>
        <v>0</v>
      </c>
      <c r="G101" s="14">
        <f t="shared" si="21"/>
        <v>50</v>
      </c>
      <c r="H101" s="15">
        <f t="shared" si="22"/>
        <v>50</v>
      </c>
      <c r="I101" s="61">
        <v>420</v>
      </c>
      <c r="J101" s="14">
        <f t="shared" si="23"/>
        <v>0</v>
      </c>
      <c r="K101" s="14">
        <f t="shared" si="24"/>
        <v>34</v>
      </c>
      <c r="L101" s="14">
        <f t="shared" si="25"/>
        <v>34</v>
      </c>
      <c r="M101" s="15">
        <f t="shared" si="26"/>
        <v>34</v>
      </c>
      <c r="N101" s="65">
        <v>191</v>
      </c>
      <c r="O101" s="16">
        <f t="shared" si="27"/>
        <v>0</v>
      </c>
      <c r="P101" s="16">
        <f t="shared" si="28"/>
        <v>41</v>
      </c>
      <c r="Q101" s="16">
        <f t="shared" si="29"/>
        <v>41</v>
      </c>
      <c r="R101" s="15">
        <f t="shared" si="30"/>
        <v>41</v>
      </c>
      <c r="S101" s="61">
        <v>100</v>
      </c>
      <c r="T101" s="16">
        <f t="shared" si="31"/>
        <v>0</v>
      </c>
      <c r="U101" s="16">
        <f t="shared" si="32"/>
        <v>0</v>
      </c>
      <c r="V101" s="16">
        <f t="shared" si="33"/>
        <v>0</v>
      </c>
      <c r="W101" s="15">
        <f t="shared" si="34"/>
        <v>0</v>
      </c>
      <c r="X101" s="18">
        <f t="shared" si="37"/>
        <v>125</v>
      </c>
      <c r="Y101" s="19">
        <f t="shared" si="35"/>
        <v>125</v>
      </c>
      <c r="Z101" s="19">
        <f t="shared" si="36"/>
        <v>30</v>
      </c>
    </row>
    <row r="102" spans="1:26" x14ac:dyDescent="0.25">
      <c r="A102" s="68">
        <v>97</v>
      </c>
      <c r="B102" s="70" t="s">
        <v>398</v>
      </c>
      <c r="C102" s="58">
        <v>34</v>
      </c>
      <c r="D102" s="59">
        <v>8.1999999999999993</v>
      </c>
      <c r="E102" s="14">
        <f t="shared" si="19"/>
        <v>50</v>
      </c>
      <c r="F102" s="14">
        <f t="shared" si="20"/>
        <v>0</v>
      </c>
      <c r="G102" s="14">
        <f t="shared" si="21"/>
        <v>50</v>
      </c>
      <c r="H102" s="15">
        <f t="shared" si="22"/>
        <v>50</v>
      </c>
      <c r="I102" s="61">
        <v>300</v>
      </c>
      <c r="J102" s="14">
        <f t="shared" si="23"/>
        <v>0</v>
      </c>
      <c r="K102" s="14">
        <f t="shared" si="24"/>
        <v>10</v>
      </c>
      <c r="L102" s="14">
        <f t="shared" si="25"/>
        <v>10</v>
      </c>
      <c r="M102" s="15">
        <f t="shared" si="26"/>
        <v>10</v>
      </c>
      <c r="N102" s="65">
        <v>182</v>
      </c>
      <c r="O102" s="16">
        <f t="shared" si="27"/>
        <v>0</v>
      </c>
      <c r="P102" s="16">
        <f t="shared" si="28"/>
        <v>36</v>
      </c>
      <c r="Q102" s="16">
        <f t="shared" si="29"/>
        <v>36</v>
      </c>
      <c r="R102" s="15">
        <f t="shared" si="30"/>
        <v>36</v>
      </c>
      <c r="S102" s="61">
        <v>100</v>
      </c>
      <c r="T102" s="16">
        <f t="shared" si="31"/>
        <v>0</v>
      </c>
      <c r="U102" s="16">
        <f t="shared" si="32"/>
        <v>0</v>
      </c>
      <c r="V102" s="16">
        <f t="shared" si="33"/>
        <v>0</v>
      </c>
      <c r="W102" s="15">
        <f t="shared" si="34"/>
        <v>0</v>
      </c>
      <c r="X102" s="18">
        <f t="shared" si="37"/>
        <v>96</v>
      </c>
      <c r="Y102" s="19">
        <f t="shared" si="35"/>
        <v>96</v>
      </c>
      <c r="Z102" s="19">
        <f t="shared" si="36"/>
        <v>86</v>
      </c>
    </row>
    <row r="103" spans="1:26" x14ac:dyDescent="0.25">
      <c r="A103" s="68">
        <v>98</v>
      </c>
      <c r="B103" s="70" t="s">
        <v>401</v>
      </c>
      <c r="C103" s="58">
        <v>34</v>
      </c>
      <c r="D103" s="59">
        <v>8.4</v>
      </c>
      <c r="E103" s="14">
        <f t="shared" si="19"/>
        <v>42</v>
      </c>
      <c r="F103" s="14">
        <f t="shared" si="20"/>
        <v>0</v>
      </c>
      <c r="G103" s="14">
        <f t="shared" si="21"/>
        <v>42</v>
      </c>
      <c r="H103" s="15">
        <f t="shared" si="22"/>
        <v>42</v>
      </c>
      <c r="I103" s="61">
        <v>270</v>
      </c>
      <c r="J103" s="14">
        <f t="shared" si="23"/>
        <v>0</v>
      </c>
      <c r="K103" s="14">
        <f t="shared" si="24"/>
        <v>7</v>
      </c>
      <c r="L103" s="14">
        <f t="shared" si="25"/>
        <v>7</v>
      </c>
      <c r="M103" s="15">
        <f t="shared" si="26"/>
        <v>7</v>
      </c>
      <c r="N103" s="65">
        <v>182</v>
      </c>
      <c r="O103" s="16">
        <f t="shared" si="27"/>
        <v>0</v>
      </c>
      <c r="P103" s="16">
        <f t="shared" si="28"/>
        <v>36</v>
      </c>
      <c r="Q103" s="16">
        <f t="shared" si="29"/>
        <v>36</v>
      </c>
      <c r="R103" s="15">
        <f t="shared" si="30"/>
        <v>36</v>
      </c>
      <c r="S103" s="61">
        <v>100</v>
      </c>
      <c r="T103" s="16">
        <f t="shared" si="31"/>
        <v>0</v>
      </c>
      <c r="U103" s="16">
        <f t="shared" si="32"/>
        <v>0</v>
      </c>
      <c r="V103" s="16">
        <f t="shared" si="33"/>
        <v>0</v>
      </c>
      <c r="W103" s="15">
        <f t="shared" si="34"/>
        <v>0</v>
      </c>
      <c r="X103" s="18">
        <f t="shared" si="37"/>
        <v>85</v>
      </c>
      <c r="Y103" s="19">
        <f t="shared" si="35"/>
        <v>85</v>
      </c>
      <c r="Z103" s="19">
        <f t="shared" si="36"/>
        <v>110</v>
      </c>
    </row>
    <row r="104" spans="1:26" x14ac:dyDescent="0.25">
      <c r="A104" s="68">
        <v>99</v>
      </c>
      <c r="B104" s="70" t="s">
        <v>399</v>
      </c>
      <c r="C104" s="58">
        <v>34</v>
      </c>
      <c r="D104" s="59">
        <v>8.4</v>
      </c>
      <c r="E104" s="14">
        <f t="shared" si="19"/>
        <v>42</v>
      </c>
      <c r="F104" s="14">
        <f t="shared" si="20"/>
        <v>0</v>
      </c>
      <c r="G104" s="14">
        <f t="shared" si="21"/>
        <v>42</v>
      </c>
      <c r="H104" s="15">
        <f t="shared" si="22"/>
        <v>42</v>
      </c>
      <c r="I104" s="61">
        <v>360</v>
      </c>
      <c r="J104" s="14">
        <f t="shared" si="23"/>
        <v>0</v>
      </c>
      <c r="K104" s="14">
        <f t="shared" si="24"/>
        <v>22</v>
      </c>
      <c r="L104" s="14">
        <f t="shared" si="25"/>
        <v>22</v>
      </c>
      <c r="M104" s="15">
        <f t="shared" si="26"/>
        <v>22</v>
      </c>
      <c r="N104" s="65">
        <v>178</v>
      </c>
      <c r="O104" s="16">
        <f t="shared" si="27"/>
        <v>0</v>
      </c>
      <c r="P104" s="16">
        <f t="shared" si="28"/>
        <v>34</v>
      </c>
      <c r="Q104" s="16">
        <f t="shared" si="29"/>
        <v>34</v>
      </c>
      <c r="R104" s="15">
        <f t="shared" si="30"/>
        <v>34</v>
      </c>
      <c r="S104" s="61">
        <v>100</v>
      </c>
      <c r="T104" s="16">
        <f t="shared" si="31"/>
        <v>0</v>
      </c>
      <c r="U104" s="16">
        <f t="shared" si="32"/>
        <v>0</v>
      </c>
      <c r="V104" s="16">
        <f t="shared" si="33"/>
        <v>0</v>
      </c>
      <c r="W104" s="15">
        <f t="shared" si="34"/>
        <v>0</v>
      </c>
      <c r="X104" s="18">
        <f t="shared" si="37"/>
        <v>98</v>
      </c>
      <c r="Y104" s="19">
        <f t="shared" si="35"/>
        <v>98</v>
      </c>
      <c r="Z104" s="19">
        <f t="shared" si="36"/>
        <v>81</v>
      </c>
    </row>
    <row r="105" spans="1:26" x14ac:dyDescent="0.25">
      <c r="A105" s="68">
        <v>100</v>
      </c>
      <c r="B105" s="70" t="s">
        <v>400</v>
      </c>
      <c r="C105" s="58">
        <v>34</v>
      </c>
      <c r="D105" s="59">
        <v>8.4</v>
      </c>
      <c r="E105" s="14">
        <f t="shared" si="19"/>
        <v>42</v>
      </c>
      <c r="F105" s="14">
        <f t="shared" si="20"/>
        <v>0</v>
      </c>
      <c r="G105" s="14">
        <f t="shared" si="21"/>
        <v>42</v>
      </c>
      <c r="H105" s="15">
        <f t="shared" si="22"/>
        <v>42</v>
      </c>
      <c r="I105" s="61">
        <v>460</v>
      </c>
      <c r="J105" s="14">
        <f t="shared" si="23"/>
        <v>0</v>
      </c>
      <c r="K105" s="14">
        <f t="shared" si="24"/>
        <v>42</v>
      </c>
      <c r="L105" s="14">
        <f t="shared" si="25"/>
        <v>42</v>
      </c>
      <c r="M105" s="15">
        <f t="shared" si="26"/>
        <v>42</v>
      </c>
      <c r="N105" s="65">
        <v>158</v>
      </c>
      <c r="O105" s="16">
        <f t="shared" si="27"/>
        <v>0</v>
      </c>
      <c r="P105" s="16">
        <f t="shared" si="28"/>
        <v>24</v>
      </c>
      <c r="Q105" s="16">
        <f t="shared" si="29"/>
        <v>24</v>
      </c>
      <c r="R105" s="15">
        <f t="shared" si="30"/>
        <v>24</v>
      </c>
      <c r="S105" s="61">
        <v>100</v>
      </c>
      <c r="T105" s="16">
        <f t="shared" si="31"/>
        <v>0</v>
      </c>
      <c r="U105" s="16">
        <f t="shared" si="32"/>
        <v>0</v>
      </c>
      <c r="V105" s="16">
        <f t="shared" si="33"/>
        <v>0</v>
      </c>
      <c r="W105" s="15">
        <f t="shared" si="34"/>
        <v>0</v>
      </c>
      <c r="X105" s="18">
        <f t="shared" si="37"/>
        <v>108</v>
      </c>
      <c r="Y105" s="19">
        <f t="shared" si="35"/>
        <v>108</v>
      </c>
      <c r="Z105" s="19">
        <f t="shared" si="36"/>
        <v>64</v>
      </c>
    </row>
    <row r="106" spans="1:26" x14ac:dyDescent="0.25">
      <c r="A106" s="68">
        <v>101</v>
      </c>
      <c r="B106" s="70" t="s">
        <v>394</v>
      </c>
      <c r="C106" s="58">
        <v>36</v>
      </c>
      <c r="D106" s="59">
        <v>9.3000000000000007</v>
      </c>
      <c r="E106" s="14">
        <f t="shared" si="19"/>
        <v>0</v>
      </c>
      <c r="F106" s="14">
        <f t="shared" si="20"/>
        <v>18</v>
      </c>
      <c r="G106" s="14">
        <f t="shared" si="21"/>
        <v>18</v>
      </c>
      <c r="H106" s="15">
        <f t="shared" si="22"/>
        <v>18</v>
      </c>
      <c r="I106" s="61">
        <v>400</v>
      </c>
      <c r="J106" s="14">
        <f t="shared" si="23"/>
        <v>0</v>
      </c>
      <c r="K106" s="14">
        <f t="shared" si="24"/>
        <v>30</v>
      </c>
      <c r="L106" s="14">
        <f t="shared" si="25"/>
        <v>30</v>
      </c>
      <c r="M106" s="15">
        <f t="shared" si="26"/>
        <v>30</v>
      </c>
      <c r="N106" s="65">
        <v>166</v>
      </c>
      <c r="O106" s="16">
        <f t="shared" si="27"/>
        <v>0</v>
      </c>
      <c r="P106" s="16">
        <f t="shared" si="28"/>
        <v>28</v>
      </c>
      <c r="Q106" s="16">
        <f t="shared" si="29"/>
        <v>28</v>
      </c>
      <c r="R106" s="15">
        <f t="shared" si="30"/>
        <v>28</v>
      </c>
      <c r="S106" s="61">
        <v>100</v>
      </c>
      <c r="T106" s="16">
        <f t="shared" si="31"/>
        <v>0</v>
      </c>
      <c r="U106" s="16">
        <f t="shared" si="32"/>
        <v>0</v>
      </c>
      <c r="V106" s="16">
        <f t="shared" si="33"/>
        <v>0</v>
      </c>
      <c r="W106" s="15">
        <f t="shared" si="34"/>
        <v>0</v>
      </c>
      <c r="X106" s="18">
        <f t="shared" si="37"/>
        <v>76</v>
      </c>
      <c r="Y106" s="19">
        <f t="shared" si="35"/>
        <v>76</v>
      </c>
      <c r="Z106" s="19">
        <f t="shared" si="36"/>
        <v>126</v>
      </c>
    </row>
    <row r="107" spans="1:26" x14ac:dyDescent="0.25">
      <c r="A107" s="68">
        <v>102</v>
      </c>
      <c r="B107" s="70" t="s">
        <v>393</v>
      </c>
      <c r="C107" s="58">
        <v>36</v>
      </c>
      <c r="D107" s="59">
        <v>8.4</v>
      </c>
      <c r="E107" s="14">
        <f t="shared" si="19"/>
        <v>42</v>
      </c>
      <c r="F107" s="14">
        <f t="shared" si="20"/>
        <v>0</v>
      </c>
      <c r="G107" s="14">
        <f t="shared" si="21"/>
        <v>42</v>
      </c>
      <c r="H107" s="15">
        <f t="shared" si="22"/>
        <v>42</v>
      </c>
      <c r="I107" s="61">
        <v>370</v>
      </c>
      <c r="J107" s="14">
        <f t="shared" si="23"/>
        <v>0</v>
      </c>
      <c r="K107" s="14">
        <f t="shared" si="24"/>
        <v>24</v>
      </c>
      <c r="L107" s="14">
        <f t="shared" si="25"/>
        <v>24</v>
      </c>
      <c r="M107" s="15">
        <f t="shared" si="26"/>
        <v>24</v>
      </c>
      <c r="N107" s="65">
        <v>164</v>
      </c>
      <c r="O107" s="16">
        <f t="shared" si="27"/>
        <v>0</v>
      </c>
      <c r="P107" s="16">
        <f t="shared" si="28"/>
        <v>27</v>
      </c>
      <c r="Q107" s="16">
        <f t="shared" si="29"/>
        <v>27</v>
      </c>
      <c r="R107" s="15">
        <f t="shared" si="30"/>
        <v>27</v>
      </c>
      <c r="S107" s="61">
        <v>100</v>
      </c>
      <c r="T107" s="16">
        <f t="shared" si="31"/>
        <v>0</v>
      </c>
      <c r="U107" s="16">
        <f t="shared" si="32"/>
        <v>0</v>
      </c>
      <c r="V107" s="16">
        <f t="shared" si="33"/>
        <v>0</v>
      </c>
      <c r="W107" s="15">
        <f t="shared" si="34"/>
        <v>0</v>
      </c>
      <c r="X107" s="18">
        <f t="shared" si="37"/>
        <v>93</v>
      </c>
      <c r="Y107" s="19">
        <f t="shared" si="35"/>
        <v>93</v>
      </c>
      <c r="Z107" s="19">
        <f t="shared" si="36"/>
        <v>91</v>
      </c>
    </row>
    <row r="108" spans="1:26" x14ac:dyDescent="0.25">
      <c r="A108" s="68">
        <v>103</v>
      </c>
      <c r="B108" s="70" t="s">
        <v>395</v>
      </c>
      <c r="C108" s="58">
        <v>36</v>
      </c>
      <c r="D108" s="59">
        <v>9</v>
      </c>
      <c r="E108" s="14">
        <f t="shared" si="19"/>
        <v>0</v>
      </c>
      <c r="F108" s="14">
        <f t="shared" si="20"/>
        <v>24</v>
      </c>
      <c r="G108" s="14">
        <f t="shared" si="21"/>
        <v>24</v>
      </c>
      <c r="H108" s="15">
        <f t="shared" si="22"/>
        <v>24</v>
      </c>
      <c r="I108" s="61">
        <v>310</v>
      </c>
      <c r="J108" s="14">
        <f t="shared" si="23"/>
        <v>0</v>
      </c>
      <c r="K108" s="14">
        <f t="shared" si="24"/>
        <v>12</v>
      </c>
      <c r="L108" s="14">
        <f t="shared" si="25"/>
        <v>12</v>
      </c>
      <c r="M108" s="15">
        <f t="shared" si="26"/>
        <v>12</v>
      </c>
      <c r="N108" s="65">
        <v>161</v>
      </c>
      <c r="O108" s="16">
        <f t="shared" si="27"/>
        <v>0</v>
      </c>
      <c r="P108" s="16">
        <f t="shared" si="28"/>
        <v>25</v>
      </c>
      <c r="Q108" s="16">
        <f t="shared" si="29"/>
        <v>25</v>
      </c>
      <c r="R108" s="15">
        <f t="shared" si="30"/>
        <v>25</v>
      </c>
      <c r="S108" s="61">
        <v>100</v>
      </c>
      <c r="T108" s="16">
        <f t="shared" si="31"/>
        <v>0</v>
      </c>
      <c r="U108" s="16">
        <f t="shared" si="32"/>
        <v>0</v>
      </c>
      <c r="V108" s="16">
        <f t="shared" si="33"/>
        <v>0</v>
      </c>
      <c r="W108" s="15">
        <f t="shared" si="34"/>
        <v>0</v>
      </c>
      <c r="X108" s="18">
        <f t="shared" si="37"/>
        <v>61</v>
      </c>
      <c r="Y108" s="19">
        <f t="shared" si="35"/>
        <v>61</v>
      </c>
      <c r="Z108" s="19">
        <f t="shared" si="36"/>
        <v>157</v>
      </c>
    </row>
    <row r="109" spans="1:26" x14ac:dyDescent="0.25">
      <c r="A109" s="68">
        <v>104</v>
      </c>
      <c r="B109" s="70" t="s">
        <v>396</v>
      </c>
      <c r="C109" s="58">
        <v>36</v>
      </c>
      <c r="D109" s="59">
        <v>9.4</v>
      </c>
      <c r="E109" s="14">
        <f t="shared" si="19"/>
        <v>0</v>
      </c>
      <c r="F109" s="14">
        <f t="shared" si="20"/>
        <v>16</v>
      </c>
      <c r="G109" s="14">
        <f t="shared" si="21"/>
        <v>16</v>
      </c>
      <c r="H109" s="15">
        <f t="shared" si="22"/>
        <v>16</v>
      </c>
      <c r="I109" s="61">
        <v>305</v>
      </c>
      <c r="J109" s="14">
        <f t="shared" si="23"/>
        <v>0</v>
      </c>
      <c r="K109" s="14">
        <f t="shared" si="24"/>
        <v>11</v>
      </c>
      <c r="L109" s="14">
        <f t="shared" si="25"/>
        <v>11</v>
      </c>
      <c r="M109" s="15">
        <f t="shared" si="26"/>
        <v>11</v>
      </c>
      <c r="N109" s="65">
        <v>151</v>
      </c>
      <c r="O109" s="16">
        <f t="shared" si="27"/>
        <v>0</v>
      </c>
      <c r="P109" s="16">
        <f t="shared" si="28"/>
        <v>20</v>
      </c>
      <c r="Q109" s="16">
        <f t="shared" si="29"/>
        <v>20</v>
      </c>
      <c r="R109" s="15">
        <f t="shared" si="30"/>
        <v>20</v>
      </c>
      <c r="S109" s="61">
        <v>100</v>
      </c>
      <c r="T109" s="16">
        <f t="shared" si="31"/>
        <v>0</v>
      </c>
      <c r="U109" s="16">
        <f t="shared" si="32"/>
        <v>0</v>
      </c>
      <c r="V109" s="16">
        <f t="shared" si="33"/>
        <v>0</v>
      </c>
      <c r="W109" s="15">
        <f t="shared" si="34"/>
        <v>0</v>
      </c>
      <c r="X109" s="18">
        <f t="shared" si="37"/>
        <v>47</v>
      </c>
      <c r="Y109" s="19">
        <f t="shared" si="35"/>
        <v>47</v>
      </c>
      <c r="Z109" s="19">
        <f t="shared" si="36"/>
        <v>175</v>
      </c>
    </row>
    <row r="110" spans="1:26" x14ac:dyDescent="0.25">
      <c r="A110" s="68">
        <v>105</v>
      </c>
      <c r="B110" s="70" t="s">
        <v>348</v>
      </c>
      <c r="C110" s="58">
        <v>38</v>
      </c>
      <c r="D110" s="59">
        <v>8.9</v>
      </c>
      <c r="E110" s="14">
        <f t="shared" si="19"/>
        <v>0</v>
      </c>
      <c r="F110" s="14">
        <f t="shared" si="20"/>
        <v>27</v>
      </c>
      <c r="G110" s="14">
        <f t="shared" si="21"/>
        <v>27</v>
      </c>
      <c r="H110" s="15">
        <f t="shared" si="22"/>
        <v>27</v>
      </c>
      <c r="I110" s="61">
        <v>400</v>
      </c>
      <c r="J110" s="14">
        <f t="shared" si="23"/>
        <v>0</v>
      </c>
      <c r="K110" s="14">
        <f t="shared" si="24"/>
        <v>30</v>
      </c>
      <c r="L110" s="14">
        <f t="shared" si="25"/>
        <v>30</v>
      </c>
      <c r="M110" s="15">
        <f t="shared" si="26"/>
        <v>30</v>
      </c>
      <c r="N110" s="65">
        <v>192</v>
      </c>
      <c r="O110" s="16">
        <f t="shared" si="27"/>
        <v>0</v>
      </c>
      <c r="P110" s="16">
        <f t="shared" si="28"/>
        <v>42</v>
      </c>
      <c r="Q110" s="16">
        <f t="shared" si="29"/>
        <v>42</v>
      </c>
      <c r="R110" s="15">
        <f t="shared" si="30"/>
        <v>42</v>
      </c>
      <c r="S110" s="61">
        <v>100</v>
      </c>
      <c r="T110" s="16">
        <f t="shared" si="31"/>
        <v>0</v>
      </c>
      <c r="U110" s="16">
        <f t="shared" si="32"/>
        <v>0</v>
      </c>
      <c r="V110" s="16">
        <f t="shared" si="33"/>
        <v>0</v>
      </c>
      <c r="W110" s="15">
        <f t="shared" si="34"/>
        <v>0</v>
      </c>
      <c r="X110" s="18">
        <f t="shared" si="37"/>
        <v>99</v>
      </c>
      <c r="Y110" s="19">
        <f t="shared" si="35"/>
        <v>99</v>
      </c>
      <c r="Z110" s="19">
        <f t="shared" si="36"/>
        <v>78</v>
      </c>
    </row>
    <row r="111" spans="1:26" x14ac:dyDescent="0.25">
      <c r="A111" s="68">
        <v>106</v>
      </c>
      <c r="B111" s="70" t="s">
        <v>347</v>
      </c>
      <c r="C111" s="58">
        <v>38</v>
      </c>
      <c r="D111" s="59">
        <v>7.9</v>
      </c>
      <c r="E111" s="14">
        <f t="shared" si="19"/>
        <v>57</v>
      </c>
      <c r="F111" s="14">
        <f t="shared" si="20"/>
        <v>0</v>
      </c>
      <c r="G111" s="14">
        <f t="shared" si="21"/>
        <v>57</v>
      </c>
      <c r="H111" s="15">
        <f t="shared" si="22"/>
        <v>57</v>
      </c>
      <c r="I111" s="61">
        <v>640</v>
      </c>
      <c r="J111" s="14">
        <f t="shared" si="23"/>
        <v>70</v>
      </c>
      <c r="K111" s="14">
        <f t="shared" si="24"/>
        <v>0</v>
      </c>
      <c r="L111" s="14">
        <f t="shared" si="25"/>
        <v>70</v>
      </c>
      <c r="M111" s="15">
        <f t="shared" si="26"/>
        <v>70</v>
      </c>
      <c r="N111" s="65">
        <v>191</v>
      </c>
      <c r="O111" s="16">
        <f t="shared" si="27"/>
        <v>0</v>
      </c>
      <c r="P111" s="16">
        <f t="shared" si="28"/>
        <v>41</v>
      </c>
      <c r="Q111" s="16">
        <f t="shared" si="29"/>
        <v>41</v>
      </c>
      <c r="R111" s="15">
        <f t="shared" si="30"/>
        <v>41</v>
      </c>
      <c r="S111" s="61">
        <v>100</v>
      </c>
      <c r="T111" s="16">
        <f t="shared" si="31"/>
        <v>0</v>
      </c>
      <c r="U111" s="16">
        <f t="shared" si="32"/>
        <v>0</v>
      </c>
      <c r="V111" s="16">
        <f t="shared" si="33"/>
        <v>0</v>
      </c>
      <c r="W111" s="15">
        <f t="shared" si="34"/>
        <v>0</v>
      </c>
      <c r="X111" s="18">
        <f t="shared" si="37"/>
        <v>168</v>
      </c>
      <c r="Y111" s="19">
        <f t="shared" si="35"/>
        <v>168</v>
      </c>
      <c r="Z111" s="19">
        <f t="shared" si="36"/>
        <v>1</v>
      </c>
    </row>
    <row r="112" spans="1:26" x14ac:dyDescent="0.25">
      <c r="A112" s="68">
        <v>107</v>
      </c>
      <c r="B112" s="70" t="s">
        <v>349</v>
      </c>
      <c r="C112" s="58">
        <v>38</v>
      </c>
      <c r="D112" s="59">
        <v>8.6999999999999993</v>
      </c>
      <c r="E112" s="14">
        <f t="shared" si="19"/>
        <v>33</v>
      </c>
      <c r="F112" s="14">
        <f t="shared" si="20"/>
        <v>0</v>
      </c>
      <c r="G112" s="14">
        <f t="shared" si="21"/>
        <v>33</v>
      </c>
      <c r="H112" s="15">
        <f t="shared" si="22"/>
        <v>33</v>
      </c>
      <c r="I112" s="61">
        <v>450</v>
      </c>
      <c r="J112" s="14">
        <f t="shared" si="23"/>
        <v>0</v>
      </c>
      <c r="K112" s="14">
        <f t="shared" si="24"/>
        <v>40</v>
      </c>
      <c r="L112" s="14">
        <f t="shared" si="25"/>
        <v>40</v>
      </c>
      <c r="M112" s="15">
        <f t="shared" si="26"/>
        <v>40</v>
      </c>
      <c r="N112" s="65">
        <v>170</v>
      </c>
      <c r="O112" s="16">
        <f t="shared" si="27"/>
        <v>0</v>
      </c>
      <c r="P112" s="16">
        <f t="shared" si="28"/>
        <v>30</v>
      </c>
      <c r="Q112" s="16">
        <f t="shared" si="29"/>
        <v>30</v>
      </c>
      <c r="R112" s="15">
        <f t="shared" si="30"/>
        <v>30</v>
      </c>
      <c r="S112" s="61">
        <v>100</v>
      </c>
      <c r="T112" s="16">
        <f t="shared" si="31"/>
        <v>0</v>
      </c>
      <c r="U112" s="16">
        <f t="shared" si="32"/>
        <v>0</v>
      </c>
      <c r="V112" s="16">
        <f t="shared" si="33"/>
        <v>0</v>
      </c>
      <c r="W112" s="15">
        <f t="shared" si="34"/>
        <v>0</v>
      </c>
      <c r="X112" s="18">
        <f t="shared" si="37"/>
        <v>103</v>
      </c>
      <c r="Y112" s="19">
        <f t="shared" si="35"/>
        <v>103</v>
      </c>
      <c r="Z112" s="19">
        <f t="shared" si="36"/>
        <v>71</v>
      </c>
    </row>
    <row r="113" spans="1:26" x14ac:dyDescent="0.25">
      <c r="A113" s="68">
        <v>108</v>
      </c>
      <c r="B113" s="70" t="s">
        <v>351</v>
      </c>
      <c r="C113" s="58">
        <v>38</v>
      </c>
      <c r="D113" s="59">
        <v>8.1</v>
      </c>
      <c r="E113" s="14">
        <f t="shared" si="19"/>
        <v>53</v>
      </c>
      <c r="F113" s="14">
        <f t="shared" si="20"/>
        <v>0</v>
      </c>
      <c r="G113" s="14">
        <f t="shared" si="21"/>
        <v>53</v>
      </c>
      <c r="H113" s="15">
        <f t="shared" si="22"/>
        <v>53</v>
      </c>
      <c r="I113" s="61">
        <v>510</v>
      </c>
      <c r="J113" s="14">
        <f t="shared" si="23"/>
        <v>52</v>
      </c>
      <c r="K113" s="14">
        <f t="shared" si="24"/>
        <v>0</v>
      </c>
      <c r="L113" s="14">
        <f t="shared" si="25"/>
        <v>52</v>
      </c>
      <c r="M113" s="15">
        <f t="shared" si="26"/>
        <v>52</v>
      </c>
      <c r="N113" s="65">
        <v>156</v>
      </c>
      <c r="O113" s="16">
        <f t="shared" si="27"/>
        <v>0</v>
      </c>
      <c r="P113" s="16">
        <f t="shared" si="28"/>
        <v>23</v>
      </c>
      <c r="Q113" s="16">
        <f t="shared" si="29"/>
        <v>23</v>
      </c>
      <c r="R113" s="15">
        <f t="shared" si="30"/>
        <v>23</v>
      </c>
      <c r="S113" s="61">
        <v>100</v>
      </c>
      <c r="T113" s="16">
        <f t="shared" si="31"/>
        <v>0</v>
      </c>
      <c r="U113" s="16">
        <f t="shared" si="32"/>
        <v>0</v>
      </c>
      <c r="V113" s="16">
        <f t="shared" si="33"/>
        <v>0</v>
      </c>
      <c r="W113" s="15">
        <f t="shared" si="34"/>
        <v>0</v>
      </c>
      <c r="X113" s="18">
        <f t="shared" si="37"/>
        <v>128</v>
      </c>
      <c r="Y113" s="19">
        <f t="shared" si="35"/>
        <v>128</v>
      </c>
      <c r="Z113" s="19">
        <f t="shared" si="36"/>
        <v>24</v>
      </c>
    </row>
    <row r="114" spans="1:26" x14ac:dyDescent="0.25">
      <c r="A114" s="68">
        <v>109</v>
      </c>
      <c r="B114" s="70" t="s">
        <v>350</v>
      </c>
      <c r="C114" s="58">
        <v>38</v>
      </c>
      <c r="D114" s="59">
        <v>9.8000000000000007</v>
      </c>
      <c r="E114" s="14">
        <f t="shared" si="19"/>
        <v>0</v>
      </c>
      <c r="F114" s="14">
        <f t="shared" si="20"/>
        <v>8</v>
      </c>
      <c r="G114" s="14">
        <f t="shared" si="21"/>
        <v>8</v>
      </c>
      <c r="H114" s="15">
        <f t="shared" si="22"/>
        <v>8</v>
      </c>
      <c r="I114" s="61">
        <v>350</v>
      </c>
      <c r="J114" s="14">
        <f t="shared" si="23"/>
        <v>0</v>
      </c>
      <c r="K114" s="14">
        <f t="shared" si="24"/>
        <v>20</v>
      </c>
      <c r="L114" s="14">
        <f t="shared" si="25"/>
        <v>20</v>
      </c>
      <c r="M114" s="15">
        <f t="shared" si="26"/>
        <v>20</v>
      </c>
      <c r="N114" s="65">
        <v>154</v>
      </c>
      <c r="O114" s="16">
        <f t="shared" si="27"/>
        <v>0</v>
      </c>
      <c r="P114" s="16">
        <f t="shared" si="28"/>
        <v>22</v>
      </c>
      <c r="Q114" s="16">
        <f t="shared" si="29"/>
        <v>22</v>
      </c>
      <c r="R114" s="15">
        <f t="shared" si="30"/>
        <v>22</v>
      </c>
      <c r="S114" s="61">
        <v>100</v>
      </c>
      <c r="T114" s="16">
        <f t="shared" si="31"/>
        <v>0</v>
      </c>
      <c r="U114" s="16">
        <f t="shared" si="32"/>
        <v>0</v>
      </c>
      <c r="V114" s="16">
        <f t="shared" si="33"/>
        <v>0</v>
      </c>
      <c r="W114" s="15">
        <f t="shared" si="34"/>
        <v>0</v>
      </c>
      <c r="X114" s="18">
        <f t="shared" si="37"/>
        <v>50</v>
      </c>
      <c r="Y114" s="19">
        <f t="shared" si="35"/>
        <v>50</v>
      </c>
      <c r="Z114" s="19">
        <f t="shared" si="36"/>
        <v>173</v>
      </c>
    </row>
    <row r="115" spans="1:26" x14ac:dyDescent="0.25">
      <c r="A115" s="68">
        <v>110</v>
      </c>
      <c r="B115" s="70" t="s">
        <v>338</v>
      </c>
      <c r="C115" s="58">
        <v>39</v>
      </c>
      <c r="D115" s="59">
        <v>8.4</v>
      </c>
      <c r="E115" s="14">
        <f t="shared" si="19"/>
        <v>42</v>
      </c>
      <c r="F115" s="14">
        <f t="shared" si="20"/>
        <v>0</v>
      </c>
      <c r="G115" s="14">
        <f t="shared" si="21"/>
        <v>42</v>
      </c>
      <c r="H115" s="15">
        <f t="shared" si="22"/>
        <v>42</v>
      </c>
      <c r="I115" s="61">
        <v>450</v>
      </c>
      <c r="J115" s="14">
        <f t="shared" si="23"/>
        <v>0</v>
      </c>
      <c r="K115" s="14">
        <f t="shared" si="24"/>
        <v>40</v>
      </c>
      <c r="L115" s="14">
        <f t="shared" si="25"/>
        <v>40</v>
      </c>
      <c r="M115" s="15">
        <f t="shared" si="26"/>
        <v>40</v>
      </c>
      <c r="N115" s="65">
        <v>190</v>
      </c>
      <c r="O115" s="16">
        <f t="shared" si="27"/>
        <v>0</v>
      </c>
      <c r="P115" s="16">
        <f t="shared" si="28"/>
        <v>40</v>
      </c>
      <c r="Q115" s="16">
        <f t="shared" si="29"/>
        <v>40</v>
      </c>
      <c r="R115" s="15">
        <f t="shared" si="30"/>
        <v>40</v>
      </c>
      <c r="S115" s="61">
        <v>100</v>
      </c>
      <c r="T115" s="16">
        <f t="shared" si="31"/>
        <v>0</v>
      </c>
      <c r="U115" s="16">
        <f t="shared" si="32"/>
        <v>0</v>
      </c>
      <c r="V115" s="16">
        <f t="shared" si="33"/>
        <v>0</v>
      </c>
      <c r="W115" s="15">
        <f t="shared" si="34"/>
        <v>0</v>
      </c>
      <c r="X115" s="18">
        <f t="shared" si="37"/>
        <v>122</v>
      </c>
      <c r="Y115" s="19">
        <f t="shared" si="35"/>
        <v>122</v>
      </c>
      <c r="Z115" s="19">
        <f t="shared" si="36"/>
        <v>34</v>
      </c>
    </row>
    <row r="116" spans="1:26" x14ac:dyDescent="0.25">
      <c r="A116" s="68">
        <v>111</v>
      </c>
      <c r="B116" s="70" t="s">
        <v>341</v>
      </c>
      <c r="C116" s="58">
        <v>39</v>
      </c>
      <c r="D116" s="59">
        <v>8.8000000000000007</v>
      </c>
      <c r="E116" s="14">
        <f t="shared" si="19"/>
        <v>30</v>
      </c>
      <c r="F116" s="14">
        <f t="shared" si="20"/>
        <v>0</v>
      </c>
      <c r="G116" s="14">
        <f t="shared" si="21"/>
        <v>30</v>
      </c>
      <c r="H116" s="15">
        <f t="shared" si="22"/>
        <v>30</v>
      </c>
      <c r="I116" s="61">
        <v>310</v>
      </c>
      <c r="J116" s="14">
        <f t="shared" si="23"/>
        <v>0</v>
      </c>
      <c r="K116" s="14">
        <f t="shared" si="24"/>
        <v>12</v>
      </c>
      <c r="L116" s="14">
        <f t="shared" si="25"/>
        <v>12</v>
      </c>
      <c r="M116" s="15">
        <f t="shared" si="26"/>
        <v>12</v>
      </c>
      <c r="N116" s="65">
        <v>164</v>
      </c>
      <c r="O116" s="16">
        <f t="shared" si="27"/>
        <v>0</v>
      </c>
      <c r="P116" s="16">
        <f t="shared" si="28"/>
        <v>27</v>
      </c>
      <c r="Q116" s="16">
        <f t="shared" si="29"/>
        <v>27</v>
      </c>
      <c r="R116" s="15">
        <f t="shared" si="30"/>
        <v>27</v>
      </c>
      <c r="S116" s="61">
        <v>100</v>
      </c>
      <c r="T116" s="16">
        <f t="shared" si="31"/>
        <v>0</v>
      </c>
      <c r="U116" s="16">
        <f t="shared" si="32"/>
        <v>0</v>
      </c>
      <c r="V116" s="16">
        <f t="shared" si="33"/>
        <v>0</v>
      </c>
      <c r="W116" s="15">
        <f t="shared" si="34"/>
        <v>0</v>
      </c>
      <c r="X116" s="18">
        <f t="shared" si="37"/>
        <v>69</v>
      </c>
      <c r="Y116" s="19">
        <f t="shared" si="35"/>
        <v>69</v>
      </c>
      <c r="Z116" s="19">
        <f t="shared" si="36"/>
        <v>138</v>
      </c>
    </row>
    <row r="117" spans="1:26" x14ac:dyDescent="0.25">
      <c r="A117" s="68">
        <v>112</v>
      </c>
      <c r="B117" s="70" t="s">
        <v>340</v>
      </c>
      <c r="C117" s="58">
        <v>39</v>
      </c>
      <c r="D117" s="59">
        <v>8.6</v>
      </c>
      <c r="E117" s="14">
        <f t="shared" si="19"/>
        <v>36</v>
      </c>
      <c r="F117" s="14">
        <f t="shared" si="20"/>
        <v>0</v>
      </c>
      <c r="G117" s="14">
        <f t="shared" si="21"/>
        <v>36</v>
      </c>
      <c r="H117" s="15">
        <f t="shared" si="22"/>
        <v>36</v>
      </c>
      <c r="I117" s="61">
        <v>290</v>
      </c>
      <c r="J117" s="14">
        <f t="shared" si="23"/>
        <v>0</v>
      </c>
      <c r="K117" s="14">
        <f t="shared" si="24"/>
        <v>9</v>
      </c>
      <c r="L117" s="14">
        <f t="shared" si="25"/>
        <v>9</v>
      </c>
      <c r="M117" s="15">
        <f t="shared" si="26"/>
        <v>9</v>
      </c>
      <c r="N117" s="65">
        <v>160</v>
      </c>
      <c r="O117" s="16">
        <f t="shared" si="27"/>
        <v>0</v>
      </c>
      <c r="P117" s="16">
        <f t="shared" si="28"/>
        <v>25</v>
      </c>
      <c r="Q117" s="16">
        <f t="shared" si="29"/>
        <v>25</v>
      </c>
      <c r="R117" s="15">
        <f t="shared" si="30"/>
        <v>25</v>
      </c>
      <c r="S117" s="61">
        <v>100</v>
      </c>
      <c r="T117" s="16">
        <f t="shared" si="31"/>
        <v>0</v>
      </c>
      <c r="U117" s="16">
        <f t="shared" si="32"/>
        <v>0</v>
      </c>
      <c r="V117" s="16">
        <f t="shared" si="33"/>
        <v>0</v>
      </c>
      <c r="W117" s="15">
        <f t="shared" si="34"/>
        <v>0</v>
      </c>
      <c r="X117" s="18">
        <f t="shared" si="37"/>
        <v>70</v>
      </c>
      <c r="Y117" s="19">
        <f t="shared" si="35"/>
        <v>70</v>
      </c>
      <c r="Z117" s="19">
        <f t="shared" si="36"/>
        <v>135</v>
      </c>
    </row>
    <row r="118" spans="1:26" x14ac:dyDescent="0.25">
      <c r="A118" s="68">
        <v>113</v>
      </c>
      <c r="B118" s="70" t="s">
        <v>339</v>
      </c>
      <c r="C118" s="58">
        <v>39</v>
      </c>
      <c r="D118" s="59">
        <v>8.8000000000000007</v>
      </c>
      <c r="E118" s="14">
        <f t="shared" si="19"/>
        <v>30</v>
      </c>
      <c r="F118" s="14">
        <f t="shared" si="20"/>
        <v>0</v>
      </c>
      <c r="G118" s="14">
        <f t="shared" si="21"/>
        <v>30</v>
      </c>
      <c r="H118" s="15">
        <f t="shared" si="22"/>
        <v>30</v>
      </c>
      <c r="I118" s="61">
        <v>320</v>
      </c>
      <c r="J118" s="14">
        <f t="shared" si="23"/>
        <v>0</v>
      </c>
      <c r="K118" s="14">
        <f t="shared" si="24"/>
        <v>14</v>
      </c>
      <c r="L118" s="14">
        <f t="shared" si="25"/>
        <v>14</v>
      </c>
      <c r="M118" s="15">
        <f t="shared" si="26"/>
        <v>14</v>
      </c>
      <c r="N118" s="65">
        <v>156</v>
      </c>
      <c r="O118" s="16">
        <f t="shared" si="27"/>
        <v>0</v>
      </c>
      <c r="P118" s="16">
        <f t="shared" si="28"/>
        <v>23</v>
      </c>
      <c r="Q118" s="16">
        <f t="shared" si="29"/>
        <v>23</v>
      </c>
      <c r="R118" s="15">
        <f t="shared" si="30"/>
        <v>23</v>
      </c>
      <c r="S118" s="61">
        <v>100</v>
      </c>
      <c r="T118" s="16">
        <f t="shared" si="31"/>
        <v>0</v>
      </c>
      <c r="U118" s="16">
        <f t="shared" si="32"/>
        <v>0</v>
      </c>
      <c r="V118" s="16">
        <f t="shared" si="33"/>
        <v>0</v>
      </c>
      <c r="W118" s="15">
        <f t="shared" si="34"/>
        <v>0</v>
      </c>
      <c r="X118" s="18">
        <f t="shared" si="37"/>
        <v>67</v>
      </c>
      <c r="Y118" s="19">
        <f t="shared" si="35"/>
        <v>67</v>
      </c>
      <c r="Z118" s="19">
        <f t="shared" si="36"/>
        <v>146</v>
      </c>
    </row>
    <row r="119" spans="1:26" x14ac:dyDescent="0.25">
      <c r="A119" s="68">
        <v>114</v>
      </c>
      <c r="B119" s="70" t="s">
        <v>337</v>
      </c>
      <c r="C119" s="58">
        <v>39</v>
      </c>
      <c r="D119" s="59">
        <v>8.1999999999999993</v>
      </c>
      <c r="E119" s="14">
        <f t="shared" si="19"/>
        <v>50</v>
      </c>
      <c r="F119" s="14">
        <f t="shared" si="20"/>
        <v>0</v>
      </c>
      <c r="G119" s="14">
        <f t="shared" si="21"/>
        <v>50</v>
      </c>
      <c r="H119" s="15">
        <f t="shared" si="22"/>
        <v>50</v>
      </c>
      <c r="I119" s="61">
        <v>280</v>
      </c>
      <c r="J119" s="14">
        <f t="shared" si="23"/>
        <v>0</v>
      </c>
      <c r="K119" s="14">
        <f t="shared" si="24"/>
        <v>8</v>
      </c>
      <c r="L119" s="14">
        <f t="shared" si="25"/>
        <v>8</v>
      </c>
      <c r="M119" s="15">
        <f t="shared" si="26"/>
        <v>8</v>
      </c>
      <c r="N119" s="65">
        <v>150</v>
      </c>
      <c r="O119" s="16">
        <f t="shared" si="27"/>
        <v>0</v>
      </c>
      <c r="P119" s="16">
        <f t="shared" si="28"/>
        <v>20</v>
      </c>
      <c r="Q119" s="16">
        <f t="shared" si="29"/>
        <v>20</v>
      </c>
      <c r="R119" s="15">
        <f t="shared" si="30"/>
        <v>20</v>
      </c>
      <c r="S119" s="61">
        <v>100</v>
      </c>
      <c r="T119" s="16">
        <f t="shared" si="31"/>
        <v>0</v>
      </c>
      <c r="U119" s="16">
        <f t="shared" si="32"/>
        <v>0</v>
      </c>
      <c r="V119" s="16">
        <f t="shared" si="33"/>
        <v>0</v>
      </c>
      <c r="W119" s="15">
        <f t="shared" si="34"/>
        <v>0</v>
      </c>
      <c r="X119" s="18">
        <f t="shared" si="37"/>
        <v>78</v>
      </c>
      <c r="Y119" s="19">
        <f t="shared" si="35"/>
        <v>78</v>
      </c>
      <c r="Z119" s="19">
        <f t="shared" si="36"/>
        <v>122</v>
      </c>
    </row>
    <row r="120" spans="1:26" x14ac:dyDescent="0.25">
      <c r="A120" s="68">
        <v>115</v>
      </c>
      <c r="B120" s="70" t="s">
        <v>190</v>
      </c>
      <c r="C120" s="58">
        <v>40</v>
      </c>
      <c r="D120" s="59">
        <v>7.7</v>
      </c>
      <c r="E120" s="14">
        <f t="shared" si="19"/>
        <v>61</v>
      </c>
      <c r="F120" s="14">
        <f t="shared" si="20"/>
        <v>0</v>
      </c>
      <c r="G120" s="14">
        <f t="shared" si="21"/>
        <v>61</v>
      </c>
      <c r="H120" s="15">
        <f t="shared" si="22"/>
        <v>61</v>
      </c>
      <c r="I120" s="61">
        <v>280</v>
      </c>
      <c r="J120" s="14">
        <f t="shared" si="23"/>
        <v>0</v>
      </c>
      <c r="K120" s="14">
        <f t="shared" si="24"/>
        <v>8</v>
      </c>
      <c r="L120" s="14">
        <f t="shared" si="25"/>
        <v>8</v>
      </c>
      <c r="M120" s="15">
        <f t="shared" si="26"/>
        <v>8</v>
      </c>
      <c r="N120" s="65">
        <v>191</v>
      </c>
      <c r="O120" s="16">
        <f t="shared" si="27"/>
        <v>0</v>
      </c>
      <c r="P120" s="16">
        <f t="shared" si="28"/>
        <v>41</v>
      </c>
      <c r="Q120" s="16">
        <f t="shared" si="29"/>
        <v>41</v>
      </c>
      <c r="R120" s="15">
        <f t="shared" si="30"/>
        <v>41</v>
      </c>
      <c r="S120" s="61">
        <v>100</v>
      </c>
      <c r="T120" s="16">
        <f t="shared" si="31"/>
        <v>0</v>
      </c>
      <c r="U120" s="16">
        <f t="shared" si="32"/>
        <v>0</v>
      </c>
      <c r="V120" s="16">
        <f t="shared" si="33"/>
        <v>0</v>
      </c>
      <c r="W120" s="15">
        <f t="shared" si="34"/>
        <v>0</v>
      </c>
      <c r="X120" s="18">
        <f t="shared" si="37"/>
        <v>110</v>
      </c>
      <c r="Y120" s="19">
        <f t="shared" si="35"/>
        <v>110</v>
      </c>
      <c r="Z120" s="19">
        <f t="shared" si="36"/>
        <v>59</v>
      </c>
    </row>
    <row r="121" spans="1:26" x14ac:dyDescent="0.25">
      <c r="A121" s="68">
        <v>116</v>
      </c>
      <c r="B121" s="70" t="s">
        <v>192</v>
      </c>
      <c r="C121" s="58">
        <v>40</v>
      </c>
      <c r="D121" s="59">
        <v>8.1</v>
      </c>
      <c r="E121" s="14">
        <f t="shared" si="19"/>
        <v>53</v>
      </c>
      <c r="F121" s="14">
        <f t="shared" si="20"/>
        <v>0</v>
      </c>
      <c r="G121" s="14">
        <f t="shared" si="21"/>
        <v>53</v>
      </c>
      <c r="H121" s="15">
        <f t="shared" si="22"/>
        <v>53</v>
      </c>
      <c r="I121" s="61">
        <v>400</v>
      </c>
      <c r="J121" s="14">
        <f t="shared" si="23"/>
        <v>0</v>
      </c>
      <c r="K121" s="14">
        <f t="shared" si="24"/>
        <v>30</v>
      </c>
      <c r="L121" s="14">
        <f t="shared" si="25"/>
        <v>30</v>
      </c>
      <c r="M121" s="15">
        <f t="shared" si="26"/>
        <v>30</v>
      </c>
      <c r="N121" s="65">
        <v>186</v>
      </c>
      <c r="O121" s="16">
        <f t="shared" si="27"/>
        <v>0</v>
      </c>
      <c r="P121" s="16">
        <f t="shared" si="28"/>
        <v>38</v>
      </c>
      <c r="Q121" s="16">
        <f t="shared" si="29"/>
        <v>38</v>
      </c>
      <c r="R121" s="15">
        <f t="shared" si="30"/>
        <v>38</v>
      </c>
      <c r="S121" s="61">
        <v>100</v>
      </c>
      <c r="T121" s="16">
        <f t="shared" si="31"/>
        <v>0</v>
      </c>
      <c r="U121" s="16">
        <f t="shared" si="32"/>
        <v>0</v>
      </c>
      <c r="V121" s="16">
        <f t="shared" si="33"/>
        <v>0</v>
      </c>
      <c r="W121" s="15">
        <f t="shared" si="34"/>
        <v>0</v>
      </c>
      <c r="X121" s="18">
        <f t="shared" si="37"/>
        <v>121</v>
      </c>
      <c r="Y121" s="19">
        <f t="shared" si="35"/>
        <v>121</v>
      </c>
      <c r="Z121" s="19">
        <f t="shared" si="36"/>
        <v>38</v>
      </c>
    </row>
    <row r="122" spans="1:26" x14ac:dyDescent="0.25">
      <c r="A122" s="68">
        <v>117</v>
      </c>
      <c r="B122" s="70" t="s">
        <v>189</v>
      </c>
      <c r="C122" s="58">
        <v>40</v>
      </c>
      <c r="D122" s="59">
        <v>8.8000000000000007</v>
      </c>
      <c r="E122" s="14">
        <f t="shared" si="19"/>
        <v>30</v>
      </c>
      <c r="F122" s="14">
        <f t="shared" si="20"/>
        <v>0</v>
      </c>
      <c r="G122" s="14">
        <f t="shared" si="21"/>
        <v>30</v>
      </c>
      <c r="H122" s="15">
        <f t="shared" si="22"/>
        <v>30</v>
      </c>
      <c r="I122" s="61">
        <v>530</v>
      </c>
      <c r="J122" s="14">
        <f t="shared" si="23"/>
        <v>56</v>
      </c>
      <c r="K122" s="14">
        <f t="shared" si="24"/>
        <v>0</v>
      </c>
      <c r="L122" s="14">
        <f t="shared" si="25"/>
        <v>56</v>
      </c>
      <c r="M122" s="15">
        <f t="shared" si="26"/>
        <v>56</v>
      </c>
      <c r="N122" s="65">
        <v>179</v>
      </c>
      <c r="O122" s="16">
        <f t="shared" si="27"/>
        <v>0</v>
      </c>
      <c r="P122" s="16">
        <f t="shared" si="28"/>
        <v>34</v>
      </c>
      <c r="Q122" s="16">
        <f t="shared" si="29"/>
        <v>34</v>
      </c>
      <c r="R122" s="15">
        <f t="shared" si="30"/>
        <v>34</v>
      </c>
      <c r="S122" s="61">
        <v>100</v>
      </c>
      <c r="T122" s="16">
        <f t="shared" si="31"/>
        <v>0</v>
      </c>
      <c r="U122" s="16">
        <f t="shared" si="32"/>
        <v>0</v>
      </c>
      <c r="V122" s="16">
        <f t="shared" si="33"/>
        <v>0</v>
      </c>
      <c r="W122" s="15">
        <f t="shared" si="34"/>
        <v>0</v>
      </c>
      <c r="X122" s="18">
        <f t="shared" si="37"/>
        <v>120</v>
      </c>
      <c r="Y122" s="19">
        <f t="shared" si="35"/>
        <v>120</v>
      </c>
      <c r="Z122" s="19">
        <f t="shared" si="36"/>
        <v>40</v>
      </c>
    </row>
    <row r="123" spans="1:26" x14ac:dyDescent="0.25">
      <c r="A123" s="68">
        <v>118</v>
      </c>
      <c r="B123" s="70" t="s">
        <v>193</v>
      </c>
      <c r="C123" s="58">
        <v>40</v>
      </c>
      <c r="D123" s="59">
        <v>9.1999999999999993</v>
      </c>
      <c r="E123" s="14">
        <f t="shared" si="19"/>
        <v>0</v>
      </c>
      <c r="F123" s="14">
        <f t="shared" si="20"/>
        <v>20</v>
      </c>
      <c r="G123" s="14">
        <f t="shared" si="21"/>
        <v>20</v>
      </c>
      <c r="H123" s="15">
        <f t="shared" si="22"/>
        <v>20</v>
      </c>
      <c r="I123" s="61">
        <v>360</v>
      </c>
      <c r="J123" s="14">
        <f t="shared" si="23"/>
        <v>0</v>
      </c>
      <c r="K123" s="14">
        <f t="shared" si="24"/>
        <v>22</v>
      </c>
      <c r="L123" s="14">
        <f t="shared" si="25"/>
        <v>22</v>
      </c>
      <c r="M123" s="15">
        <f t="shared" si="26"/>
        <v>22</v>
      </c>
      <c r="N123" s="65">
        <v>165</v>
      </c>
      <c r="O123" s="16">
        <f t="shared" si="27"/>
        <v>0</v>
      </c>
      <c r="P123" s="16">
        <f t="shared" si="28"/>
        <v>27</v>
      </c>
      <c r="Q123" s="16">
        <f t="shared" si="29"/>
        <v>27</v>
      </c>
      <c r="R123" s="15">
        <f t="shared" si="30"/>
        <v>27</v>
      </c>
      <c r="S123" s="61">
        <v>100</v>
      </c>
      <c r="T123" s="16">
        <f t="shared" si="31"/>
        <v>0</v>
      </c>
      <c r="U123" s="16">
        <f t="shared" si="32"/>
        <v>0</v>
      </c>
      <c r="V123" s="16">
        <f t="shared" si="33"/>
        <v>0</v>
      </c>
      <c r="W123" s="15">
        <f t="shared" si="34"/>
        <v>0</v>
      </c>
      <c r="X123" s="18">
        <f t="shared" si="37"/>
        <v>69</v>
      </c>
      <c r="Y123" s="19">
        <f t="shared" si="35"/>
        <v>69</v>
      </c>
      <c r="Z123" s="19">
        <f t="shared" si="36"/>
        <v>138</v>
      </c>
    </row>
    <row r="124" spans="1:26" x14ac:dyDescent="0.25">
      <c r="A124" s="68">
        <v>119</v>
      </c>
      <c r="B124" s="70" t="s">
        <v>191</v>
      </c>
      <c r="C124" s="58">
        <v>40</v>
      </c>
      <c r="D124" s="59">
        <v>8.8000000000000007</v>
      </c>
      <c r="E124" s="14">
        <f t="shared" si="19"/>
        <v>30</v>
      </c>
      <c r="F124" s="14">
        <f t="shared" si="20"/>
        <v>0</v>
      </c>
      <c r="G124" s="14">
        <f t="shared" si="21"/>
        <v>30</v>
      </c>
      <c r="H124" s="15">
        <f t="shared" si="22"/>
        <v>30</v>
      </c>
      <c r="I124" s="61">
        <v>250</v>
      </c>
      <c r="J124" s="14">
        <f t="shared" si="23"/>
        <v>0</v>
      </c>
      <c r="K124" s="14">
        <f t="shared" si="24"/>
        <v>5</v>
      </c>
      <c r="L124" s="14">
        <f t="shared" si="25"/>
        <v>5</v>
      </c>
      <c r="M124" s="15">
        <f t="shared" si="26"/>
        <v>5</v>
      </c>
      <c r="N124" s="65">
        <v>162</v>
      </c>
      <c r="O124" s="16">
        <f t="shared" si="27"/>
        <v>0</v>
      </c>
      <c r="P124" s="16">
        <f t="shared" si="28"/>
        <v>26</v>
      </c>
      <c r="Q124" s="16">
        <f t="shared" si="29"/>
        <v>26</v>
      </c>
      <c r="R124" s="15">
        <f t="shared" si="30"/>
        <v>26</v>
      </c>
      <c r="S124" s="61">
        <v>100</v>
      </c>
      <c r="T124" s="16">
        <f t="shared" si="31"/>
        <v>0</v>
      </c>
      <c r="U124" s="16">
        <f t="shared" si="32"/>
        <v>0</v>
      </c>
      <c r="V124" s="16">
        <f t="shared" si="33"/>
        <v>0</v>
      </c>
      <c r="W124" s="15">
        <f t="shared" si="34"/>
        <v>0</v>
      </c>
      <c r="X124" s="18">
        <f t="shared" si="37"/>
        <v>61</v>
      </c>
      <c r="Y124" s="19">
        <f t="shared" si="35"/>
        <v>61</v>
      </c>
      <c r="Z124" s="19">
        <f t="shared" si="36"/>
        <v>157</v>
      </c>
    </row>
    <row r="125" spans="1:26" x14ac:dyDescent="0.25">
      <c r="A125" s="68">
        <v>120</v>
      </c>
      <c r="B125" s="70" t="s">
        <v>153</v>
      </c>
      <c r="C125" s="58">
        <v>41</v>
      </c>
      <c r="D125" s="59">
        <v>8.9</v>
      </c>
      <c r="E125" s="14">
        <f t="shared" si="19"/>
        <v>0</v>
      </c>
      <c r="F125" s="14">
        <f t="shared" si="20"/>
        <v>27</v>
      </c>
      <c r="G125" s="14">
        <f t="shared" si="21"/>
        <v>27</v>
      </c>
      <c r="H125" s="15">
        <f t="shared" si="22"/>
        <v>27</v>
      </c>
      <c r="I125" s="61">
        <v>254</v>
      </c>
      <c r="J125" s="14">
        <f t="shared" si="23"/>
        <v>0</v>
      </c>
      <c r="K125" s="14">
        <f t="shared" si="24"/>
        <v>5</v>
      </c>
      <c r="L125" s="14">
        <f t="shared" si="25"/>
        <v>5</v>
      </c>
      <c r="M125" s="15">
        <f t="shared" si="26"/>
        <v>5</v>
      </c>
      <c r="N125" s="65">
        <v>165</v>
      </c>
      <c r="O125" s="16">
        <f t="shared" si="27"/>
        <v>0</v>
      </c>
      <c r="P125" s="16">
        <f t="shared" si="28"/>
        <v>27</v>
      </c>
      <c r="Q125" s="16">
        <f t="shared" si="29"/>
        <v>27</v>
      </c>
      <c r="R125" s="15">
        <f t="shared" si="30"/>
        <v>27</v>
      </c>
      <c r="S125" s="61">
        <v>100</v>
      </c>
      <c r="T125" s="16">
        <f t="shared" si="31"/>
        <v>0</v>
      </c>
      <c r="U125" s="16">
        <f t="shared" si="32"/>
        <v>0</v>
      </c>
      <c r="V125" s="16">
        <f t="shared" si="33"/>
        <v>0</v>
      </c>
      <c r="W125" s="15">
        <f t="shared" si="34"/>
        <v>0</v>
      </c>
      <c r="X125" s="18">
        <f t="shared" si="37"/>
        <v>59</v>
      </c>
      <c r="Y125" s="19">
        <f t="shared" si="35"/>
        <v>59</v>
      </c>
      <c r="Z125" s="19">
        <f t="shared" si="36"/>
        <v>159</v>
      </c>
    </row>
    <row r="126" spans="1:26" x14ac:dyDescent="0.25">
      <c r="A126" s="68">
        <v>121</v>
      </c>
      <c r="B126" s="70" t="s">
        <v>152</v>
      </c>
      <c r="C126" s="58">
        <v>41</v>
      </c>
      <c r="D126" s="59">
        <v>8.4</v>
      </c>
      <c r="E126" s="14">
        <f t="shared" si="19"/>
        <v>42</v>
      </c>
      <c r="F126" s="14">
        <f t="shared" si="20"/>
        <v>0</v>
      </c>
      <c r="G126" s="14">
        <f t="shared" si="21"/>
        <v>42</v>
      </c>
      <c r="H126" s="15">
        <f t="shared" si="22"/>
        <v>42</v>
      </c>
      <c r="I126" s="61">
        <v>240</v>
      </c>
      <c r="J126" s="14">
        <f t="shared" si="23"/>
        <v>0</v>
      </c>
      <c r="K126" s="14">
        <f t="shared" si="24"/>
        <v>4</v>
      </c>
      <c r="L126" s="14">
        <f t="shared" si="25"/>
        <v>4</v>
      </c>
      <c r="M126" s="15">
        <f t="shared" si="26"/>
        <v>4</v>
      </c>
      <c r="N126" s="65">
        <v>173</v>
      </c>
      <c r="O126" s="16">
        <f t="shared" si="27"/>
        <v>0</v>
      </c>
      <c r="P126" s="16">
        <f t="shared" si="28"/>
        <v>31</v>
      </c>
      <c r="Q126" s="16">
        <f t="shared" si="29"/>
        <v>31</v>
      </c>
      <c r="R126" s="15">
        <f t="shared" si="30"/>
        <v>31</v>
      </c>
      <c r="S126" s="61">
        <v>100</v>
      </c>
      <c r="T126" s="16">
        <f t="shared" si="31"/>
        <v>0</v>
      </c>
      <c r="U126" s="16">
        <f t="shared" si="32"/>
        <v>0</v>
      </c>
      <c r="V126" s="16">
        <f t="shared" si="33"/>
        <v>0</v>
      </c>
      <c r="W126" s="15">
        <f t="shared" si="34"/>
        <v>0</v>
      </c>
      <c r="X126" s="18">
        <f t="shared" si="37"/>
        <v>77</v>
      </c>
      <c r="Y126" s="19">
        <f t="shared" si="35"/>
        <v>77</v>
      </c>
      <c r="Z126" s="19">
        <f t="shared" si="36"/>
        <v>123</v>
      </c>
    </row>
    <row r="127" spans="1:26" x14ac:dyDescent="0.25">
      <c r="A127" s="68">
        <v>122</v>
      </c>
      <c r="B127" s="70" t="s">
        <v>156</v>
      </c>
      <c r="C127" s="58">
        <v>41</v>
      </c>
      <c r="D127" s="59">
        <v>9.5</v>
      </c>
      <c r="E127" s="14">
        <f t="shared" si="19"/>
        <v>0</v>
      </c>
      <c r="F127" s="14">
        <f t="shared" si="20"/>
        <v>14</v>
      </c>
      <c r="G127" s="14">
        <f t="shared" si="21"/>
        <v>14</v>
      </c>
      <c r="H127" s="15">
        <f t="shared" si="22"/>
        <v>14</v>
      </c>
      <c r="I127" s="61">
        <v>260</v>
      </c>
      <c r="J127" s="14">
        <f t="shared" si="23"/>
        <v>0</v>
      </c>
      <c r="K127" s="14">
        <f t="shared" si="24"/>
        <v>6</v>
      </c>
      <c r="L127" s="14">
        <f t="shared" si="25"/>
        <v>6</v>
      </c>
      <c r="M127" s="15">
        <f t="shared" si="26"/>
        <v>6</v>
      </c>
      <c r="N127" s="65">
        <v>151</v>
      </c>
      <c r="O127" s="16">
        <f t="shared" si="27"/>
        <v>0</v>
      </c>
      <c r="P127" s="16">
        <f t="shared" si="28"/>
        <v>20</v>
      </c>
      <c r="Q127" s="16">
        <f t="shared" si="29"/>
        <v>20</v>
      </c>
      <c r="R127" s="15">
        <f t="shared" si="30"/>
        <v>20</v>
      </c>
      <c r="S127" s="61">
        <v>100</v>
      </c>
      <c r="T127" s="16">
        <f t="shared" si="31"/>
        <v>0</v>
      </c>
      <c r="U127" s="16">
        <f t="shared" si="32"/>
        <v>0</v>
      </c>
      <c r="V127" s="16">
        <f t="shared" si="33"/>
        <v>0</v>
      </c>
      <c r="W127" s="15">
        <f t="shared" si="34"/>
        <v>0</v>
      </c>
      <c r="X127" s="18">
        <f t="shared" si="37"/>
        <v>40</v>
      </c>
      <c r="Y127" s="19">
        <f t="shared" si="35"/>
        <v>40</v>
      </c>
      <c r="Z127" s="19">
        <f t="shared" si="36"/>
        <v>183</v>
      </c>
    </row>
    <row r="128" spans="1:26" x14ac:dyDescent="0.25">
      <c r="A128" s="68">
        <v>123</v>
      </c>
      <c r="B128" s="70" t="s">
        <v>155</v>
      </c>
      <c r="C128" s="58">
        <v>41</v>
      </c>
      <c r="D128" s="59">
        <v>8.8000000000000007</v>
      </c>
      <c r="E128" s="14">
        <f t="shared" si="19"/>
        <v>30</v>
      </c>
      <c r="F128" s="14">
        <f t="shared" si="20"/>
        <v>0</v>
      </c>
      <c r="G128" s="14">
        <f t="shared" si="21"/>
        <v>30</v>
      </c>
      <c r="H128" s="15">
        <f t="shared" si="22"/>
        <v>30</v>
      </c>
      <c r="I128" s="61">
        <v>280</v>
      </c>
      <c r="J128" s="14">
        <f t="shared" si="23"/>
        <v>0</v>
      </c>
      <c r="K128" s="14">
        <f t="shared" si="24"/>
        <v>8</v>
      </c>
      <c r="L128" s="14">
        <f t="shared" si="25"/>
        <v>8</v>
      </c>
      <c r="M128" s="15">
        <f t="shared" si="26"/>
        <v>8</v>
      </c>
      <c r="N128" s="65">
        <v>136</v>
      </c>
      <c r="O128" s="16">
        <f t="shared" si="27"/>
        <v>0</v>
      </c>
      <c r="P128" s="16">
        <f t="shared" si="28"/>
        <v>13</v>
      </c>
      <c r="Q128" s="16">
        <f t="shared" si="29"/>
        <v>13</v>
      </c>
      <c r="R128" s="15">
        <f t="shared" si="30"/>
        <v>13</v>
      </c>
      <c r="S128" s="61">
        <v>100</v>
      </c>
      <c r="T128" s="16">
        <f t="shared" si="31"/>
        <v>0</v>
      </c>
      <c r="U128" s="16">
        <f t="shared" si="32"/>
        <v>0</v>
      </c>
      <c r="V128" s="16">
        <f t="shared" si="33"/>
        <v>0</v>
      </c>
      <c r="W128" s="15">
        <f t="shared" si="34"/>
        <v>0</v>
      </c>
      <c r="X128" s="18">
        <f t="shared" si="37"/>
        <v>51</v>
      </c>
      <c r="Y128" s="19">
        <f t="shared" si="35"/>
        <v>51</v>
      </c>
      <c r="Z128" s="19">
        <f t="shared" si="36"/>
        <v>171</v>
      </c>
    </row>
    <row r="129" spans="1:26" x14ac:dyDescent="0.25">
      <c r="A129" s="68">
        <v>124</v>
      </c>
      <c r="B129" s="70" t="s">
        <v>154</v>
      </c>
      <c r="C129" s="58">
        <v>41</v>
      </c>
      <c r="D129" s="59">
        <v>9.1</v>
      </c>
      <c r="E129" s="14">
        <f t="shared" si="19"/>
        <v>0</v>
      </c>
      <c r="F129" s="14">
        <f t="shared" si="20"/>
        <v>22</v>
      </c>
      <c r="G129" s="14">
        <f t="shared" si="21"/>
        <v>22</v>
      </c>
      <c r="H129" s="15">
        <f t="shared" si="22"/>
        <v>22</v>
      </c>
      <c r="I129" s="61">
        <v>180</v>
      </c>
      <c r="J129" s="14">
        <f t="shared" si="23"/>
        <v>0</v>
      </c>
      <c r="K129" s="14">
        <f t="shared" si="24"/>
        <v>0</v>
      </c>
      <c r="L129" s="14">
        <f t="shared" si="25"/>
        <v>0</v>
      </c>
      <c r="M129" s="15">
        <f t="shared" si="26"/>
        <v>0</v>
      </c>
      <c r="N129" s="65">
        <v>133</v>
      </c>
      <c r="O129" s="16">
        <f t="shared" si="27"/>
        <v>0</v>
      </c>
      <c r="P129" s="16">
        <f t="shared" si="28"/>
        <v>11</v>
      </c>
      <c r="Q129" s="16">
        <f t="shared" si="29"/>
        <v>11</v>
      </c>
      <c r="R129" s="15">
        <f t="shared" si="30"/>
        <v>11</v>
      </c>
      <c r="S129" s="61">
        <v>100</v>
      </c>
      <c r="T129" s="16">
        <f t="shared" si="31"/>
        <v>0</v>
      </c>
      <c r="U129" s="16">
        <f t="shared" si="32"/>
        <v>0</v>
      </c>
      <c r="V129" s="16">
        <f t="shared" si="33"/>
        <v>0</v>
      </c>
      <c r="W129" s="15">
        <f t="shared" si="34"/>
        <v>0</v>
      </c>
      <c r="X129" s="18">
        <f t="shared" si="37"/>
        <v>33</v>
      </c>
      <c r="Y129" s="19">
        <f t="shared" si="35"/>
        <v>33</v>
      </c>
      <c r="Z129" s="19">
        <f t="shared" si="36"/>
        <v>185</v>
      </c>
    </row>
    <row r="130" spans="1:26" x14ac:dyDescent="0.25">
      <c r="A130" s="68">
        <v>125</v>
      </c>
      <c r="B130" s="70" t="s">
        <v>445</v>
      </c>
      <c r="C130" s="58">
        <v>43</v>
      </c>
      <c r="D130" s="59">
        <v>8.4</v>
      </c>
      <c r="E130" s="14">
        <f t="shared" si="19"/>
        <v>42</v>
      </c>
      <c r="F130" s="14">
        <f t="shared" si="20"/>
        <v>0</v>
      </c>
      <c r="G130" s="14">
        <f t="shared" si="21"/>
        <v>42</v>
      </c>
      <c r="H130" s="15">
        <f t="shared" si="22"/>
        <v>42</v>
      </c>
      <c r="I130" s="61">
        <v>370</v>
      </c>
      <c r="J130" s="14">
        <f t="shared" si="23"/>
        <v>0</v>
      </c>
      <c r="K130" s="14">
        <f t="shared" si="24"/>
        <v>24</v>
      </c>
      <c r="L130" s="14">
        <f t="shared" si="25"/>
        <v>24</v>
      </c>
      <c r="M130" s="15">
        <f t="shared" si="26"/>
        <v>24</v>
      </c>
      <c r="N130" s="65">
        <v>179</v>
      </c>
      <c r="O130" s="16">
        <f t="shared" si="27"/>
        <v>0</v>
      </c>
      <c r="P130" s="16">
        <f t="shared" si="28"/>
        <v>34</v>
      </c>
      <c r="Q130" s="16">
        <f t="shared" si="29"/>
        <v>34</v>
      </c>
      <c r="R130" s="15">
        <f t="shared" si="30"/>
        <v>34</v>
      </c>
      <c r="S130" s="61">
        <v>100</v>
      </c>
      <c r="T130" s="16">
        <f t="shared" si="31"/>
        <v>0</v>
      </c>
      <c r="U130" s="16">
        <f t="shared" si="32"/>
        <v>0</v>
      </c>
      <c r="V130" s="16">
        <f t="shared" si="33"/>
        <v>0</v>
      </c>
      <c r="W130" s="15">
        <f t="shared" si="34"/>
        <v>0</v>
      </c>
      <c r="X130" s="18">
        <f t="shared" si="37"/>
        <v>100</v>
      </c>
      <c r="Y130" s="19">
        <f t="shared" si="35"/>
        <v>100</v>
      </c>
      <c r="Z130" s="19">
        <f t="shared" si="36"/>
        <v>77</v>
      </c>
    </row>
    <row r="131" spans="1:26" x14ac:dyDescent="0.25">
      <c r="A131" s="68">
        <v>126</v>
      </c>
      <c r="B131" s="70" t="s">
        <v>444</v>
      </c>
      <c r="C131" s="58">
        <v>43</v>
      </c>
      <c r="D131" s="59">
        <v>8.6</v>
      </c>
      <c r="E131" s="14">
        <f t="shared" si="19"/>
        <v>36</v>
      </c>
      <c r="F131" s="14">
        <f t="shared" si="20"/>
        <v>0</v>
      </c>
      <c r="G131" s="14">
        <f t="shared" si="21"/>
        <v>36</v>
      </c>
      <c r="H131" s="15">
        <f t="shared" si="22"/>
        <v>36</v>
      </c>
      <c r="I131" s="61">
        <v>530</v>
      </c>
      <c r="J131" s="14">
        <f t="shared" si="23"/>
        <v>56</v>
      </c>
      <c r="K131" s="14">
        <f t="shared" si="24"/>
        <v>0</v>
      </c>
      <c r="L131" s="14">
        <f t="shared" si="25"/>
        <v>56</v>
      </c>
      <c r="M131" s="15">
        <f t="shared" si="26"/>
        <v>56</v>
      </c>
      <c r="N131" s="65">
        <v>175</v>
      </c>
      <c r="O131" s="16">
        <f t="shared" si="27"/>
        <v>0</v>
      </c>
      <c r="P131" s="16">
        <f t="shared" si="28"/>
        <v>32</v>
      </c>
      <c r="Q131" s="16">
        <f t="shared" si="29"/>
        <v>32</v>
      </c>
      <c r="R131" s="15">
        <f t="shared" si="30"/>
        <v>32</v>
      </c>
      <c r="S131" s="61">
        <v>100</v>
      </c>
      <c r="T131" s="16">
        <f t="shared" si="31"/>
        <v>0</v>
      </c>
      <c r="U131" s="16">
        <f t="shared" si="32"/>
        <v>0</v>
      </c>
      <c r="V131" s="16">
        <f t="shared" si="33"/>
        <v>0</v>
      </c>
      <c r="W131" s="15">
        <f t="shared" si="34"/>
        <v>0</v>
      </c>
      <c r="X131" s="18">
        <f t="shared" si="37"/>
        <v>124</v>
      </c>
      <c r="Y131" s="19">
        <f t="shared" si="35"/>
        <v>124</v>
      </c>
      <c r="Z131" s="19">
        <f t="shared" si="36"/>
        <v>31</v>
      </c>
    </row>
    <row r="132" spans="1:26" x14ac:dyDescent="0.25">
      <c r="A132" s="68">
        <v>127</v>
      </c>
      <c r="B132" s="71" t="s">
        <v>446</v>
      </c>
      <c r="C132" s="58">
        <v>43</v>
      </c>
      <c r="D132" s="59">
        <v>8.6999999999999993</v>
      </c>
      <c r="E132" s="14">
        <f t="shared" si="19"/>
        <v>33</v>
      </c>
      <c r="F132" s="14">
        <f t="shared" si="20"/>
        <v>0</v>
      </c>
      <c r="G132" s="14">
        <f t="shared" si="21"/>
        <v>33</v>
      </c>
      <c r="H132" s="15">
        <f t="shared" si="22"/>
        <v>33</v>
      </c>
      <c r="I132" s="61">
        <v>380</v>
      </c>
      <c r="J132" s="14">
        <f t="shared" si="23"/>
        <v>0</v>
      </c>
      <c r="K132" s="14">
        <f t="shared" si="24"/>
        <v>26</v>
      </c>
      <c r="L132" s="14">
        <f t="shared" si="25"/>
        <v>26</v>
      </c>
      <c r="M132" s="15">
        <f t="shared" si="26"/>
        <v>26</v>
      </c>
      <c r="N132" s="65">
        <v>171</v>
      </c>
      <c r="O132" s="16">
        <f t="shared" si="27"/>
        <v>0</v>
      </c>
      <c r="P132" s="16">
        <f t="shared" si="28"/>
        <v>30</v>
      </c>
      <c r="Q132" s="16">
        <f t="shared" si="29"/>
        <v>30</v>
      </c>
      <c r="R132" s="15">
        <f t="shared" si="30"/>
        <v>30</v>
      </c>
      <c r="S132" s="61">
        <v>100</v>
      </c>
      <c r="T132" s="16">
        <f t="shared" si="31"/>
        <v>0</v>
      </c>
      <c r="U132" s="16">
        <f t="shared" si="32"/>
        <v>0</v>
      </c>
      <c r="V132" s="16">
        <f t="shared" si="33"/>
        <v>0</v>
      </c>
      <c r="W132" s="15">
        <f t="shared" si="34"/>
        <v>0</v>
      </c>
      <c r="X132" s="18">
        <f t="shared" si="37"/>
        <v>89</v>
      </c>
      <c r="Y132" s="19">
        <f t="shared" si="35"/>
        <v>89</v>
      </c>
      <c r="Z132" s="19">
        <f t="shared" si="36"/>
        <v>99</v>
      </c>
    </row>
    <row r="133" spans="1:26" x14ac:dyDescent="0.25">
      <c r="A133" s="68">
        <v>128</v>
      </c>
      <c r="B133" s="71" t="s">
        <v>447</v>
      </c>
      <c r="C133" s="58">
        <v>43</v>
      </c>
      <c r="D133" s="59">
        <v>8.9</v>
      </c>
      <c r="E133" s="14">
        <f t="shared" si="19"/>
        <v>0</v>
      </c>
      <c r="F133" s="14">
        <f t="shared" si="20"/>
        <v>27</v>
      </c>
      <c r="G133" s="14">
        <f t="shared" si="21"/>
        <v>27</v>
      </c>
      <c r="H133" s="15">
        <f t="shared" si="22"/>
        <v>27</v>
      </c>
      <c r="I133" s="61">
        <v>445</v>
      </c>
      <c r="J133" s="14">
        <f t="shared" si="23"/>
        <v>0</v>
      </c>
      <c r="K133" s="14">
        <f t="shared" si="24"/>
        <v>39</v>
      </c>
      <c r="L133" s="14">
        <f t="shared" si="25"/>
        <v>39</v>
      </c>
      <c r="M133" s="15">
        <f t="shared" si="26"/>
        <v>39</v>
      </c>
      <c r="N133" s="65">
        <v>164</v>
      </c>
      <c r="O133" s="16">
        <f t="shared" si="27"/>
        <v>0</v>
      </c>
      <c r="P133" s="16">
        <f t="shared" si="28"/>
        <v>27</v>
      </c>
      <c r="Q133" s="16">
        <f t="shared" si="29"/>
        <v>27</v>
      </c>
      <c r="R133" s="15">
        <f t="shared" si="30"/>
        <v>27</v>
      </c>
      <c r="S133" s="61">
        <v>100</v>
      </c>
      <c r="T133" s="16">
        <f t="shared" si="31"/>
        <v>0</v>
      </c>
      <c r="U133" s="16">
        <f t="shared" si="32"/>
        <v>0</v>
      </c>
      <c r="V133" s="16">
        <f t="shared" si="33"/>
        <v>0</v>
      </c>
      <c r="W133" s="15">
        <f t="shared" si="34"/>
        <v>0</v>
      </c>
      <c r="X133" s="18">
        <f t="shared" si="37"/>
        <v>93</v>
      </c>
      <c r="Y133" s="19">
        <f t="shared" si="35"/>
        <v>93</v>
      </c>
      <c r="Z133" s="19">
        <f t="shared" si="36"/>
        <v>91</v>
      </c>
    </row>
    <row r="134" spans="1:26" x14ac:dyDescent="0.25">
      <c r="A134" s="68">
        <v>129</v>
      </c>
      <c r="B134" s="71" t="s">
        <v>448</v>
      </c>
      <c r="C134" s="58">
        <v>43</v>
      </c>
      <c r="D134" s="59">
        <v>8.6999999999999993</v>
      </c>
      <c r="E134" s="14">
        <f t="shared" ref="E134:E197" si="38">IF(D134&gt;8.85,0,IF(D134&gt;8.82,28,IF(D134&gt;8.8,29,IF(D134&gt;8.75,30,IF(D134&gt;8.73,31,IF(D134&gt;8.7,32,IF(D134&gt;8.65,33,IF(D134&gt;8.63,34,IF(D134&gt;8.6,35,IF(D134&gt;8.55,36,IF(D134&gt;8.53,37,IF(D134&gt;8.5,38,IF(D134&gt;8.45,39,IF(D134&gt;8.42,40,IF(D134&gt;8.4,41,IF(D134&gt;8.37,42,IF(D134&gt;8.36,43,IF(D134&gt;8.32,44,IF(D134&gt;8.3,45,IF(D134&gt;8.27,46,IF(D134&gt;8.25,47,IF(D134&gt;8.23,48,IF(D134&gt;8.2,49,IF(D134&gt;8.15,50,IF(D134&gt;8.13,51,IF(D134&gt;8.1,52,IF(D134&gt;8.05,53,IF(D134&gt;8,54,IF(D134&gt;7.93,55,IF(D134&gt;7.9,56,IF(D134&gt;7.84,57,IF(D134&gt;7.8,58,IF(D134&gt;7.75,59,IF(D134&gt;7.7,60,IF(D134&gt;7.65,61,IF(D134&gt;7.6,62,IF(D134&gt;7.55,63,IF(D134&gt;7.5,64,IF(D134&gt;7.45,65,IF(D134&gt;7.4,66,IF(D134&gt;7.35,67,IF(D134&gt;7.3,68,IF(D134&gt;7.2,69,IF(D134&gt;6.9,70,))))))))))))))))))))))))))))))))))))))))))))</f>
        <v>33</v>
      </c>
      <c r="F134" s="14">
        <f t="shared" ref="F134:F197" si="39">IF(D134&gt;10.5,0,IF(D134&gt;10.4,1,IF(D134&gt;10.3,2,IF(D134&gt;10.2,3,IF(D134&gt;10.1,4,IF(D134&gt;10,5,IF(D134&gt;9.9,6,IF(D134&gt;9.8,7,IF(D134&gt;9.75,8,IF(D134&gt;9.7,9,IF(D134&gt;9.65,10,IF(D134&gt;9.6,11,IF(D134&gt;9.55,12,IF(D134&gt;9.5,13,IF(D134&gt;9.45,14,IF(D134&gt;9.4,15,IF(D134&gt;9.35,16,IF(D134&gt;9.3,17,IF(D134&gt;9.25,18,IF(D134&gt;9.2,19,IF(D134&gt;9.15,20,IF(D134&gt;9.1,21,IF(D134&gt;9.03,22,IF(D134&gt;9,23,IF(D134&gt;8.95,24,IF(D134&gt;8.92,25,IF(D134&gt;8.9,26,IF(D134&gt;8.85,27,))))))))))))))))))))))))))))</f>
        <v>0</v>
      </c>
      <c r="G134" s="14">
        <f t="shared" ref="G134:G197" si="40">E134+F134</f>
        <v>33</v>
      </c>
      <c r="H134" s="15">
        <f t="shared" ref="H134:H197" si="41">G134</f>
        <v>33</v>
      </c>
      <c r="I134" s="61">
        <v>280</v>
      </c>
      <c r="J134" s="14">
        <f t="shared" ref="J134:J197" si="42">IF(I134&lt;470,0,IF(I134&lt;475,44,IF(I134&lt;480,45,IF(I134&lt;485,46,IF(I134&lt;490,47,IF(I134&lt;495,48,IF(I134&lt;500,49,IF(I134&lt;505,50,IF(I134&lt;510,51,IF(I134&lt;515,52,IF(I134&lt;520,53,IF(I134&lt;525,54,IF(I134&lt;530,55,IF(I134&lt;535,56,IF(I134&lt;540,57,IF(I134&lt;545,58,IF(I134&lt;550,59,IF(I134&lt;555,60,IF(I134&lt;560,61,IF(I134&lt;565,62,IF(I134&lt;570,63,IF(I134&lt;575,64,IF(I134&lt;580,65,IF(I134&lt;585,66,IF(I134&lt;590,67,IF(I134&lt;595,68,IF(I134&lt;600,69,IF(I134&lt;705,70,))))))))))))))))))))))))))))</f>
        <v>0</v>
      </c>
      <c r="K134" s="14">
        <f t="shared" ref="K134:K197" si="43">IF(I134&lt;210,0,IF(I134&lt;220,1,IF(I134&lt;230,2,IF(I134&lt;240,3,IF(I134&lt;250,4,IF(I134&lt;260,5,IF(I134&lt;270,6,IF(I134&lt;280,7,IF(I134&lt;290,8,IF(I134&lt;300,9,IF(I134&lt;305,10,IF(I134&lt;310,11,IF(I134&lt;315,12,IF(I134&lt;320,13,IF(I134&lt;325,14,IF(I134&lt;330,15,IF(I134&lt;335,16,IF(I134&lt;340,17,IF(I134&lt;345,18,IF(I134&lt;350,19,IF(I134&lt;355,20,IF(I134&lt;360,21,IF(I134&lt;365,22,IF(I134&lt;370,23,IF(I134&lt;375,24,IF(I134&lt;380,25,IF(I134&lt;385,26,IF(I134&lt;390,27,IF(I134&lt;395,28,IF(I134&lt;400,29,IF(I134&lt;405,30,IF(I134&lt;410,31,IF(I134&lt;415,32,IF(I134&lt;420,33,IF(I134&lt;425,34,IF(I134&lt;430,35,IF(I134&lt;435,36,IF(I134&lt;440,37,IF(I134&lt;445,38,IF(I134&lt;450,39,IF(I134&lt;455,40,IF(I134&lt;460,41,IF(I134&lt;465,42,IF(I134&lt;470,43,))))))))))))))))))))))))))))))))))))))))))))</f>
        <v>8</v>
      </c>
      <c r="L134" s="14">
        <f t="shared" ref="L134:L197" si="44">J134+K134</f>
        <v>8</v>
      </c>
      <c r="M134" s="15">
        <f t="shared" ref="M134:M197" si="45">L134</f>
        <v>8</v>
      </c>
      <c r="N134" s="65">
        <v>164</v>
      </c>
      <c r="O134" s="16">
        <f t="shared" ref="O134:O197" si="46">IF(N134&lt;220,0,IF(N134&lt;222,60,IF(N134&lt;224,61,IF(N134&lt;226,62,IF(N134&lt;228,63,IF(N134&lt;230,64,IF(N134&lt;233,65,IF(N134&lt;236,66,IF(N134&lt;239,67,IF(N134&lt;242,68,IF(N134&lt;245,69,IF(N134&lt;250,70,))))))))))))</f>
        <v>0</v>
      </c>
      <c r="P134" s="16">
        <f t="shared" ref="P134:P197" si="47">IF(N134&lt;107,0,IF(N134&lt;110,1,IF(N134&lt;113,2,IF(N134&lt;116,3,IF(N134&lt;119,4,IF(N134&lt;122,5,IF(N134&lt;124,6,IF(N134&lt;126,7,IF(N134&lt;128,8,IF(N134&lt;130,9,IF(N134&lt;132,10,IF(N134&lt;134,11,IF(N134&lt;136,12,IF(N134&lt;138,13,IF(N134&lt;140,14,IF(N134&lt;142,15,IF(N134&lt;144,16,IF(N134&lt;146,17,IF(N134&lt;148,18,IF(N134&lt;150,19,IF(N134&lt;152,20,IF(N134&lt;154,21,IF(N134&lt;156,22,IF(N134&lt;158,23,IF(N134&lt;160,24,IF(N134&lt;162,25,IF(N134&lt;164,26,IF(N134&lt;166,27,IF(N134&lt;168,28,IF(N134&lt;170,29,IF(N134&lt;172,30,IF(N134&lt;174,31,IF(N134&lt;176,32,IF(N134&lt;178,33,IF(N134&lt;180,34,IF(N134&lt;182,35,IF(N134&lt;184,36,IF(N134&lt;186,37,IF(N134&lt;188,38,IF(N134&lt;190,39,IF(N134&lt;191,40,IF(N134&lt;192,41,IF(N134&lt;193,42,IF(N134&lt;194,43,IF(N134&lt;195,44,IF(N134&lt;196,45,IF(N134&lt;197,46,IF(N134&lt;198,47,IF(N134&lt;199,48,IF(N134&lt;200,49,IF(N134&lt;202,50,IF(N134&lt;204,51,IF(N134&lt;206,52,IF(N134&lt;208,53,IF(N134&lt;210,54,IF(N134&lt;212,55,IF(N134&lt;214,56,IF(N134&lt;216,57,IF(N134&lt;218,58,IF(N134&lt;220,59,))))))))))))))))))))))))))))))))))))))))))))))))))))))))))))</f>
        <v>27</v>
      </c>
      <c r="Q134" s="16">
        <f t="shared" ref="Q134:Q197" si="48">O134+P134</f>
        <v>27</v>
      </c>
      <c r="R134" s="15">
        <f t="shared" ref="R134:R197" si="49">Q134</f>
        <v>27</v>
      </c>
      <c r="S134" s="61">
        <v>100</v>
      </c>
      <c r="T134" s="16">
        <f t="shared" ref="T134:T197" si="50">IF(S134&lt;26,0,IF(S134&lt;26.5,60,IF(S134&lt;27,61,IF(S134&lt;28,62,IF(S134&lt;29,63,IF(S134&lt;30,64,IF(S134&lt;31,65,IF(S134&lt;32,66,IF(S134&lt;33,67,IF(S134&lt;34,68,IF(S134&lt;35,69,IF(S134&lt;36,70,IF(S134&lt;37,71,IF(S134&lt;38,72,IF(S134&lt;39,73,)))))))))))))))</f>
        <v>0</v>
      </c>
      <c r="U134" s="16">
        <f t="shared" ref="U134:U197" si="51">IF(S134&lt;-3,0,IF(S134&lt;-2,1,IF(S134&lt;-1,2,IF(S134&lt;0,3,IF(S134&lt;1,4,IF(S134&lt;2,5,IF(S134&lt;3,6,IF(S134&lt;4,7,IF(S134&lt;4.5,8,IF(S134&lt;5,9,IF(S134&lt;5.5,10,IF(S134&lt;6,11,IF(S134&lt;6.5,12,IF(S134&lt;7,13,IF(S134&lt;7.5,14,IF(S134&lt;8,15,IF(S134&lt;8.5,16,IF(S134&lt;9,17,IF(S134&lt;9.5,18,IF(S134&lt;10,19,IF(S134&lt;10.5,20,IF(S134&lt;11,21,IF(S134&lt;11.5,22,IF(S134&lt;12,23,IF(S134&lt;12.5,24,IF(S134&lt;13,25,IF(S134&lt;13.5,26,IF(S134&lt;13.7,27,IF(S134&lt;14,28,IF(S134&lt;14.5,29,IF(S134&lt;14.6,30,IF(S134&lt;15,31,IF(S134&lt;15.5,32,IF(S134&lt;15.6,33,IF(S134&lt;16,34,IF(S134&lt;16.5,35,IF(S134&lt;16.7,36,IF(S134&lt;17,37,IF(S134&lt;17.5,38,IF(S134&lt;17.7,39,IF(S134&lt;18,40,IF(S134&lt;18.5,41,IF(S134&lt;18.6,42,IF(S134&lt;19,43,IF(S134&lt;19.5,44,IF(S134&lt;19.6,45,IF(S134&lt;20,46,IF(S134&lt;20.5,47,IF(S134&lt;20.6,48,IF(S134&lt;21,49,IF(S134&lt;21.5,50,IF(S134&lt;22,51,IF(S134&lt;22.5,52,IF(S134&lt;23,53,IF(S134&lt;23.5,54,IF(S134&lt;24,55,IF(S134&lt;24.5,56,IF(S134&lt;25,57,IF(S134&lt;25.5,58,IF(S134&lt;26,59,))))))))))))))))))))))))))))))))))))))))))))))))))))))))))))</f>
        <v>0</v>
      </c>
      <c r="V134" s="16">
        <f t="shared" ref="V134:V197" si="52">T134+U134</f>
        <v>0</v>
      </c>
      <c r="W134" s="15">
        <f t="shared" ref="W134:W197" si="53">V134</f>
        <v>0</v>
      </c>
      <c r="X134" s="18">
        <f t="shared" si="37"/>
        <v>68</v>
      </c>
      <c r="Y134" s="19">
        <f t="shared" ref="Y134:Y197" si="54">X134</f>
        <v>68</v>
      </c>
      <c r="Z134" s="19">
        <f t="shared" ref="Z134:Z197" si="55">IF(ISNUMBER(Y134),RANK(Y134,$Y$6:$Y$256,0),"")</f>
        <v>144</v>
      </c>
    </row>
    <row r="135" spans="1:26" x14ac:dyDescent="0.25">
      <c r="A135" s="68">
        <v>130</v>
      </c>
      <c r="B135" s="70" t="s">
        <v>185</v>
      </c>
      <c r="C135" s="58">
        <v>44</v>
      </c>
      <c r="D135" s="59">
        <v>8.1999999999999993</v>
      </c>
      <c r="E135" s="14">
        <f t="shared" si="38"/>
        <v>50</v>
      </c>
      <c r="F135" s="14">
        <f t="shared" si="39"/>
        <v>0</v>
      </c>
      <c r="G135" s="14">
        <f t="shared" si="40"/>
        <v>50</v>
      </c>
      <c r="H135" s="15">
        <f t="shared" si="41"/>
        <v>50</v>
      </c>
      <c r="I135" s="61">
        <v>310</v>
      </c>
      <c r="J135" s="14">
        <f t="shared" si="42"/>
        <v>0</v>
      </c>
      <c r="K135" s="14">
        <f t="shared" si="43"/>
        <v>12</v>
      </c>
      <c r="L135" s="14">
        <f t="shared" si="44"/>
        <v>12</v>
      </c>
      <c r="M135" s="15">
        <f t="shared" si="45"/>
        <v>12</v>
      </c>
      <c r="N135" s="65">
        <v>163</v>
      </c>
      <c r="O135" s="16">
        <f t="shared" si="46"/>
        <v>0</v>
      </c>
      <c r="P135" s="16">
        <f t="shared" si="47"/>
        <v>26</v>
      </c>
      <c r="Q135" s="16">
        <f t="shared" si="48"/>
        <v>26</v>
      </c>
      <c r="R135" s="15">
        <f t="shared" si="49"/>
        <v>26</v>
      </c>
      <c r="S135" s="61">
        <v>100</v>
      </c>
      <c r="T135" s="16">
        <f t="shared" si="50"/>
        <v>0</v>
      </c>
      <c r="U135" s="16">
        <f t="shared" si="51"/>
        <v>0</v>
      </c>
      <c r="V135" s="16">
        <f t="shared" si="52"/>
        <v>0</v>
      </c>
      <c r="W135" s="15">
        <f t="shared" si="53"/>
        <v>0</v>
      </c>
      <c r="X135" s="18">
        <f t="shared" ref="X135:X198" si="56">H135+M135+R135+W135</f>
        <v>88</v>
      </c>
      <c r="Y135" s="19">
        <f t="shared" si="54"/>
        <v>88</v>
      </c>
      <c r="Z135" s="19">
        <f t="shared" si="55"/>
        <v>101</v>
      </c>
    </row>
    <row r="136" spans="1:26" x14ac:dyDescent="0.25">
      <c r="A136" s="68">
        <v>131</v>
      </c>
      <c r="B136" s="70" t="s">
        <v>186</v>
      </c>
      <c r="C136" s="58">
        <v>44</v>
      </c>
      <c r="D136" s="59">
        <v>9</v>
      </c>
      <c r="E136" s="14">
        <f t="shared" si="38"/>
        <v>0</v>
      </c>
      <c r="F136" s="14">
        <f t="shared" si="39"/>
        <v>24</v>
      </c>
      <c r="G136" s="14">
        <f t="shared" si="40"/>
        <v>24</v>
      </c>
      <c r="H136" s="15">
        <f t="shared" si="41"/>
        <v>24</v>
      </c>
      <c r="I136" s="61">
        <v>280</v>
      </c>
      <c r="J136" s="14">
        <f t="shared" si="42"/>
        <v>0</v>
      </c>
      <c r="K136" s="14">
        <f t="shared" si="43"/>
        <v>8</v>
      </c>
      <c r="L136" s="14">
        <f t="shared" si="44"/>
        <v>8</v>
      </c>
      <c r="M136" s="15">
        <f t="shared" si="45"/>
        <v>8</v>
      </c>
      <c r="N136" s="65">
        <v>157</v>
      </c>
      <c r="O136" s="16">
        <f t="shared" si="46"/>
        <v>0</v>
      </c>
      <c r="P136" s="16">
        <f t="shared" si="47"/>
        <v>23</v>
      </c>
      <c r="Q136" s="16">
        <f t="shared" si="48"/>
        <v>23</v>
      </c>
      <c r="R136" s="15">
        <f t="shared" si="49"/>
        <v>23</v>
      </c>
      <c r="S136" s="61">
        <v>100</v>
      </c>
      <c r="T136" s="16">
        <f t="shared" si="50"/>
        <v>0</v>
      </c>
      <c r="U136" s="16">
        <f t="shared" si="51"/>
        <v>0</v>
      </c>
      <c r="V136" s="16">
        <f t="shared" si="52"/>
        <v>0</v>
      </c>
      <c r="W136" s="15">
        <f t="shared" si="53"/>
        <v>0</v>
      </c>
      <c r="X136" s="18">
        <f t="shared" si="56"/>
        <v>55</v>
      </c>
      <c r="Y136" s="19">
        <f t="shared" si="54"/>
        <v>55</v>
      </c>
      <c r="Z136" s="19">
        <f t="shared" si="55"/>
        <v>165</v>
      </c>
    </row>
    <row r="137" spans="1:26" x14ac:dyDescent="0.25">
      <c r="A137" s="68">
        <v>132</v>
      </c>
      <c r="B137" s="70" t="s">
        <v>188</v>
      </c>
      <c r="C137" s="58">
        <v>44</v>
      </c>
      <c r="D137" s="59">
        <v>9.1</v>
      </c>
      <c r="E137" s="14">
        <f t="shared" si="38"/>
        <v>0</v>
      </c>
      <c r="F137" s="14">
        <f t="shared" si="39"/>
        <v>22</v>
      </c>
      <c r="G137" s="14">
        <f t="shared" si="40"/>
        <v>22</v>
      </c>
      <c r="H137" s="15">
        <f t="shared" si="41"/>
        <v>22</v>
      </c>
      <c r="I137" s="61">
        <v>280</v>
      </c>
      <c r="J137" s="14">
        <f t="shared" si="42"/>
        <v>0</v>
      </c>
      <c r="K137" s="14">
        <f t="shared" si="43"/>
        <v>8</v>
      </c>
      <c r="L137" s="14">
        <f t="shared" si="44"/>
        <v>8</v>
      </c>
      <c r="M137" s="15">
        <f t="shared" si="45"/>
        <v>8</v>
      </c>
      <c r="N137" s="65">
        <v>157</v>
      </c>
      <c r="O137" s="16">
        <f t="shared" si="46"/>
        <v>0</v>
      </c>
      <c r="P137" s="16">
        <f t="shared" si="47"/>
        <v>23</v>
      </c>
      <c r="Q137" s="16">
        <f t="shared" si="48"/>
        <v>23</v>
      </c>
      <c r="R137" s="15">
        <f t="shared" si="49"/>
        <v>23</v>
      </c>
      <c r="S137" s="61">
        <v>100</v>
      </c>
      <c r="T137" s="16">
        <f t="shared" si="50"/>
        <v>0</v>
      </c>
      <c r="U137" s="16">
        <f t="shared" si="51"/>
        <v>0</v>
      </c>
      <c r="V137" s="16">
        <f t="shared" si="52"/>
        <v>0</v>
      </c>
      <c r="W137" s="15">
        <f t="shared" si="53"/>
        <v>0</v>
      </c>
      <c r="X137" s="18">
        <f t="shared" si="56"/>
        <v>53</v>
      </c>
      <c r="Y137" s="19">
        <f t="shared" si="54"/>
        <v>53</v>
      </c>
      <c r="Z137" s="19">
        <f t="shared" si="55"/>
        <v>169</v>
      </c>
    </row>
    <row r="138" spans="1:26" x14ac:dyDescent="0.25">
      <c r="A138" s="68">
        <v>133</v>
      </c>
      <c r="B138" s="70" t="s">
        <v>187</v>
      </c>
      <c r="C138" s="58">
        <v>44</v>
      </c>
      <c r="D138" s="59">
        <v>9.6</v>
      </c>
      <c r="E138" s="14">
        <f t="shared" si="38"/>
        <v>0</v>
      </c>
      <c r="F138" s="14">
        <f t="shared" si="39"/>
        <v>12</v>
      </c>
      <c r="G138" s="14">
        <f t="shared" si="40"/>
        <v>12</v>
      </c>
      <c r="H138" s="15">
        <f t="shared" si="41"/>
        <v>12</v>
      </c>
      <c r="I138" s="61">
        <v>210</v>
      </c>
      <c r="J138" s="14">
        <f t="shared" si="42"/>
        <v>0</v>
      </c>
      <c r="K138" s="14">
        <f t="shared" si="43"/>
        <v>1</v>
      </c>
      <c r="L138" s="14">
        <f t="shared" si="44"/>
        <v>1</v>
      </c>
      <c r="M138" s="15">
        <f t="shared" si="45"/>
        <v>1</v>
      </c>
      <c r="N138" s="65">
        <v>148</v>
      </c>
      <c r="O138" s="16">
        <f t="shared" si="46"/>
        <v>0</v>
      </c>
      <c r="P138" s="16">
        <f t="shared" si="47"/>
        <v>19</v>
      </c>
      <c r="Q138" s="16">
        <f t="shared" si="48"/>
        <v>19</v>
      </c>
      <c r="R138" s="15">
        <f t="shared" si="49"/>
        <v>19</v>
      </c>
      <c r="S138" s="61">
        <v>100</v>
      </c>
      <c r="T138" s="16">
        <f t="shared" si="50"/>
        <v>0</v>
      </c>
      <c r="U138" s="16">
        <f t="shared" si="51"/>
        <v>0</v>
      </c>
      <c r="V138" s="16">
        <f t="shared" si="52"/>
        <v>0</v>
      </c>
      <c r="W138" s="15">
        <f t="shared" si="53"/>
        <v>0</v>
      </c>
      <c r="X138" s="18">
        <f t="shared" si="56"/>
        <v>32</v>
      </c>
      <c r="Y138" s="19">
        <f t="shared" si="54"/>
        <v>32</v>
      </c>
      <c r="Z138" s="19">
        <f t="shared" si="55"/>
        <v>186</v>
      </c>
    </row>
    <row r="139" spans="1:26" x14ac:dyDescent="0.25">
      <c r="A139" s="68">
        <v>134</v>
      </c>
      <c r="B139" s="70" t="s">
        <v>216</v>
      </c>
      <c r="C139" s="58">
        <v>45</v>
      </c>
      <c r="D139" s="59">
        <v>7.9</v>
      </c>
      <c r="E139" s="14">
        <f t="shared" si="38"/>
        <v>57</v>
      </c>
      <c r="F139" s="14">
        <f t="shared" si="39"/>
        <v>0</v>
      </c>
      <c r="G139" s="14">
        <f t="shared" si="40"/>
        <v>57</v>
      </c>
      <c r="H139" s="15">
        <f t="shared" si="41"/>
        <v>57</v>
      </c>
      <c r="I139" s="61">
        <v>410</v>
      </c>
      <c r="J139" s="14">
        <f t="shared" si="42"/>
        <v>0</v>
      </c>
      <c r="K139" s="14">
        <f t="shared" si="43"/>
        <v>32</v>
      </c>
      <c r="L139" s="14">
        <f t="shared" si="44"/>
        <v>32</v>
      </c>
      <c r="M139" s="15">
        <f t="shared" si="45"/>
        <v>32</v>
      </c>
      <c r="N139" s="65">
        <v>177</v>
      </c>
      <c r="O139" s="16">
        <f t="shared" si="46"/>
        <v>0</v>
      </c>
      <c r="P139" s="16">
        <f t="shared" si="47"/>
        <v>33</v>
      </c>
      <c r="Q139" s="16">
        <f t="shared" si="48"/>
        <v>33</v>
      </c>
      <c r="R139" s="15">
        <f t="shared" si="49"/>
        <v>33</v>
      </c>
      <c r="S139" s="61">
        <v>100</v>
      </c>
      <c r="T139" s="16">
        <f t="shared" si="50"/>
        <v>0</v>
      </c>
      <c r="U139" s="16">
        <f t="shared" si="51"/>
        <v>0</v>
      </c>
      <c r="V139" s="16">
        <f t="shared" si="52"/>
        <v>0</v>
      </c>
      <c r="W139" s="15">
        <f t="shared" si="53"/>
        <v>0</v>
      </c>
      <c r="X139" s="18">
        <f t="shared" si="56"/>
        <v>122</v>
      </c>
      <c r="Y139" s="19">
        <f t="shared" si="54"/>
        <v>122</v>
      </c>
      <c r="Z139" s="19">
        <f t="shared" si="55"/>
        <v>34</v>
      </c>
    </row>
    <row r="140" spans="1:26" x14ac:dyDescent="0.25">
      <c r="A140" s="68">
        <v>135</v>
      </c>
      <c r="B140" s="70" t="s">
        <v>253</v>
      </c>
      <c r="C140" s="58">
        <v>45</v>
      </c>
      <c r="D140" s="59">
        <v>11.3</v>
      </c>
      <c r="E140" s="14">
        <f t="shared" si="38"/>
        <v>0</v>
      </c>
      <c r="F140" s="14">
        <f t="shared" si="39"/>
        <v>0</v>
      </c>
      <c r="G140" s="14">
        <f t="shared" si="40"/>
        <v>0</v>
      </c>
      <c r="H140" s="15">
        <f t="shared" si="41"/>
        <v>0</v>
      </c>
      <c r="I140" s="61">
        <v>380</v>
      </c>
      <c r="J140" s="14">
        <f t="shared" si="42"/>
        <v>0</v>
      </c>
      <c r="K140" s="14">
        <f t="shared" si="43"/>
        <v>26</v>
      </c>
      <c r="L140" s="14">
        <f t="shared" si="44"/>
        <v>26</v>
      </c>
      <c r="M140" s="15">
        <f t="shared" si="45"/>
        <v>26</v>
      </c>
      <c r="N140" s="65">
        <v>177</v>
      </c>
      <c r="O140" s="16">
        <f t="shared" si="46"/>
        <v>0</v>
      </c>
      <c r="P140" s="16">
        <f t="shared" si="47"/>
        <v>33</v>
      </c>
      <c r="Q140" s="16">
        <f t="shared" si="48"/>
        <v>33</v>
      </c>
      <c r="R140" s="15">
        <f t="shared" si="49"/>
        <v>33</v>
      </c>
      <c r="S140" s="61">
        <v>100</v>
      </c>
      <c r="T140" s="16">
        <f t="shared" si="50"/>
        <v>0</v>
      </c>
      <c r="U140" s="16">
        <f t="shared" si="51"/>
        <v>0</v>
      </c>
      <c r="V140" s="16">
        <f t="shared" si="52"/>
        <v>0</v>
      </c>
      <c r="W140" s="15">
        <f t="shared" si="53"/>
        <v>0</v>
      </c>
      <c r="X140" s="18">
        <f t="shared" si="56"/>
        <v>59</v>
      </c>
      <c r="Y140" s="19">
        <f t="shared" si="54"/>
        <v>59</v>
      </c>
      <c r="Z140" s="19">
        <f t="shared" si="55"/>
        <v>159</v>
      </c>
    </row>
    <row r="141" spans="1:26" x14ac:dyDescent="0.25">
      <c r="A141" s="68">
        <v>136</v>
      </c>
      <c r="B141" s="70" t="s">
        <v>255</v>
      </c>
      <c r="C141" s="58">
        <v>45</v>
      </c>
      <c r="D141" s="59">
        <v>8.1</v>
      </c>
      <c r="E141" s="14">
        <f t="shared" si="38"/>
        <v>53</v>
      </c>
      <c r="F141" s="14">
        <f t="shared" si="39"/>
        <v>0</v>
      </c>
      <c r="G141" s="14">
        <f t="shared" si="40"/>
        <v>53</v>
      </c>
      <c r="H141" s="15">
        <f t="shared" si="41"/>
        <v>53</v>
      </c>
      <c r="I141" s="61">
        <v>446</v>
      </c>
      <c r="J141" s="14">
        <f t="shared" si="42"/>
        <v>0</v>
      </c>
      <c r="K141" s="14">
        <f t="shared" si="43"/>
        <v>39</v>
      </c>
      <c r="L141" s="14">
        <f t="shared" si="44"/>
        <v>39</v>
      </c>
      <c r="M141" s="15">
        <f t="shared" si="45"/>
        <v>39</v>
      </c>
      <c r="N141" s="65">
        <v>171</v>
      </c>
      <c r="O141" s="16">
        <f t="shared" si="46"/>
        <v>0</v>
      </c>
      <c r="P141" s="16">
        <f t="shared" si="47"/>
        <v>30</v>
      </c>
      <c r="Q141" s="16">
        <f t="shared" si="48"/>
        <v>30</v>
      </c>
      <c r="R141" s="15">
        <f t="shared" si="49"/>
        <v>30</v>
      </c>
      <c r="S141" s="61">
        <v>100</v>
      </c>
      <c r="T141" s="16">
        <f t="shared" si="50"/>
        <v>0</v>
      </c>
      <c r="U141" s="16">
        <f t="shared" si="51"/>
        <v>0</v>
      </c>
      <c r="V141" s="16">
        <f t="shared" si="52"/>
        <v>0</v>
      </c>
      <c r="W141" s="15">
        <f t="shared" si="53"/>
        <v>0</v>
      </c>
      <c r="X141" s="18">
        <f t="shared" si="56"/>
        <v>122</v>
      </c>
      <c r="Y141" s="19">
        <f t="shared" si="54"/>
        <v>122</v>
      </c>
      <c r="Z141" s="19">
        <f t="shared" si="55"/>
        <v>34</v>
      </c>
    </row>
    <row r="142" spans="1:26" x14ac:dyDescent="0.25">
      <c r="A142" s="68">
        <v>137</v>
      </c>
      <c r="B142" s="70" t="s">
        <v>254</v>
      </c>
      <c r="C142" s="58">
        <v>45</v>
      </c>
      <c r="D142" s="59">
        <v>8</v>
      </c>
      <c r="E142" s="14">
        <f t="shared" si="38"/>
        <v>55</v>
      </c>
      <c r="F142" s="14">
        <f t="shared" si="39"/>
        <v>0</v>
      </c>
      <c r="G142" s="14">
        <f t="shared" si="40"/>
        <v>55</v>
      </c>
      <c r="H142" s="15">
        <f t="shared" si="41"/>
        <v>55</v>
      </c>
      <c r="I142" s="61">
        <v>415</v>
      </c>
      <c r="J142" s="14">
        <f t="shared" si="42"/>
        <v>0</v>
      </c>
      <c r="K142" s="14">
        <f t="shared" si="43"/>
        <v>33</v>
      </c>
      <c r="L142" s="14">
        <f t="shared" si="44"/>
        <v>33</v>
      </c>
      <c r="M142" s="15">
        <f t="shared" si="45"/>
        <v>33</v>
      </c>
      <c r="N142" s="65">
        <v>168</v>
      </c>
      <c r="O142" s="16">
        <f t="shared" si="46"/>
        <v>0</v>
      </c>
      <c r="P142" s="16">
        <f t="shared" si="47"/>
        <v>29</v>
      </c>
      <c r="Q142" s="16">
        <f t="shared" si="48"/>
        <v>29</v>
      </c>
      <c r="R142" s="15">
        <f t="shared" si="49"/>
        <v>29</v>
      </c>
      <c r="S142" s="61">
        <v>100</v>
      </c>
      <c r="T142" s="16">
        <f t="shared" si="50"/>
        <v>0</v>
      </c>
      <c r="U142" s="16">
        <f t="shared" si="51"/>
        <v>0</v>
      </c>
      <c r="V142" s="16">
        <f t="shared" si="52"/>
        <v>0</v>
      </c>
      <c r="W142" s="15">
        <f t="shared" si="53"/>
        <v>0</v>
      </c>
      <c r="X142" s="18">
        <f t="shared" si="56"/>
        <v>117</v>
      </c>
      <c r="Y142" s="19">
        <f t="shared" si="54"/>
        <v>117</v>
      </c>
      <c r="Z142" s="19">
        <f t="shared" si="55"/>
        <v>47</v>
      </c>
    </row>
    <row r="143" spans="1:26" x14ac:dyDescent="0.25">
      <c r="A143" s="68">
        <v>138</v>
      </c>
      <c r="B143" s="70" t="s">
        <v>256</v>
      </c>
      <c r="C143" s="58">
        <v>45</v>
      </c>
      <c r="D143" s="59">
        <v>8.1</v>
      </c>
      <c r="E143" s="14">
        <f t="shared" si="38"/>
        <v>53</v>
      </c>
      <c r="F143" s="14">
        <f t="shared" si="39"/>
        <v>0</v>
      </c>
      <c r="G143" s="14">
        <f t="shared" si="40"/>
        <v>53</v>
      </c>
      <c r="H143" s="15">
        <f t="shared" si="41"/>
        <v>53</v>
      </c>
      <c r="I143" s="61">
        <v>250</v>
      </c>
      <c r="J143" s="14">
        <f t="shared" si="42"/>
        <v>0</v>
      </c>
      <c r="K143" s="14">
        <f t="shared" si="43"/>
        <v>5</v>
      </c>
      <c r="L143" s="14">
        <f t="shared" si="44"/>
        <v>5</v>
      </c>
      <c r="M143" s="15">
        <f t="shared" si="45"/>
        <v>5</v>
      </c>
      <c r="N143" s="65">
        <v>165</v>
      </c>
      <c r="O143" s="16">
        <f t="shared" si="46"/>
        <v>0</v>
      </c>
      <c r="P143" s="16">
        <f t="shared" si="47"/>
        <v>27</v>
      </c>
      <c r="Q143" s="16">
        <f t="shared" si="48"/>
        <v>27</v>
      </c>
      <c r="R143" s="15">
        <f t="shared" si="49"/>
        <v>27</v>
      </c>
      <c r="S143" s="61">
        <v>100</v>
      </c>
      <c r="T143" s="16">
        <f t="shared" si="50"/>
        <v>0</v>
      </c>
      <c r="U143" s="16">
        <f t="shared" si="51"/>
        <v>0</v>
      </c>
      <c r="V143" s="16">
        <f t="shared" si="52"/>
        <v>0</v>
      </c>
      <c r="W143" s="15">
        <f t="shared" si="53"/>
        <v>0</v>
      </c>
      <c r="X143" s="18">
        <f t="shared" si="56"/>
        <v>85</v>
      </c>
      <c r="Y143" s="19">
        <f t="shared" si="54"/>
        <v>85</v>
      </c>
      <c r="Z143" s="19">
        <f t="shared" si="55"/>
        <v>110</v>
      </c>
    </row>
    <row r="144" spans="1:26" x14ac:dyDescent="0.25">
      <c r="A144" s="68">
        <v>139</v>
      </c>
      <c r="B144" s="70" t="s">
        <v>433</v>
      </c>
      <c r="C144" s="58">
        <v>46</v>
      </c>
      <c r="D144" s="59">
        <v>8.3000000000000007</v>
      </c>
      <c r="E144" s="14">
        <f t="shared" si="38"/>
        <v>46</v>
      </c>
      <c r="F144" s="14">
        <f t="shared" si="39"/>
        <v>0</v>
      </c>
      <c r="G144" s="14">
        <f t="shared" si="40"/>
        <v>46</v>
      </c>
      <c r="H144" s="15">
        <f t="shared" si="41"/>
        <v>46</v>
      </c>
      <c r="I144" s="61">
        <v>480</v>
      </c>
      <c r="J144" s="14">
        <f t="shared" si="42"/>
        <v>46</v>
      </c>
      <c r="K144" s="14">
        <f t="shared" si="43"/>
        <v>0</v>
      </c>
      <c r="L144" s="14">
        <f t="shared" si="44"/>
        <v>46</v>
      </c>
      <c r="M144" s="15">
        <f t="shared" si="45"/>
        <v>46</v>
      </c>
      <c r="N144" s="65">
        <v>180</v>
      </c>
      <c r="O144" s="16">
        <f t="shared" si="46"/>
        <v>0</v>
      </c>
      <c r="P144" s="16">
        <f t="shared" si="47"/>
        <v>35</v>
      </c>
      <c r="Q144" s="16">
        <f t="shared" si="48"/>
        <v>35</v>
      </c>
      <c r="R144" s="15">
        <f t="shared" si="49"/>
        <v>35</v>
      </c>
      <c r="S144" s="61">
        <v>100</v>
      </c>
      <c r="T144" s="16">
        <f t="shared" si="50"/>
        <v>0</v>
      </c>
      <c r="U144" s="16">
        <f t="shared" si="51"/>
        <v>0</v>
      </c>
      <c r="V144" s="16">
        <f t="shared" si="52"/>
        <v>0</v>
      </c>
      <c r="W144" s="15">
        <f t="shared" si="53"/>
        <v>0</v>
      </c>
      <c r="X144" s="18">
        <f t="shared" si="56"/>
        <v>127</v>
      </c>
      <c r="Y144" s="19">
        <f t="shared" si="54"/>
        <v>127</v>
      </c>
      <c r="Z144" s="19">
        <f t="shared" si="55"/>
        <v>25</v>
      </c>
    </row>
    <row r="145" spans="1:26" x14ac:dyDescent="0.25">
      <c r="A145" s="68">
        <v>140</v>
      </c>
      <c r="B145" s="70" t="s">
        <v>435</v>
      </c>
      <c r="C145" s="58">
        <v>46</v>
      </c>
      <c r="D145" s="59">
        <v>9.3000000000000007</v>
      </c>
      <c r="E145" s="14">
        <f t="shared" si="38"/>
        <v>0</v>
      </c>
      <c r="F145" s="14">
        <f t="shared" si="39"/>
        <v>18</v>
      </c>
      <c r="G145" s="14">
        <f t="shared" si="40"/>
        <v>18</v>
      </c>
      <c r="H145" s="15">
        <f t="shared" si="41"/>
        <v>18</v>
      </c>
      <c r="I145" s="61">
        <v>340</v>
      </c>
      <c r="J145" s="14">
        <f t="shared" si="42"/>
        <v>0</v>
      </c>
      <c r="K145" s="14">
        <f t="shared" si="43"/>
        <v>18</v>
      </c>
      <c r="L145" s="14">
        <f t="shared" si="44"/>
        <v>18</v>
      </c>
      <c r="M145" s="15">
        <f t="shared" si="45"/>
        <v>18</v>
      </c>
      <c r="N145" s="65">
        <v>166</v>
      </c>
      <c r="O145" s="16">
        <f t="shared" si="46"/>
        <v>0</v>
      </c>
      <c r="P145" s="16">
        <f t="shared" si="47"/>
        <v>28</v>
      </c>
      <c r="Q145" s="16">
        <f t="shared" si="48"/>
        <v>28</v>
      </c>
      <c r="R145" s="15">
        <f t="shared" si="49"/>
        <v>28</v>
      </c>
      <c r="S145" s="61">
        <v>100</v>
      </c>
      <c r="T145" s="16">
        <f t="shared" si="50"/>
        <v>0</v>
      </c>
      <c r="U145" s="16">
        <f t="shared" si="51"/>
        <v>0</v>
      </c>
      <c r="V145" s="16">
        <f t="shared" si="52"/>
        <v>0</v>
      </c>
      <c r="W145" s="15">
        <f t="shared" si="53"/>
        <v>0</v>
      </c>
      <c r="X145" s="18">
        <f t="shared" si="56"/>
        <v>64</v>
      </c>
      <c r="Y145" s="19">
        <f t="shared" si="54"/>
        <v>64</v>
      </c>
      <c r="Z145" s="19">
        <f t="shared" si="55"/>
        <v>150</v>
      </c>
    </row>
    <row r="146" spans="1:26" x14ac:dyDescent="0.25">
      <c r="A146" s="68">
        <v>141</v>
      </c>
      <c r="B146" s="70" t="s">
        <v>432</v>
      </c>
      <c r="C146" s="58">
        <v>46</v>
      </c>
      <c r="D146" s="59">
        <v>8.5</v>
      </c>
      <c r="E146" s="14">
        <f t="shared" si="38"/>
        <v>39</v>
      </c>
      <c r="F146" s="14">
        <f t="shared" si="39"/>
        <v>0</v>
      </c>
      <c r="G146" s="14">
        <f t="shared" si="40"/>
        <v>39</v>
      </c>
      <c r="H146" s="15">
        <f t="shared" si="41"/>
        <v>39</v>
      </c>
      <c r="I146" s="61">
        <v>520</v>
      </c>
      <c r="J146" s="14">
        <f t="shared" si="42"/>
        <v>54</v>
      </c>
      <c r="K146" s="14">
        <f t="shared" si="43"/>
        <v>0</v>
      </c>
      <c r="L146" s="14">
        <f t="shared" si="44"/>
        <v>54</v>
      </c>
      <c r="M146" s="15">
        <f t="shared" si="45"/>
        <v>54</v>
      </c>
      <c r="N146" s="65">
        <v>157</v>
      </c>
      <c r="O146" s="16">
        <f t="shared" si="46"/>
        <v>0</v>
      </c>
      <c r="P146" s="16">
        <f t="shared" si="47"/>
        <v>23</v>
      </c>
      <c r="Q146" s="16">
        <f t="shared" si="48"/>
        <v>23</v>
      </c>
      <c r="R146" s="15">
        <f t="shared" si="49"/>
        <v>23</v>
      </c>
      <c r="S146" s="61">
        <v>100</v>
      </c>
      <c r="T146" s="16">
        <f t="shared" si="50"/>
        <v>0</v>
      </c>
      <c r="U146" s="16">
        <f t="shared" si="51"/>
        <v>0</v>
      </c>
      <c r="V146" s="16">
        <f t="shared" si="52"/>
        <v>0</v>
      </c>
      <c r="W146" s="15">
        <f t="shared" si="53"/>
        <v>0</v>
      </c>
      <c r="X146" s="18">
        <f t="shared" si="56"/>
        <v>116</v>
      </c>
      <c r="Y146" s="19">
        <f t="shared" si="54"/>
        <v>116</v>
      </c>
      <c r="Z146" s="19">
        <f t="shared" si="55"/>
        <v>49</v>
      </c>
    </row>
    <row r="147" spans="1:26" x14ac:dyDescent="0.25">
      <c r="A147" s="68">
        <v>142</v>
      </c>
      <c r="B147" s="70" t="s">
        <v>434</v>
      </c>
      <c r="C147" s="58">
        <v>46</v>
      </c>
      <c r="D147" s="59">
        <v>9.1999999999999993</v>
      </c>
      <c r="E147" s="14">
        <f t="shared" si="38"/>
        <v>0</v>
      </c>
      <c r="F147" s="14">
        <f t="shared" si="39"/>
        <v>20</v>
      </c>
      <c r="G147" s="14">
        <f t="shared" si="40"/>
        <v>20</v>
      </c>
      <c r="H147" s="15">
        <f t="shared" si="41"/>
        <v>20</v>
      </c>
      <c r="I147" s="61">
        <v>330</v>
      </c>
      <c r="J147" s="14">
        <f t="shared" si="42"/>
        <v>0</v>
      </c>
      <c r="K147" s="14">
        <f t="shared" si="43"/>
        <v>16</v>
      </c>
      <c r="L147" s="14">
        <f t="shared" si="44"/>
        <v>16</v>
      </c>
      <c r="M147" s="15">
        <f t="shared" si="45"/>
        <v>16</v>
      </c>
      <c r="N147" s="65">
        <v>150</v>
      </c>
      <c r="O147" s="16">
        <f t="shared" si="46"/>
        <v>0</v>
      </c>
      <c r="P147" s="16">
        <f t="shared" si="47"/>
        <v>20</v>
      </c>
      <c r="Q147" s="16">
        <f t="shared" si="48"/>
        <v>20</v>
      </c>
      <c r="R147" s="15">
        <f t="shared" si="49"/>
        <v>20</v>
      </c>
      <c r="S147" s="61">
        <v>100</v>
      </c>
      <c r="T147" s="16">
        <f t="shared" si="50"/>
        <v>0</v>
      </c>
      <c r="U147" s="16">
        <f t="shared" si="51"/>
        <v>0</v>
      </c>
      <c r="V147" s="16">
        <f t="shared" si="52"/>
        <v>0</v>
      </c>
      <c r="W147" s="15">
        <f t="shared" si="53"/>
        <v>0</v>
      </c>
      <c r="X147" s="18">
        <f t="shared" si="56"/>
        <v>56</v>
      </c>
      <c r="Y147" s="19">
        <f t="shared" si="54"/>
        <v>56</v>
      </c>
      <c r="Z147" s="19">
        <f t="shared" si="55"/>
        <v>163</v>
      </c>
    </row>
    <row r="148" spans="1:26" x14ac:dyDescent="0.25">
      <c r="A148" s="68">
        <v>143</v>
      </c>
      <c r="B148" s="70" t="s">
        <v>367</v>
      </c>
      <c r="C148" s="58">
        <v>46</v>
      </c>
      <c r="D148" s="59">
        <v>9.1999999999999993</v>
      </c>
      <c r="E148" s="14">
        <f t="shared" si="38"/>
        <v>0</v>
      </c>
      <c r="F148" s="14">
        <f t="shared" si="39"/>
        <v>20</v>
      </c>
      <c r="G148" s="14">
        <f t="shared" si="40"/>
        <v>20</v>
      </c>
      <c r="H148" s="15">
        <f t="shared" si="41"/>
        <v>20</v>
      </c>
      <c r="I148" s="61">
        <v>380</v>
      </c>
      <c r="J148" s="14">
        <f t="shared" si="42"/>
        <v>0</v>
      </c>
      <c r="K148" s="14">
        <f t="shared" si="43"/>
        <v>26</v>
      </c>
      <c r="L148" s="14">
        <f t="shared" si="44"/>
        <v>26</v>
      </c>
      <c r="M148" s="15">
        <f t="shared" si="45"/>
        <v>26</v>
      </c>
      <c r="N148" s="65">
        <v>144</v>
      </c>
      <c r="O148" s="16">
        <f t="shared" si="46"/>
        <v>0</v>
      </c>
      <c r="P148" s="16">
        <f t="shared" si="47"/>
        <v>17</v>
      </c>
      <c r="Q148" s="16">
        <f t="shared" si="48"/>
        <v>17</v>
      </c>
      <c r="R148" s="15">
        <f t="shared" si="49"/>
        <v>17</v>
      </c>
      <c r="S148" s="61">
        <v>100</v>
      </c>
      <c r="T148" s="16">
        <f t="shared" si="50"/>
        <v>0</v>
      </c>
      <c r="U148" s="16">
        <f t="shared" si="51"/>
        <v>0</v>
      </c>
      <c r="V148" s="16">
        <f t="shared" si="52"/>
        <v>0</v>
      </c>
      <c r="W148" s="15">
        <f t="shared" si="53"/>
        <v>0</v>
      </c>
      <c r="X148" s="18">
        <f t="shared" si="56"/>
        <v>63</v>
      </c>
      <c r="Y148" s="19">
        <f t="shared" si="54"/>
        <v>63</v>
      </c>
      <c r="Z148" s="19">
        <f t="shared" si="55"/>
        <v>151</v>
      </c>
    </row>
    <row r="149" spans="1:26" x14ac:dyDescent="0.25">
      <c r="A149" s="68">
        <v>144</v>
      </c>
      <c r="B149" s="70" t="s">
        <v>210</v>
      </c>
      <c r="C149" s="58">
        <v>47</v>
      </c>
      <c r="D149" s="59">
        <v>7.7</v>
      </c>
      <c r="E149" s="14">
        <f t="shared" si="38"/>
        <v>61</v>
      </c>
      <c r="F149" s="14">
        <f t="shared" si="39"/>
        <v>0</v>
      </c>
      <c r="G149" s="14">
        <f t="shared" si="40"/>
        <v>61</v>
      </c>
      <c r="H149" s="15">
        <f t="shared" si="41"/>
        <v>61</v>
      </c>
      <c r="I149" s="61">
        <v>405</v>
      </c>
      <c r="J149" s="14">
        <f t="shared" si="42"/>
        <v>0</v>
      </c>
      <c r="K149" s="14">
        <f t="shared" si="43"/>
        <v>31</v>
      </c>
      <c r="L149" s="14">
        <f t="shared" si="44"/>
        <v>31</v>
      </c>
      <c r="M149" s="15">
        <f t="shared" si="45"/>
        <v>31</v>
      </c>
      <c r="N149" s="65">
        <v>197</v>
      </c>
      <c r="O149" s="16">
        <f t="shared" si="46"/>
        <v>0</v>
      </c>
      <c r="P149" s="16">
        <f t="shared" si="47"/>
        <v>47</v>
      </c>
      <c r="Q149" s="16">
        <f t="shared" si="48"/>
        <v>47</v>
      </c>
      <c r="R149" s="15">
        <f t="shared" si="49"/>
        <v>47</v>
      </c>
      <c r="S149" s="61">
        <v>100</v>
      </c>
      <c r="T149" s="16">
        <f t="shared" si="50"/>
        <v>0</v>
      </c>
      <c r="U149" s="16">
        <f t="shared" si="51"/>
        <v>0</v>
      </c>
      <c r="V149" s="16">
        <f t="shared" si="52"/>
        <v>0</v>
      </c>
      <c r="W149" s="15">
        <f t="shared" si="53"/>
        <v>0</v>
      </c>
      <c r="X149" s="18">
        <f t="shared" si="56"/>
        <v>139</v>
      </c>
      <c r="Y149" s="19">
        <f t="shared" si="54"/>
        <v>139</v>
      </c>
      <c r="Z149" s="19">
        <f t="shared" si="55"/>
        <v>15</v>
      </c>
    </row>
    <row r="150" spans="1:26" x14ac:dyDescent="0.25">
      <c r="A150" s="68">
        <v>145</v>
      </c>
      <c r="B150" s="70" t="s">
        <v>211</v>
      </c>
      <c r="C150" s="58">
        <v>47</v>
      </c>
      <c r="D150" s="59">
        <v>7.7</v>
      </c>
      <c r="E150" s="14">
        <f t="shared" si="38"/>
        <v>61</v>
      </c>
      <c r="F150" s="14">
        <f t="shared" si="39"/>
        <v>0</v>
      </c>
      <c r="G150" s="14">
        <f t="shared" si="40"/>
        <v>61</v>
      </c>
      <c r="H150" s="15">
        <f t="shared" si="41"/>
        <v>61</v>
      </c>
      <c r="I150" s="61">
        <v>305</v>
      </c>
      <c r="J150" s="14">
        <f t="shared" si="42"/>
        <v>0</v>
      </c>
      <c r="K150" s="14">
        <f t="shared" si="43"/>
        <v>11</v>
      </c>
      <c r="L150" s="14">
        <f t="shared" si="44"/>
        <v>11</v>
      </c>
      <c r="M150" s="15">
        <f t="shared" si="45"/>
        <v>11</v>
      </c>
      <c r="N150" s="65">
        <v>190</v>
      </c>
      <c r="O150" s="16">
        <f t="shared" si="46"/>
        <v>0</v>
      </c>
      <c r="P150" s="16">
        <f t="shared" si="47"/>
        <v>40</v>
      </c>
      <c r="Q150" s="16">
        <f t="shared" si="48"/>
        <v>40</v>
      </c>
      <c r="R150" s="15">
        <f t="shared" si="49"/>
        <v>40</v>
      </c>
      <c r="S150" s="61">
        <v>100</v>
      </c>
      <c r="T150" s="16">
        <f t="shared" si="50"/>
        <v>0</v>
      </c>
      <c r="U150" s="16">
        <f t="shared" si="51"/>
        <v>0</v>
      </c>
      <c r="V150" s="16">
        <f t="shared" si="52"/>
        <v>0</v>
      </c>
      <c r="W150" s="15">
        <f t="shared" si="53"/>
        <v>0</v>
      </c>
      <c r="X150" s="18">
        <f t="shared" si="56"/>
        <v>112</v>
      </c>
      <c r="Y150" s="19">
        <f t="shared" si="54"/>
        <v>112</v>
      </c>
      <c r="Z150" s="19">
        <f t="shared" si="55"/>
        <v>55</v>
      </c>
    </row>
    <row r="151" spans="1:26" x14ac:dyDescent="0.25">
      <c r="A151" s="68">
        <v>146</v>
      </c>
      <c r="B151" s="70" t="s">
        <v>212</v>
      </c>
      <c r="C151" s="58">
        <v>47</v>
      </c>
      <c r="D151" s="59">
        <v>8</v>
      </c>
      <c r="E151" s="14">
        <f t="shared" si="38"/>
        <v>55</v>
      </c>
      <c r="F151" s="14">
        <f t="shared" si="39"/>
        <v>0</v>
      </c>
      <c r="G151" s="14">
        <f t="shared" si="40"/>
        <v>55</v>
      </c>
      <c r="H151" s="15">
        <f t="shared" si="41"/>
        <v>55</v>
      </c>
      <c r="I151" s="61">
        <v>350</v>
      </c>
      <c r="J151" s="14">
        <f t="shared" si="42"/>
        <v>0</v>
      </c>
      <c r="K151" s="14">
        <f t="shared" si="43"/>
        <v>20</v>
      </c>
      <c r="L151" s="14">
        <f t="shared" si="44"/>
        <v>20</v>
      </c>
      <c r="M151" s="15">
        <f t="shared" si="45"/>
        <v>20</v>
      </c>
      <c r="N151" s="65">
        <v>188</v>
      </c>
      <c r="O151" s="16">
        <f t="shared" si="46"/>
        <v>0</v>
      </c>
      <c r="P151" s="16">
        <f t="shared" si="47"/>
        <v>39</v>
      </c>
      <c r="Q151" s="16">
        <f t="shared" si="48"/>
        <v>39</v>
      </c>
      <c r="R151" s="15">
        <f t="shared" si="49"/>
        <v>39</v>
      </c>
      <c r="S151" s="61">
        <v>100</v>
      </c>
      <c r="T151" s="16">
        <f t="shared" si="50"/>
        <v>0</v>
      </c>
      <c r="U151" s="16">
        <f t="shared" si="51"/>
        <v>0</v>
      </c>
      <c r="V151" s="16">
        <f t="shared" si="52"/>
        <v>0</v>
      </c>
      <c r="W151" s="15">
        <f t="shared" si="53"/>
        <v>0</v>
      </c>
      <c r="X151" s="18">
        <f t="shared" si="56"/>
        <v>114</v>
      </c>
      <c r="Y151" s="19">
        <f t="shared" si="54"/>
        <v>114</v>
      </c>
      <c r="Z151" s="19">
        <f t="shared" si="55"/>
        <v>51</v>
      </c>
    </row>
    <row r="152" spans="1:26" x14ac:dyDescent="0.25">
      <c r="A152" s="68">
        <v>147</v>
      </c>
      <c r="B152" s="70" t="s">
        <v>213</v>
      </c>
      <c r="C152" s="58">
        <v>47</v>
      </c>
      <c r="D152" s="59">
        <v>8.1999999999999993</v>
      </c>
      <c r="E152" s="14">
        <f t="shared" si="38"/>
        <v>50</v>
      </c>
      <c r="F152" s="14">
        <f t="shared" si="39"/>
        <v>0</v>
      </c>
      <c r="G152" s="14">
        <f t="shared" si="40"/>
        <v>50</v>
      </c>
      <c r="H152" s="15">
        <f t="shared" si="41"/>
        <v>50</v>
      </c>
      <c r="I152" s="61">
        <v>490</v>
      </c>
      <c r="J152" s="14">
        <f t="shared" si="42"/>
        <v>48</v>
      </c>
      <c r="K152" s="14">
        <f t="shared" si="43"/>
        <v>0</v>
      </c>
      <c r="L152" s="14">
        <f t="shared" si="44"/>
        <v>48</v>
      </c>
      <c r="M152" s="15">
        <f t="shared" si="45"/>
        <v>48</v>
      </c>
      <c r="N152" s="65">
        <v>184</v>
      </c>
      <c r="O152" s="16">
        <f t="shared" si="46"/>
        <v>0</v>
      </c>
      <c r="P152" s="16">
        <f t="shared" si="47"/>
        <v>37</v>
      </c>
      <c r="Q152" s="16">
        <f t="shared" si="48"/>
        <v>37</v>
      </c>
      <c r="R152" s="15">
        <f t="shared" si="49"/>
        <v>37</v>
      </c>
      <c r="S152" s="61">
        <v>100</v>
      </c>
      <c r="T152" s="16">
        <f t="shared" si="50"/>
        <v>0</v>
      </c>
      <c r="U152" s="16">
        <f t="shared" si="51"/>
        <v>0</v>
      </c>
      <c r="V152" s="16">
        <f t="shared" si="52"/>
        <v>0</v>
      </c>
      <c r="W152" s="15">
        <f t="shared" si="53"/>
        <v>0</v>
      </c>
      <c r="X152" s="18">
        <f t="shared" si="56"/>
        <v>135</v>
      </c>
      <c r="Y152" s="19">
        <f t="shared" si="54"/>
        <v>135</v>
      </c>
      <c r="Z152" s="19">
        <f t="shared" si="55"/>
        <v>18</v>
      </c>
    </row>
    <row r="153" spans="1:26" x14ac:dyDescent="0.25">
      <c r="A153" s="68">
        <v>148</v>
      </c>
      <c r="B153" s="70" t="s">
        <v>209</v>
      </c>
      <c r="C153" s="58">
        <v>47</v>
      </c>
      <c r="D153" s="59">
        <v>7.8</v>
      </c>
      <c r="E153" s="14">
        <f t="shared" si="38"/>
        <v>59</v>
      </c>
      <c r="F153" s="14">
        <f t="shared" si="39"/>
        <v>0</v>
      </c>
      <c r="G153" s="14">
        <f t="shared" si="40"/>
        <v>59</v>
      </c>
      <c r="H153" s="15">
        <f t="shared" si="41"/>
        <v>59</v>
      </c>
      <c r="I153" s="61">
        <v>435</v>
      </c>
      <c r="J153" s="14">
        <f t="shared" si="42"/>
        <v>0</v>
      </c>
      <c r="K153" s="14">
        <f t="shared" si="43"/>
        <v>37</v>
      </c>
      <c r="L153" s="14">
        <f t="shared" si="44"/>
        <v>37</v>
      </c>
      <c r="M153" s="15">
        <f t="shared" si="45"/>
        <v>37</v>
      </c>
      <c r="N153" s="65">
        <v>183</v>
      </c>
      <c r="O153" s="16">
        <f t="shared" si="46"/>
        <v>0</v>
      </c>
      <c r="P153" s="16">
        <f t="shared" si="47"/>
        <v>36</v>
      </c>
      <c r="Q153" s="16">
        <f t="shared" si="48"/>
        <v>36</v>
      </c>
      <c r="R153" s="15">
        <f t="shared" si="49"/>
        <v>36</v>
      </c>
      <c r="S153" s="61">
        <v>100</v>
      </c>
      <c r="T153" s="16">
        <f t="shared" si="50"/>
        <v>0</v>
      </c>
      <c r="U153" s="16">
        <f t="shared" si="51"/>
        <v>0</v>
      </c>
      <c r="V153" s="16">
        <f t="shared" si="52"/>
        <v>0</v>
      </c>
      <c r="W153" s="15">
        <f t="shared" si="53"/>
        <v>0</v>
      </c>
      <c r="X153" s="18">
        <f t="shared" si="56"/>
        <v>132</v>
      </c>
      <c r="Y153" s="19">
        <f t="shared" si="54"/>
        <v>132</v>
      </c>
      <c r="Z153" s="19">
        <f t="shared" si="55"/>
        <v>20</v>
      </c>
    </row>
    <row r="154" spans="1:26" x14ac:dyDescent="0.25">
      <c r="A154" s="68">
        <v>149</v>
      </c>
      <c r="B154" s="70" t="s">
        <v>235</v>
      </c>
      <c r="C154" s="58">
        <v>48</v>
      </c>
      <c r="D154" s="59">
        <v>8.8000000000000007</v>
      </c>
      <c r="E154" s="14">
        <f t="shared" si="38"/>
        <v>30</v>
      </c>
      <c r="F154" s="14">
        <f t="shared" si="39"/>
        <v>0</v>
      </c>
      <c r="G154" s="14">
        <f t="shared" si="40"/>
        <v>30</v>
      </c>
      <c r="H154" s="15">
        <f t="shared" si="41"/>
        <v>30</v>
      </c>
      <c r="I154" s="61">
        <v>390</v>
      </c>
      <c r="J154" s="14">
        <f t="shared" si="42"/>
        <v>0</v>
      </c>
      <c r="K154" s="14">
        <f t="shared" si="43"/>
        <v>28</v>
      </c>
      <c r="L154" s="14">
        <f t="shared" si="44"/>
        <v>28</v>
      </c>
      <c r="M154" s="15">
        <f t="shared" si="45"/>
        <v>28</v>
      </c>
      <c r="N154" s="65">
        <v>181</v>
      </c>
      <c r="O154" s="16">
        <f t="shared" si="46"/>
        <v>0</v>
      </c>
      <c r="P154" s="16">
        <f t="shared" si="47"/>
        <v>35</v>
      </c>
      <c r="Q154" s="16">
        <f t="shared" si="48"/>
        <v>35</v>
      </c>
      <c r="R154" s="15">
        <f t="shared" si="49"/>
        <v>35</v>
      </c>
      <c r="S154" s="61">
        <v>100</v>
      </c>
      <c r="T154" s="16">
        <f t="shared" si="50"/>
        <v>0</v>
      </c>
      <c r="U154" s="16">
        <f t="shared" si="51"/>
        <v>0</v>
      </c>
      <c r="V154" s="16">
        <f t="shared" si="52"/>
        <v>0</v>
      </c>
      <c r="W154" s="15">
        <f t="shared" si="53"/>
        <v>0</v>
      </c>
      <c r="X154" s="18">
        <f t="shared" si="56"/>
        <v>93</v>
      </c>
      <c r="Y154" s="19">
        <f t="shared" si="54"/>
        <v>93</v>
      </c>
      <c r="Z154" s="19">
        <f t="shared" si="55"/>
        <v>91</v>
      </c>
    </row>
    <row r="155" spans="1:26" x14ac:dyDescent="0.25">
      <c r="A155" s="68">
        <v>150</v>
      </c>
      <c r="B155" s="70" t="s">
        <v>234</v>
      </c>
      <c r="C155" s="58">
        <v>48</v>
      </c>
      <c r="D155" s="59">
        <v>8.6</v>
      </c>
      <c r="E155" s="14">
        <f t="shared" si="38"/>
        <v>36</v>
      </c>
      <c r="F155" s="14">
        <f t="shared" si="39"/>
        <v>0</v>
      </c>
      <c r="G155" s="14">
        <f t="shared" si="40"/>
        <v>36</v>
      </c>
      <c r="H155" s="15">
        <f t="shared" si="41"/>
        <v>36</v>
      </c>
      <c r="I155" s="61">
        <v>340</v>
      </c>
      <c r="J155" s="14">
        <f t="shared" si="42"/>
        <v>0</v>
      </c>
      <c r="K155" s="14">
        <f t="shared" si="43"/>
        <v>18</v>
      </c>
      <c r="L155" s="14">
        <f t="shared" si="44"/>
        <v>18</v>
      </c>
      <c r="M155" s="15">
        <f t="shared" si="45"/>
        <v>18</v>
      </c>
      <c r="N155" s="65">
        <v>175</v>
      </c>
      <c r="O155" s="16">
        <f t="shared" si="46"/>
        <v>0</v>
      </c>
      <c r="P155" s="16">
        <f t="shared" si="47"/>
        <v>32</v>
      </c>
      <c r="Q155" s="16">
        <f t="shared" si="48"/>
        <v>32</v>
      </c>
      <c r="R155" s="15">
        <f t="shared" si="49"/>
        <v>32</v>
      </c>
      <c r="S155" s="61">
        <v>100</v>
      </c>
      <c r="T155" s="16">
        <f t="shared" si="50"/>
        <v>0</v>
      </c>
      <c r="U155" s="16">
        <f t="shared" si="51"/>
        <v>0</v>
      </c>
      <c r="V155" s="16">
        <f t="shared" si="52"/>
        <v>0</v>
      </c>
      <c r="W155" s="15">
        <f t="shared" si="53"/>
        <v>0</v>
      </c>
      <c r="X155" s="18">
        <f t="shared" si="56"/>
        <v>86</v>
      </c>
      <c r="Y155" s="19">
        <f t="shared" si="54"/>
        <v>86</v>
      </c>
      <c r="Z155" s="19">
        <f t="shared" si="55"/>
        <v>107</v>
      </c>
    </row>
    <row r="156" spans="1:26" x14ac:dyDescent="0.25">
      <c r="A156" s="68">
        <v>151</v>
      </c>
      <c r="B156" s="70" t="s">
        <v>237</v>
      </c>
      <c r="C156" s="58">
        <v>48</v>
      </c>
      <c r="D156" s="59">
        <v>9.3000000000000007</v>
      </c>
      <c r="E156" s="14">
        <f t="shared" si="38"/>
        <v>0</v>
      </c>
      <c r="F156" s="14">
        <f t="shared" si="39"/>
        <v>18</v>
      </c>
      <c r="G156" s="14">
        <f t="shared" si="40"/>
        <v>18</v>
      </c>
      <c r="H156" s="15">
        <f t="shared" si="41"/>
        <v>18</v>
      </c>
      <c r="I156" s="61">
        <v>200</v>
      </c>
      <c r="J156" s="14">
        <f t="shared" si="42"/>
        <v>0</v>
      </c>
      <c r="K156" s="14">
        <f t="shared" si="43"/>
        <v>0</v>
      </c>
      <c r="L156" s="14">
        <f t="shared" si="44"/>
        <v>0</v>
      </c>
      <c r="M156" s="15">
        <f t="shared" si="45"/>
        <v>0</v>
      </c>
      <c r="N156" s="65">
        <v>161</v>
      </c>
      <c r="O156" s="16">
        <f t="shared" si="46"/>
        <v>0</v>
      </c>
      <c r="P156" s="16">
        <f t="shared" si="47"/>
        <v>25</v>
      </c>
      <c r="Q156" s="16">
        <f t="shared" si="48"/>
        <v>25</v>
      </c>
      <c r="R156" s="15">
        <f t="shared" si="49"/>
        <v>25</v>
      </c>
      <c r="S156" s="61">
        <v>100</v>
      </c>
      <c r="T156" s="16">
        <f t="shared" si="50"/>
        <v>0</v>
      </c>
      <c r="U156" s="16">
        <f t="shared" si="51"/>
        <v>0</v>
      </c>
      <c r="V156" s="16">
        <f t="shared" si="52"/>
        <v>0</v>
      </c>
      <c r="W156" s="15">
        <f t="shared" si="53"/>
        <v>0</v>
      </c>
      <c r="X156" s="18">
        <f t="shared" si="56"/>
        <v>43</v>
      </c>
      <c r="Y156" s="19">
        <f t="shared" si="54"/>
        <v>43</v>
      </c>
      <c r="Z156" s="19">
        <f t="shared" si="55"/>
        <v>181</v>
      </c>
    </row>
    <row r="157" spans="1:26" x14ac:dyDescent="0.25">
      <c r="A157" s="68">
        <v>152</v>
      </c>
      <c r="B157" s="70" t="s">
        <v>236</v>
      </c>
      <c r="C157" s="58">
        <v>48</v>
      </c>
      <c r="D157" s="59">
        <v>9.4</v>
      </c>
      <c r="E157" s="14">
        <f t="shared" si="38"/>
        <v>0</v>
      </c>
      <c r="F157" s="14">
        <f t="shared" si="39"/>
        <v>16</v>
      </c>
      <c r="G157" s="14">
        <f t="shared" si="40"/>
        <v>16</v>
      </c>
      <c r="H157" s="15">
        <f t="shared" si="41"/>
        <v>16</v>
      </c>
      <c r="I157" s="61">
        <v>290</v>
      </c>
      <c r="J157" s="14">
        <f t="shared" si="42"/>
        <v>0</v>
      </c>
      <c r="K157" s="14">
        <f t="shared" si="43"/>
        <v>9</v>
      </c>
      <c r="L157" s="14">
        <f t="shared" si="44"/>
        <v>9</v>
      </c>
      <c r="M157" s="15">
        <f t="shared" si="45"/>
        <v>9</v>
      </c>
      <c r="N157" s="65">
        <v>155</v>
      </c>
      <c r="O157" s="16">
        <f t="shared" si="46"/>
        <v>0</v>
      </c>
      <c r="P157" s="16">
        <f t="shared" si="47"/>
        <v>22</v>
      </c>
      <c r="Q157" s="16">
        <f t="shared" si="48"/>
        <v>22</v>
      </c>
      <c r="R157" s="15">
        <f t="shared" si="49"/>
        <v>22</v>
      </c>
      <c r="S157" s="61">
        <v>100</v>
      </c>
      <c r="T157" s="16">
        <f t="shared" si="50"/>
        <v>0</v>
      </c>
      <c r="U157" s="16">
        <f t="shared" si="51"/>
        <v>0</v>
      </c>
      <c r="V157" s="16">
        <f t="shared" si="52"/>
        <v>0</v>
      </c>
      <c r="W157" s="15">
        <f t="shared" si="53"/>
        <v>0</v>
      </c>
      <c r="X157" s="18">
        <f t="shared" si="56"/>
        <v>47</v>
      </c>
      <c r="Y157" s="19">
        <f t="shared" si="54"/>
        <v>47</v>
      </c>
      <c r="Z157" s="19">
        <f t="shared" si="55"/>
        <v>175</v>
      </c>
    </row>
    <row r="158" spans="1:26" x14ac:dyDescent="0.25">
      <c r="A158" s="68">
        <v>153</v>
      </c>
      <c r="B158" s="70" t="s">
        <v>238</v>
      </c>
      <c r="C158" s="58">
        <v>48</v>
      </c>
      <c r="D158" s="59">
        <v>9</v>
      </c>
      <c r="E158" s="14">
        <f t="shared" si="38"/>
        <v>0</v>
      </c>
      <c r="F158" s="14">
        <f t="shared" si="39"/>
        <v>24</v>
      </c>
      <c r="G158" s="14">
        <f t="shared" si="40"/>
        <v>24</v>
      </c>
      <c r="H158" s="15">
        <f t="shared" si="41"/>
        <v>24</v>
      </c>
      <c r="I158" s="61">
        <v>270</v>
      </c>
      <c r="J158" s="14">
        <f t="shared" si="42"/>
        <v>0</v>
      </c>
      <c r="K158" s="14">
        <f t="shared" si="43"/>
        <v>7</v>
      </c>
      <c r="L158" s="14">
        <f t="shared" si="44"/>
        <v>7</v>
      </c>
      <c r="M158" s="15">
        <f t="shared" si="45"/>
        <v>7</v>
      </c>
      <c r="N158" s="65">
        <v>137</v>
      </c>
      <c r="O158" s="16">
        <f t="shared" si="46"/>
        <v>0</v>
      </c>
      <c r="P158" s="16">
        <f t="shared" si="47"/>
        <v>13</v>
      </c>
      <c r="Q158" s="16">
        <f t="shared" si="48"/>
        <v>13</v>
      </c>
      <c r="R158" s="15">
        <f t="shared" si="49"/>
        <v>13</v>
      </c>
      <c r="S158" s="61">
        <v>100</v>
      </c>
      <c r="T158" s="16">
        <f t="shared" si="50"/>
        <v>0</v>
      </c>
      <c r="U158" s="16">
        <f t="shared" si="51"/>
        <v>0</v>
      </c>
      <c r="V158" s="16">
        <f t="shared" si="52"/>
        <v>0</v>
      </c>
      <c r="W158" s="15">
        <f t="shared" si="53"/>
        <v>0</v>
      </c>
      <c r="X158" s="18">
        <f t="shared" si="56"/>
        <v>44</v>
      </c>
      <c r="Y158" s="19">
        <f t="shared" si="54"/>
        <v>44</v>
      </c>
      <c r="Z158" s="19">
        <f t="shared" si="55"/>
        <v>180</v>
      </c>
    </row>
    <row r="159" spans="1:26" x14ac:dyDescent="0.25">
      <c r="A159" s="68">
        <v>154</v>
      </c>
      <c r="B159" s="70" t="s">
        <v>402</v>
      </c>
      <c r="C159" s="58">
        <v>49</v>
      </c>
      <c r="D159" s="59">
        <v>8.6999999999999993</v>
      </c>
      <c r="E159" s="14">
        <f t="shared" si="38"/>
        <v>33</v>
      </c>
      <c r="F159" s="14">
        <f t="shared" si="39"/>
        <v>0</v>
      </c>
      <c r="G159" s="14">
        <f t="shared" si="40"/>
        <v>33</v>
      </c>
      <c r="H159" s="15">
        <f t="shared" si="41"/>
        <v>33</v>
      </c>
      <c r="I159" s="61">
        <v>345</v>
      </c>
      <c r="J159" s="14">
        <f t="shared" si="42"/>
        <v>0</v>
      </c>
      <c r="K159" s="14">
        <f t="shared" si="43"/>
        <v>19</v>
      </c>
      <c r="L159" s="14">
        <f t="shared" si="44"/>
        <v>19</v>
      </c>
      <c r="M159" s="15">
        <f t="shared" si="45"/>
        <v>19</v>
      </c>
      <c r="N159" s="65">
        <v>171</v>
      </c>
      <c r="O159" s="16">
        <f t="shared" si="46"/>
        <v>0</v>
      </c>
      <c r="P159" s="16">
        <f t="shared" si="47"/>
        <v>30</v>
      </c>
      <c r="Q159" s="16">
        <f t="shared" si="48"/>
        <v>30</v>
      </c>
      <c r="R159" s="15">
        <f t="shared" si="49"/>
        <v>30</v>
      </c>
      <c r="S159" s="61">
        <v>100</v>
      </c>
      <c r="T159" s="16">
        <f t="shared" si="50"/>
        <v>0</v>
      </c>
      <c r="U159" s="16">
        <f t="shared" si="51"/>
        <v>0</v>
      </c>
      <c r="V159" s="16">
        <f t="shared" si="52"/>
        <v>0</v>
      </c>
      <c r="W159" s="15">
        <f t="shared" si="53"/>
        <v>0</v>
      </c>
      <c r="X159" s="18">
        <f t="shared" si="56"/>
        <v>82</v>
      </c>
      <c r="Y159" s="19">
        <f t="shared" si="54"/>
        <v>82</v>
      </c>
      <c r="Z159" s="19">
        <f t="shared" si="55"/>
        <v>118</v>
      </c>
    </row>
    <row r="160" spans="1:26" x14ac:dyDescent="0.25">
      <c r="A160" s="68">
        <v>155</v>
      </c>
      <c r="B160" s="70" t="s">
        <v>404</v>
      </c>
      <c r="C160" s="58">
        <v>49</v>
      </c>
      <c r="D160" s="59">
        <v>8.5</v>
      </c>
      <c r="E160" s="14">
        <f t="shared" si="38"/>
        <v>39</v>
      </c>
      <c r="F160" s="14">
        <f t="shared" si="39"/>
        <v>0</v>
      </c>
      <c r="G160" s="14">
        <f t="shared" si="40"/>
        <v>39</v>
      </c>
      <c r="H160" s="15">
        <f t="shared" si="41"/>
        <v>39</v>
      </c>
      <c r="I160" s="61">
        <v>420</v>
      </c>
      <c r="J160" s="14">
        <f t="shared" si="42"/>
        <v>0</v>
      </c>
      <c r="K160" s="14">
        <f t="shared" si="43"/>
        <v>34</v>
      </c>
      <c r="L160" s="14">
        <f t="shared" si="44"/>
        <v>34</v>
      </c>
      <c r="M160" s="15">
        <f t="shared" si="45"/>
        <v>34</v>
      </c>
      <c r="N160" s="65">
        <v>166</v>
      </c>
      <c r="O160" s="16">
        <f t="shared" si="46"/>
        <v>0</v>
      </c>
      <c r="P160" s="16">
        <f t="shared" si="47"/>
        <v>28</v>
      </c>
      <c r="Q160" s="16">
        <f t="shared" si="48"/>
        <v>28</v>
      </c>
      <c r="R160" s="15">
        <f t="shared" si="49"/>
        <v>28</v>
      </c>
      <c r="S160" s="61">
        <v>100</v>
      </c>
      <c r="T160" s="16">
        <f t="shared" si="50"/>
        <v>0</v>
      </c>
      <c r="U160" s="16">
        <f t="shared" si="51"/>
        <v>0</v>
      </c>
      <c r="V160" s="16">
        <f t="shared" si="52"/>
        <v>0</v>
      </c>
      <c r="W160" s="15">
        <f t="shared" si="53"/>
        <v>0</v>
      </c>
      <c r="X160" s="18">
        <f t="shared" si="56"/>
        <v>101</v>
      </c>
      <c r="Y160" s="19">
        <f t="shared" si="54"/>
        <v>101</v>
      </c>
      <c r="Z160" s="19">
        <f t="shared" si="55"/>
        <v>73</v>
      </c>
    </row>
    <row r="161" spans="1:26" x14ac:dyDescent="0.25">
      <c r="A161" s="68">
        <v>156</v>
      </c>
      <c r="B161" s="70" t="s">
        <v>405</v>
      </c>
      <c r="C161" s="58">
        <v>49</v>
      </c>
      <c r="D161" s="59">
        <v>8.6999999999999993</v>
      </c>
      <c r="E161" s="14">
        <f t="shared" si="38"/>
        <v>33</v>
      </c>
      <c r="F161" s="14">
        <f t="shared" si="39"/>
        <v>0</v>
      </c>
      <c r="G161" s="14">
        <f t="shared" si="40"/>
        <v>33</v>
      </c>
      <c r="H161" s="15">
        <f t="shared" si="41"/>
        <v>33</v>
      </c>
      <c r="I161" s="61">
        <v>330</v>
      </c>
      <c r="J161" s="14">
        <f t="shared" si="42"/>
        <v>0</v>
      </c>
      <c r="K161" s="14">
        <f t="shared" si="43"/>
        <v>16</v>
      </c>
      <c r="L161" s="14">
        <f t="shared" si="44"/>
        <v>16</v>
      </c>
      <c r="M161" s="15">
        <f t="shared" si="45"/>
        <v>16</v>
      </c>
      <c r="N161" s="65">
        <v>160</v>
      </c>
      <c r="O161" s="16">
        <f t="shared" si="46"/>
        <v>0</v>
      </c>
      <c r="P161" s="16">
        <f t="shared" si="47"/>
        <v>25</v>
      </c>
      <c r="Q161" s="16">
        <f t="shared" si="48"/>
        <v>25</v>
      </c>
      <c r="R161" s="15">
        <f t="shared" si="49"/>
        <v>25</v>
      </c>
      <c r="S161" s="61">
        <v>100</v>
      </c>
      <c r="T161" s="16">
        <f t="shared" si="50"/>
        <v>0</v>
      </c>
      <c r="U161" s="16">
        <f t="shared" si="51"/>
        <v>0</v>
      </c>
      <c r="V161" s="16">
        <f t="shared" si="52"/>
        <v>0</v>
      </c>
      <c r="W161" s="15">
        <f t="shared" si="53"/>
        <v>0</v>
      </c>
      <c r="X161" s="18">
        <f t="shared" si="56"/>
        <v>74</v>
      </c>
      <c r="Y161" s="19">
        <f t="shared" si="54"/>
        <v>74</v>
      </c>
      <c r="Z161" s="19">
        <f t="shared" si="55"/>
        <v>128</v>
      </c>
    </row>
    <row r="162" spans="1:26" x14ac:dyDescent="0.25">
      <c r="A162" s="68">
        <v>157</v>
      </c>
      <c r="B162" s="70" t="s">
        <v>403</v>
      </c>
      <c r="C162" s="58">
        <v>49</v>
      </c>
      <c r="D162" s="59">
        <v>9.1999999999999993</v>
      </c>
      <c r="E162" s="14">
        <f t="shared" si="38"/>
        <v>0</v>
      </c>
      <c r="F162" s="14">
        <f t="shared" si="39"/>
        <v>20</v>
      </c>
      <c r="G162" s="14">
        <f t="shared" si="40"/>
        <v>20</v>
      </c>
      <c r="H162" s="15">
        <f t="shared" si="41"/>
        <v>20</v>
      </c>
      <c r="I162" s="61">
        <v>375</v>
      </c>
      <c r="J162" s="14">
        <f t="shared" si="42"/>
        <v>0</v>
      </c>
      <c r="K162" s="14">
        <f t="shared" si="43"/>
        <v>25</v>
      </c>
      <c r="L162" s="14">
        <f t="shared" si="44"/>
        <v>25</v>
      </c>
      <c r="M162" s="15">
        <f t="shared" si="45"/>
        <v>25</v>
      </c>
      <c r="N162" s="65">
        <v>159</v>
      </c>
      <c r="O162" s="16">
        <f t="shared" si="46"/>
        <v>0</v>
      </c>
      <c r="P162" s="16">
        <f t="shared" si="47"/>
        <v>24</v>
      </c>
      <c r="Q162" s="16">
        <f t="shared" si="48"/>
        <v>24</v>
      </c>
      <c r="R162" s="15">
        <f t="shared" si="49"/>
        <v>24</v>
      </c>
      <c r="S162" s="61">
        <v>100</v>
      </c>
      <c r="T162" s="16">
        <f t="shared" si="50"/>
        <v>0</v>
      </c>
      <c r="U162" s="16">
        <f t="shared" si="51"/>
        <v>0</v>
      </c>
      <c r="V162" s="16">
        <f t="shared" si="52"/>
        <v>0</v>
      </c>
      <c r="W162" s="15">
        <f t="shared" si="53"/>
        <v>0</v>
      </c>
      <c r="X162" s="18">
        <f t="shared" si="56"/>
        <v>69</v>
      </c>
      <c r="Y162" s="19">
        <f t="shared" si="54"/>
        <v>69</v>
      </c>
      <c r="Z162" s="19">
        <f t="shared" si="55"/>
        <v>138</v>
      </c>
    </row>
    <row r="163" spans="1:26" x14ac:dyDescent="0.25">
      <c r="A163" s="68">
        <v>158</v>
      </c>
      <c r="B163" s="70" t="s">
        <v>193</v>
      </c>
      <c r="C163" s="58">
        <v>49</v>
      </c>
      <c r="D163" s="59">
        <v>10.3</v>
      </c>
      <c r="E163" s="14">
        <f t="shared" si="38"/>
        <v>0</v>
      </c>
      <c r="F163" s="14">
        <f t="shared" si="39"/>
        <v>3</v>
      </c>
      <c r="G163" s="14">
        <f t="shared" si="40"/>
        <v>3</v>
      </c>
      <c r="H163" s="15">
        <f t="shared" si="41"/>
        <v>3</v>
      </c>
      <c r="I163" s="61">
        <v>230</v>
      </c>
      <c r="J163" s="14">
        <f t="shared" si="42"/>
        <v>0</v>
      </c>
      <c r="K163" s="14">
        <f t="shared" si="43"/>
        <v>3</v>
      </c>
      <c r="L163" s="14">
        <f t="shared" si="44"/>
        <v>3</v>
      </c>
      <c r="M163" s="15">
        <f t="shared" si="45"/>
        <v>3</v>
      </c>
      <c r="N163" s="65">
        <v>145</v>
      </c>
      <c r="O163" s="16">
        <f t="shared" si="46"/>
        <v>0</v>
      </c>
      <c r="P163" s="16">
        <f t="shared" si="47"/>
        <v>17</v>
      </c>
      <c r="Q163" s="16">
        <f t="shared" si="48"/>
        <v>17</v>
      </c>
      <c r="R163" s="15">
        <f t="shared" si="49"/>
        <v>17</v>
      </c>
      <c r="S163" s="61">
        <v>100</v>
      </c>
      <c r="T163" s="16">
        <f t="shared" si="50"/>
        <v>0</v>
      </c>
      <c r="U163" s="16">
        <f t="shared" si="51"/>
        <v>0</v>
      </c>
      <c r="V163" s="16">
        <f t="shared" si="52"/>
        <v>0</v>
      </c>
      <c r="W163" s="15">
        <f t="shared" si="53"/>
        <v>0</v>
      </c>
      <c r="X163" s="18">
        <f t="shared" si="56"/>
        <v>23</v>
      </c>
      <c r="Y163" s="19">
        <f t="shared" si="54"/>
        <v>23</v>
      </c>
      <c r="Z163" s="19">
        <f t="shared" si="55"/>
        <v>187</v>
      </c>
    </row>
    <row r="164" spans="1:26" x14ac:dyDescent="0.25">
      <c r="A164" s="68">
        <v>159</v>
      </c>
      <c r="B164" s="70" t="s">
        <v>74</v>
      </c>
      <c r="C164" s="58">
        <v>50</v>
      </c>
      <c r="D164" s="59">
        <v>7.7</v>
      </c>
      <c r="E164" s="14">
        <f t="shared" si="38"/>
        <v>61</v>
      </c>
      <c r="F164" s="14">
        <f t="shared" si="39"/>
        <v>0</v>
      </c>
      <c r="G164" s="14">
        <f t="shared" si="40"/>
        <v>61</v>
      </c>
      <c r="H164" s="15">
        <f t="shared" si="41"/>
        <v>61</v>
      </c>
      <c r="I164" s="61">
        <v>390</v>
      </c>
      <c r="J164" s="14">
        <f t="shared" si="42"/>
        <v>0</v>
      </c>
      <c r="K164" s="14">
        <f t="shared" si="43"/>
        <v>28</v>
      </c>
      <c r="L164" s="14">
        <f t="shared" si="44"/>
        <v>28</v>
      </c>
      <c r="M164" s="15">
        <f t="shared" si="45"/>
        <v>28</v>
      </c>
      <c r="N164" s="65">
        <v>184</v>
      </c>
      <c r="O164" s="16">
        <f t="shared" si="46"/>
        <v>0</v>
      </c>
      <c r="P164" s="16">
        <f t="shared" si="47"/>
        <v>37</v>
      </c>
      <c r="Q164" s="16">
        <f t="shared" si="48"/>
        <v>37</v>
      </c>
      <c r="R164" s="15">
        <f t="shared" si="49"/>
        <v>37</v>
      </c>
      <c r="S164" s="61">
        <v>100</v>
      </c>
      <c r="T164" s="16">
        <f t="shared" si="50"/>
        <v>0</v>
      </c>
      <c r="U164" s="16">
        <f t="shared" si="51"/>
        <v>0</v>
      </c>
      <c r="V164" s="16">
        <f t="shared" si="52"/>
        <v>0</v>
      </c>
      <c r="W164" s="15">
        <f t="shared" si="53"/>
        <v>0</v>
      </c>
      <c r="X164" s="18">
        <f t="shared" si="56"/>
        <v>126</v>
      </c>
      <c r="Y164" s="19">
        <f t="shared" si="54"/>
        <v>126</v>
      </c>
      <c r="Z164" s="19">
        <f t="shared" si="55"/>
        <v>27</v>
      </c>
    </row>
    <row r="165" spans="1:26" x14ac:dyDescent="0.25">
      <c r="A165" s="68">
        <v>160</v>
      </c>
      <c r="B165" s="70" t="s">
        <v>77</v>
      </c>
      <c r="C165" s="58">
        <v>50</v>
      </c>
      <c r="D165" s="59">
        <v>8.4</v>
      </c>
      <c r="E165" s="14">
        <f t="shared" si="38"/>
        <v>42</v>
      </c>
      <c r="F165" s="14">
        <f t="shared" si="39"/>
        <v>0</v>
      </c>
      <c r="G165" s="14">
        <f t="shared" si="40"/>
        <v>42</v>
      </c>
      <c r="H165" s="15">
        <f t="shared" si="41"/>
        <v>42</v>
      </c>
      <c r="I165" s="61">
        <v>370</v>
      </c>
      <c r="J165" s="14">
        <f t="shared" si="42"/>
        <v>0</v>
      </c>
      <c r="K165" s="14">
        <f t="shared" si="43"/>
        <v>24</v>
      </c>
      <c r="L165" s="14">
        <f t="shared" si="44"/>
        <v>24</v>
      </c>
      <c r="M165" s="15">
        <f t="shared" si="45"/>
        <v>24</v>
      </c>
      <c r="N165" s="65">
        <v>176</v>
      </c>
      <c r="O165" s="16">
        <f t="shared" si="46"/>
        <v>0</v>
      </c>
      <c r="P165" s="16">
        <f t="shared" si="47"/>
        <v>33</v>
      </c>
      <c r="Q165" s="16">
        <f t="shared" si="48"/>
        <v>33</v>
      </c>
      <c r="R165" s="15">
        <f t="shared" si="49"/>
        <v>33</v>
      </c>
      <c r="S165" s="61">
        <v>100</v>
      </c>
      <c r="T165" s="16">
        <f t="shared" si="50"/>
        <v>0</v>
      </c>
      <c r="U165" s="16">
        <f t="shared" si="51"/>
        <v>0</v>
      </c>
      <c r="V165" s="16">
        <f t="shared" si="52"/>
        <v>0</v>
      </c>
      <c r="W165" s="15">
        <f t="shared" si="53"/>
        <v>0</v>
      </c>
      <c r="X165" s="18">
        <f t="shared" si="56"/>
        <v>99</v>
      </c>
      <c r="Y165" s="19">
        <f t="shared" si="54"/>
        <v>99</v>
      </c>
      <c r="Z165" s="19">
        <f t="shared" si="55"/>
        <v>78</v>
      </c>
    </row>
    <row r="166" spans="1:26" ht="15" customHeight="1" x14ac:dyDescent="0.25">
      <c r="A166" s="68">
        <v>161</v>
      </c>
      <c r="B166" s="70" t="s">
        <v>76</v>
      </c>
      <c r="C166" s="58">
        <v>50</v>
      </c>
      <c r="D166" s="59">
        <v>8.1999999999999993</v>
      </c>
      <c r="E166" s="14">
        <f t="shared" si="38"/>
        <v>50</v>
      </c>
      <c r="F166" s="14">
        <f t="shared" si="39"/>
        <v>0</v>
      </c>
      <c r="G166" s="14">
        <f t="shared" si="40"/>
        <v>50</v>
      </c>
      <c r="H166" s="15">
        <f t="shared" si="41"/>
        <v>50</v>
      </c>
      <c r="I166" s="61">
        <v>340</v>
      </c>
      <c r="J166" s="14">
        <f t="shared" si="42"/>
        <v>0</v>
      </c>
      <c r="K166" s="14">
        <f t="shared" si="43"/>
        <v>18</v>
      </c>
      <c r="L166" s="14">
        <f t="shared" si="44"/>
        <v>18</v>
      </c>
      <c r="M166" s="15">
        <f t="shared" si="45"/>
        <v>18</v>
      </c>
      <c r="N166" s="65">
        <v>173</v>
      </c>
      <c r="O166" s="16">
        <f t="shared" si="46"/>
        <v>0</v>
      </c>
      <c r="P166" s="16">
        <f t="shared" si="47"/>
        <v>31</v>
      </c>
      <c r="Q166" s="16">
        <f t="shared" si="48"/>
        <v>31</v>
      </c>
      <c r="R166" s="15">
        <f t="shared" si="49"/>
        <v>31</v>
      </c>
      <c r="S166" s="61">
        <v>100</v>
      </c>
      <c r="T166" s="16">
        <f t="shared" si="50"/>
        <v>0</v>
      </c>
      <c r="U166" s="16">
        <f t="shared" si="51"/>
        <v>0</v>
      </c>
      <c r="V166" s="16">
        <f t="shared" si="52"/>
        <v>0</v>
      </c>
      <c r="W166" s="15">
        <f t="shared" si="53"/>
        <v>0</v>
      </c>
      <c r="X166" s="18">
        <f t="shared" si="56"/>
        <v>99</v>
      </c>
      <c r="Y166" s="19">
        <f t="shared" si="54"/>
        <v>99</v>
      </c>
      <c r="Z166" s="19">
        <f t="shared" si="55"/>
        <v>78</v>
      </c>
    </row>
    <row r="167" spans="1:26" ht="15" customHeight="1" x14ac:dyDescent="0.25">
      <c r="A167" s="68">
        <v>162</v>
      </c>
      <c r="B167" s="70" t="s">
        <v>75</v>
      </c>
      <c r="C167" s="58">
        <v>50</v>
      </c>
      <c r="D167" s="59">
        <v>8.1999999999999993</v>
      </c>
      <c r="E167" s="14">
        <f t="shared" si="38"/>
        <v>50</v>
      </c>
      <c r="F167" s="14">
        <f t="shared" si="39"/>
        <v>0</v>
      </c>
      <c r="G167" s="14">
        <f t="shared" si="40"/>
        <v>50</v>
      </c>
      <c r="H167" s="15">
        <f t="shared" si="41"/>
        <v>50</v>
      </c>
      <c r="I167" s="61">
        <v>320</v>
      </c>
      <c r="J167" s="14">
        <f t="shared" si="42"/>
        <v>0</v>
      </c>
      <c r="K167" s="14">
        <f t="shared" si="43"/>
        <v>14</v>
      </c>
      <c r="L167" s="14">
        <f t="shared" si="44"/>
        <v>14</v>
      </c>
      <c r="M167" s="15">
        <f t="shared" si="45"/>
        <v>14</v>
      </c>
      <c r="N167" s="65">
        <v>166</v>
      </c>
      <c r="O167" s="16">
        <f t="shared" si="46"/>
        <v>0</v>
      </c>
      <c r="P167" s="16">
        <f t="shared" si="47"/>
        <v>28</v>
      </c>
      <c r="Q167" s="16">
        <f t="shared" si="48"/>
        <v>28</v>
      </c>
      <c r="R167" s="15">
        <f t="shared" si="49"/>
        <v>28</v>
      </c>
      <c r="S167" s="61">
        <v>100</v>
      </c>
      <c r="T167" s="16">
        <f t="shared" si="50"/>
        <v>0</v>
      </c>
      <c r="U167" s="16">
        <f t="shared" si="51"/>
        <v>0</v>
      </c>
      <c r="V167" s="16">
        <f t="shared" si="52"/>
        <v>0</v>
      </c>
      <c r="W167" s="15">
        <f t="shared" si="53"/>
        <v>0</v>
      </c>
      <c r="X167" s="18">
        <f t="shared" si="56"/>
        <v>92</v>
      </c>
      <c r="Y167" s="19">
        <f t="shared" si="54"/>
        <v>92</v>
      </c>
      <c r="Z167" s="19">
        <f t="shared" si="55"/>
        <v>96</v>
      </c>
    </row>
    <row r="168" spans="1:26" ht="15.75" customHeight="1" x14ac:dyDescent="0.25">
      <c r="A168" s="68">
        <v>163</v>
      </c>
      <c r="B168" s="70" t="s">
        <v>73</v>
      </c>
      <c r="C168" s="58">
        <v>50</v>
      </c>
      <c r="D168" s="59">
        <v>8.5</v>
      </c>
      <c r="E168" s="14">
        <f t="shared" si="38"/>
        <v>39</v>
      </c>
      <c r="F168" s="14">
        <f t="shared" si="39"/>
        <v>0</v>
      </c>
      <c r="G168" s="14">
        <f t="shared" si="40"/>
        <v>39</v>
      </c>
      <c r="H168" s="15">
        <f t="shared" si="41"/>
        <v>39</v>
      </c>
      <c r="I168" s="61">
        <v>365</v>
      </c>
      <c r="J168" s="14">
        <f t="shared" si="42"/>
        <v>0</v>
      </c>
      <c r="K168" s="14">
        <f t="shared" si="43"/>
        <v>23</v>
      </c>
      <c r="L168" s="14">
        <f t="shared" si="44"/>
        <v>23</v>
      </c>
      <c r="M168" s="15">
        <f t="shared" si="45"/>
        <v>23</v>
      </c>
      <c r="N168" s="65">
        <v>156</v>
      </c>
      <c r="O168" s="16">
        <f t="shared" si="46"/>
        <v>0</v>
      </c>
      <c r="P168" s="16">
        <f t="shared" si="47"/>
        <v>23</v>
      </c>
      <c r="Q168" s="16">
        <f t="shared" si="48"/>
        <v>23</v>
      </c>
      <c r="R168" s="15">
        <f t="shared" si="49"/>
        <v>23</v>
      </c>
      <c r="S168" s="61">
        <v>100</v>
      </c>
      <c r="T168" s="16">
        <f t="shared" si="50"/>
        <v>0</v>
      </c>
      <c r="U168" s="16">
        <f t="shared" si="51"/>
        <v>0</v>
      </c>
      <c r="V168" s="16">
        <f t="shared" si="52"/>
        <v>0</v>
      </c>
      <c r="W168" s="15">
        <f t="shared" si="53"/>
        <v>0</v>
      </c>
      <c r="X168" s="18">
        <f t="shared" si="56"/>
        <v>85</v>
      </c>
      <c r="Y168" s="19">
        <f t="shared" si="54"/>
        <v>85</v>
      </c>
      <c r="Z168" s="19">
        <f t="shared" si="55"/>
        <v>110</v>
      </c>
    </row>
    <row r="169" spans="1:26" ht="15" customHeight="1" x14ac:dyDescent="0.25">
      <c r="A169" s="68">
        <v>164</v>
      </c>
      <c r="B169" s="70" t="s">
        <v>195</v>
      </c>
      <c r="C169" s="58">
        <v>52</v>
      </c>
      <c r="D169" s="59">
        <v>8</v>
      </c>
      <c r="E169" s="14">
        <f t="shared" si="38"/>
        <v>55</v>
      </c>
      <c r="F169" s="14">
        <f t="shared" si="39"/>
        <v>0</v>
      </c>
      <c r="G169" s="14">
        <f t="shared" si="40"/>
        <v>55</v>
      </c>
      <c r="H169" s="15">
        <f t="shared" si="41"/>
        <v>55</v>
      </c>
      <c r="I169" s="61">
        <v>420</v>
      </c>
      <c r="J169" s="14">
        <f t="shared" si="42"/>
        <v>0</v>
      </c>
      <c r="K169" s="14">
        <f t="shared" si="43"/>
        <v>34</v>
      </c>
      <c r="L169" s="14">
        <f t="shared" si="44"/>
        <v>34</v>
      </c>
      <c r="M169" s="15">
        <f t="shared" si="45"/>
        <v>34</v>
      </c>
      <c r="N169" s="65">
        <v>191</v>
      </c>
      <c r="O169" s="16">
        <f t="shared" si="46"/>
        <v>0</v>
      </c>
      <c r="P169" s="16">
        <f t="shared" si="47"/>
        <v>41</v>
      </c>
      <c r="Q169" s="16">
        <f t="shared" si="48"/>
        <v>41</v>
      </c>
      <c r="R169" s="15">
        <f t="shared" si="49"/>
        <v>41</v>
      </c>
      <c r="S169" s="61">
        <v>100</v>
      </c>
      <c r="T169" s="16">
        <f t="shared" si="50"/>
        <v>0</v>
      </c>
      <c r="U169" s="16">
        <f t="shared" si="51"/>
        <v>0</v>
      </c>
      <c r="V169" s="16">
        <f t="shared" si="52"/>
        <v>0</v>
      </c>
      <c r="W169" s="15">
        <f t="shared" si="53"/>
        <v>0</v>
      </c>
      <c r="X169" s="18">
        <f t="shared" si="56"/>
        <v>130</v>
      </c>
      <c r="Y169" s="19">
        <f t="shared" si="54"/>
        <v>130</v>
      </c>
      <c r="Z169" s="19">
        <f t="shared" si="55"/>
        <v>22</v>
      </c>
    </row>
    <row r="170" spans="1:26" ht="15" customHeight="1" x14ac:dyDescent="0.25">
      <c r="A170" s="68">
        <v>165</v>
      </c>
      <c r="B170" s="70" t="s">
        <v>196</v>
      </c>
      <c r="C170" s="58">
        <v>52</v>
      </c>
      <c r="D170" s="59">
        <v>8.6</v>
      </c>
      <c r="E170" s="14">
        <f t="shared" si="38"/>
        <v>36</v>
      </c>
      <c r="F170" s="14">
        <f t="shared" si="39"/>
        <v>0</v>
      </c>
      <c r="G170" s="14">
        <f t="shared" si="40"/>
        <v>36</v>
      </c>
      <c r="H170" s="15">
        <f t="shared" si="41"/>
        <v>36</v>
      </c>
      <c r="I170" s="61">
        <v>460</v>
      </c>
      <c r="J170" s="14">
        <f t="shared" si="42"/>
        <v>0</v>
      </c>
      <c r="K170" s="14">
        <f t="shared" si="43"/>
        <v>42</v>
      </c>
      <c r="L170" s="14">
        <f t="shared" si="44"/>
        <v>42</v>
      </c>
      <c r="M170" s="15">
        <f t="shared" si="45"/>
        <v>42</v>
      </c>
      <c r="N170" s="65">
        <v>189</v>
      </c>
      <c r="O170" s="16">
        <f t="shared" si="46"/>
        <v>0</v>
      </c>
      <c r="P170" s="16">
        <f t="shared" si="47"/>
        <v>39</v>
      </c>
      <c r="Q170" s="16">
        <f t="shared" si="48"/>
        <v>39</v>
      </c>
      <c r="R170" s="15">
        <f t="shared" si="49"/>
        <v>39</v>
      </c>
      <c r="S170" s="61">
        <v>100</v>
      </c>
      <c r="T170" s="16">
        <f t="shared" si="50"/>
        <v>0</v>
      </c>
      <c r="U170" s="16">
        <f t="shared" si="51"/>
        <v>0</v>
      </c>
      <c r="V170" s="16">
        <f t="shared" si="52"/>
        <v>0</v>
      </c>
      <c r="W170" s="15">
        <f t="shared" si="53"/>
        <v>0</v>
      </c>
      <c r="X170" s="18">
        <f t="shared" si="56"/>
        <v>117</v>
      </c>
      <c r="Y170" s="19">
        <f t="shared" si="54"/>
        <v>117</v>
      </c>
      <c r="Z170" s="19">
        <f t="shared" si="55"/>
        <v>47</v>
      </c>
    </row>
    <row r="171" spans="1:26" ht="15.75" customHeight="1" x14ac:dyDescent="0.25">
      <c r="A171" s="68">
        <v>166</v>
      </c>
      <c r="B171" s="70" t="s">
        <v>194</v>
      </c>
      <c r="C171" s="58">
        <v>52</v>
      </c>
      <c r="D171" s="59">
        <v>8.1999999999999993</v>
      </c>
      <c r="E171" s="14">
        <f t="shared" si="38"/>
        <v>50</v>
      </c>
      <c r="F171" s="14">
        <f t="shared" si="39"/>
        <v>0</v>
      </c>
      <c r="G171" s="14">
        <f t="shared" si="40"/>
        <v>50</v>
      </c>
      <c r="H171" s="15">
        <f t="shared" si="41"/>
        <v>50</v>
      </c>
      <c r="I171" s="61">
        <v>280</v>
      </c>
      <c r="J171" s="14">
        <f t="shared" si="42"/>
        <v>0</v>
      </c>
      <c r="K171" s="14">
        <f t="shared" si="43"/>
        <v>8</v>
      </c>
      <c r="L171" s="14">
        <f t="shared" si="44"/>
        <v>8</v>
      </c>
      <c r="M171" s="15">
        <f t="shared" si="45"/>
        <v>8</v>
      </c>
      <c r="N171" s="65">
        <v>169</v>
      </c>
      <c r="O171" s="16">
        <f t="shared" si="46"/>
        <v>0</v>
      </c>
      <c r="P171" s="16">
        <f t="shared" si="47"/>
        <v>29</v>
      </c>
      <c r="Q171" s="16">
        <f t="shared" si="48"/>
        <v>29</v>
      </c>
      <c r="R171" s="15">
        <f t="shared" si="49"/>
        <v>29</v>
      </c>
      <c r="S171" s="61">
        <v>100</v>
      </c>
      <c r="T171" s="16">
        <f t="shared" si="50"/>
        <v>0</v>
      </c>
      <c r="U171" s="16">
        <f t="shared" si="51"/>
        <v>0</v>
      </c>
      <c r="V171" s="16">
        <f t="shared" si="52"/>
        <v>0</v>
      </c>
      <c r="W171" s="15">
        <f t="shared" si="53"/>
        <v>0</v>
      </c>
      <c r="X171" s="18">
        <f t="shared" si="56"/>
        <v>87</v>
      </c>
      <c r="Y171" s="19">
        <f t="shared" si="54"/>
        <v>87</v>
      </c>
      <c r="Z171" s="19">
        <f t="shared" si="55"/>
        <v>103</v>
      </c>
    </row>
    <row r="172" spans="1:26" x14ac:dyDescent="0.25">
      <c r="A172" s="68">
        <v>167</v>
      </c>
      <c r="B172" s="70" t="s">
        <v>198</v>
      </c>
      <c r="C172" s="58">
        <v>52</v>
      </c>
      <c r="D172" s="59">
        <v>8.9</v>
      </c>
      <c r="E172" s="14">
        <f t="shared" si="38"/>
        <v>0</v>
      </c>
      <c r="F172" s="14">
        <f t="shared" si="39"/>
        <v>27</v>
      </c>
      <c r="G172" s="14">
        <f t="shared" si="40"/>
        <v>27</v>
      </c>
      <c r="H172" s="15">
        <f t="shared" si="41"/>
        <v>27</v>
      </c>
      <c r="I172" s="61">
        <v>210</v>
      </c>
      <c r="J172" s="14">
        <f t="shared" si="42"/>
        <v>0</v>
      </c>
      <c r="K172" s="14">
        <f t="shared" si="43"/>
        <v>1</v>
      </c>
      <c r="L172" s="14">
        <f t="shared" si="44"/>
        <v>1</v>
      </c>
      <c r="M172" s="15">
        <f t="shared" si="45"/>
        <v>1</v>
      </c>
      <c r="N172" s="65">
        <v>165</v>
      </c>
      <c r="O172" s="16">
        <f t="shared" si="46"/>
        <v>0</v>
      </c>
      <c r="P172" s="16">
        <f t="shared" si="47"/>
        <v>27</v>
      </c>
      <c r="Q172" s="16">
        <f t="shared" si="48"/>
        <v>27</v>
      </c>
      <c r="R172" s="15">
        <f t="shared" si="49"/>
        <v>27</v>
      </c>
      <c r="S172" s="61">
        <v>100</v>
      </c>
      <c r="T172" s="16">
        <f t="shared" si="50"/>
        <v>0</v>
      </c>
      <c r="U172" s="16">
        <f t="shared" si="51"/>
        <v>0</v>
      </c>
      <c r="V172" s="16">
        <f t="shared" si="52"/>
        <v>0</v>
      </c>
      <c r="W172" s="15">
        <f t="shared" si="53"/>
        <v>0</v>
      </c>
      <c r="X172" s="18">
        <f t="shared" si="56"/>
        <v>55</v>
      </c>
      <c r="Y172" s="19">
        <f t="shared" si="54"/>
        <v>55</v>
      </c>
      <c r="Z172" s="19">
        <f t="shared" si="55"/>
        <v>165</v>
      </c>
    </row>
    <row r="173" spans="1:26" ht="15" customHeight="1" x14ac:dyDescent="0.25">
      <c r="A173" s="68">
        <v>168</v>
      </c>
      <c r="B173" s="70" t="s">
        <v>197</v>
      </c>
      <c r="C173" s="58">
        <v>52</v>
      </c>
      <c r="D173" s="59">
        <v>8.1</v>
      </c>
      <c r="E173" s="14">
        <f t="shared" si="38"/>
        <v>53</v>
      </c>
      <c r="F173" s="14">
        <f t="shared" si="39"/>
        <v>0</v>
      </c>
      <c r="G173" s="14">
        <f t="shared" si="40"/>
        <v>53</v>
      </c>
      <c r="H173" s="15">
        <f t="shared" si="41"/>
        <v>53</v>
      </c>
      <c r="I173" s="61">
        <v>340</v>
      </c>
      <c r="J173" s="14">
        <f t="shared" si="42"/>
        <v>0</v>
      </c>
      <c r="K173" s="14">
        <f t="shared" si="43"/>
        <v>18</v>
      </c>
      <c r="L173" s="14">
        <f t="shared" si="44"/>
        <v>18</v>
      </c>
      <c r="M173" s="15">
        <f t="shared" si="45"/>
        <v>18</v>
      </c>
      <c r="N173" s="65">
        <v>163</v>
      </c>
      <c r="O173" s="16">
        <f t="shared" si="46"/>
        <v>0</v>
      </c>
      <c r="P173" s="16">
        <f t="shared" si="47"/>
        <v>26</v>
      </c>
      <c r="Q173" s="16">
        <f t="shared" si="48"/>
        <v>26</v>
      </c>
      <c r="R173" s="15">
        <f t="shared" si="49"/>
        <v>26</v>
      </c>
      <c r="S173" s="61">
        <v>100</v>
      </c>
      <c r="T173" s="16">
        <f t="shared" si="50"/>
        <v>0</v>
      </c>
      <c r="U173" s="16">
        <f t="shared" si="51"/>
        <v>0</v>
      </c>
      <c r="V173" s="16">
        <f t="shared" si="52"/>
        <v>0</v>
      </c>
      <c r="W173" s="15">
        <f t="shared" si="53"/>
        <v>0</v>
      </c>
      <c r="X173" s="18">
        <f t="shared" si="56"/>
        <v>97</v>
      </c>
      <c r="Y173" s="19">
        <f t="shared" si="54"/>
        <v>97</v>
      </c>
      <c r="Z173" s="19">
        <f t="shared" si="55"/>
        <v>83</v>
      </c>
    </row>
    <row r="174" spans="1:26" ht="15" customHeight="1" x14ac:dyDescent="0.25">
      <c r="A174" s="68">
        <v>169</v>
      </c>
      <c r="B174" s="70" t="s">
        <v>321</v>
      </c>
      <c r="C174" s="58">
        <v>53</v>
      </c>
      <c r="D174" s="59">
        <v>8.9</v>
      </c>
      <c r="E174" s="14">
        <f t="shared" si="38"/>
        <v>0</v>
      </c>
      <c r="F174" s="14">
        <f t="shared" si="39"/>
        <v>27</v>
      </c>
      <c r="G174" s="14">
        <f t="shared" si="40"/>
        <v>27</v>
      </c>
      <c r="H174" s="15">
        <f t="shared" si="41"/>
        <v>27</v>
      </c>
      <c r="I174" s="61">
        <v>310</v>
      </c>
      <c r="J174" s="14">
        <f t="shared" si="42"/>
        <v>0</v>
      </c>
      <c r="K174" s="14">
        <f t="shared" si="43"/>
        <v>12</v>
      </c>
      <c r="L174" s="14">
        <f t="shared" si="44"/>
        <v>12</v>
      </c>
      <c r="M174" s="15">
        <f t="shared" si="45"/>
        <v>12</v>
      </c>
      <c r="N174" s="65">
        <v>173</v>
      </c>
      <c r="O174" s="16">
        <f t="shared" si="46"/>
        <v>0</v>
      </c>
      <c r="P174" s="16">
        <f t="shared" si="47"/>
        <v>31</v>
      </c>
      <c r="Q174" s="16">
        <f t="shared" si="48"/>
        <v>31</v>
      </c>
      <c r="R174" s="15">
        <f t="shared" si="49"/>
        <v>31</v>
      </c>
      <c r="S174" s="61">
        <v>100</v>
      </c>
      <c r="T174" s="16">
        <f t="shared" si="50"/>
        <v>0</v>
      </c>
      <c r="U174" s="16">
        <f t="shared" si="51"/>
        <v>0</v>
      </c>
      <c r="V174" s="16">
        <f t="shared" si="52"/>
        <v>0</v>
      </c>
      <c r="W174" s="15">
        <f t="shared" si="53"/>
        <v>0</v>
      </c>
      <c r="X174" s="18">
        <f t="shared" si="56"/>
        <v>70</v>
      </c>
      <c r="Y174" s="19">
        <f t="shared" si="54"/>
        <v>70</v>
      </c>
      <c r="Z174" s="19">
        <f t="shared" si="55"/>
        <v>135</v>
      </c>
    </row>
    <row r="175" spans="1:26" ht="15.75" customHeight="1" x14ac:dyDescent="0.25">
      <c r="A175" s="68">
        <v>170</v>
      </c>
      <c r="B175" s="70" t="s">
        <v>322</v>
      </c>
      <c r="C175" s="58">
        <v>53</v>
      </c>
      <c r="D175" s="59">
        <v>9</v>
      </c>
      <c r="E175" s="14">
        <f t="shared" si="38"/>
        <v>0</v>
      </c>
      <c r="F175" s="14">
        <f t="shared" si="39"/>
        <v>24</v>
      </c>
      <c r="G175" s="14">
        <f t="shared" si="40"/>
        <v>24</v>
      </c>
      <c r="H175" s="15">
        <f t="shared" si="41"/>
        <v>24</v>
      </c>
      <c r="I175" s="61">
        <v>350</v>
      </c>
      <c r="J175" s="14">
        <f t="shared" si="42"/>
        <v>0</v>
      </c>
      <c r="K175" s="14">
        <f t="shared" si="43"/>
        <v>20</v>
      </c>
      <c r="L175" s="14">
        <f t="shared" si="44"/>
        <v>20</v>
      </c>
      <c r="M175" s="15">
        <f t="shared" si="45"/>
        <v>20</v>
      </c>
      <c r="N175" s="65">
        <v>162</v>
      </c>
      <c r="O175" s="16">
        <f t="shared" si="46"/>
        <v>0</v>
      </c>
      <c r="P175" s="16">
        <f t="shared" si="47"/>
        <v>26</v>
      </c>
      <c r="Q175" s="16">
        <f t="shared" si="48"/>
        <v>26</v>
      </c>
      <c r="R175" s="15">
        <f t="shared" si="49"/>
        <v>26</v>
      </c>
      <c r="S175" s="61">
        <v>100</v>
      </c>
      <c r="T175" s="16">
        <f t="shared" si="50"/>
        <v>0</v>
      </c>
      <c r="U175" s="16">
        <f t="shared" si="51"/>
        <v>0</v>
      </c>
      <c r="V175" s="16">
        <f t="shared" si="52"/>
        <v>0</v>
      </c>
      <c r="W175" s="15">
        <f t="shared" si="53"/>
        <v>0</v>
      </c>
      <c r="X175" s="18">
        <f t="shared" si="56"/>
        <v>70</v>
      </c>
      <c r="Y175" s="19">
        <f t="shared" si="54"/>
        <v>70</v>
      </c>
      <c r="Z175" s="19">
        <f t="shared" si="55"/>
        <v>135</v>
      </c>
    </row>
    <row r="176" spans="1:26" x14ac:dyDescent="0.25">
      <c r="A176" s="68">
        <v>171</v>
      </c>
      <c r="B176" s="70" t="s">
        <v>324</v>
      </c>
      <c r="C176" s="58">
        <v>53</v>
      </c>
      <c r="D176" s="59">
        <v>8.8000000000000007</v>
      </c>
      <c r="E176" s="14">
        <f t="shared" si="38"/>
        <v>30</v>
      </c>
      <c r="F176" s="14">
        <f t="shared" si="39"/>
        <v>0</v>
      </c>
      <c r="G176" s="14">
        <f t="shared" si="40"/>
        <v>30</v>
      </c>
      <c r="H176" s="15">
        <f t="shared" si="41"/>
        <v>30</v>
      </c>
      <c r="I176" s="61">
        <v>230</v>
      </c>
      <c r="J176" s="14">
        <f t="shared" si="42"/>
        <v>0</v>
      </c>
      <c r="K176" s="14">
        <f t="shared" si="43"/>
        <v>3</v>
      </c>
      <c r="L176" s="14">
        <f t="shared" si="44"/>
        <v>3</v>
      </c>
      <c r="M176" s="15">
        <f t="shared" si="45"/>
        <v>3</v>
      </c>
      <c r="N176" s="65">
        <v>152</v>
      </c>
      <c r="O176" s="16">
        <f t="shared" si="46"/>
        <v>0</v>
      </c>
      <c r="P176" s="16">
        <f t="shared" si="47"/>
        <v>21</v>
      </c>
      <c r="Q176" s="16">
        <f t="shared" si="48"/>
        <v>21</v>
      </c>
      <c r="R176" s="15">
        <f t="shared" si="49"/>
        <v>21</v>
      </c>
      <c r="S176" s="61">
        <v>100</v>
      </c>
      <c r="T176" s="16">
        <f t="shared" si="50"/>
        <v>0</v>
      </c>
      <c r="U176" s="16">
        <f t="shared" si="51"/>
        <v>0</v>
      </c>
      <c r="V176" s="16">
        <f t="shared" si="52"/>
        <v>0</v>
      </c>
      <c r="W176" s="15">
        <f t="shared" si="53"/>
        <v>0</v>
      </c>
      <c r="X176" s="18">
        <f t="shared" si="56"/>
        <v>54</v>
      </c>
      <c r="Y176" s="19">
        <f t="shared" si="54"/>
        <v>54</v>
      </c>
      <c r="Z176" s="19">
        <f t="shared" si="55"/>
        <v>168</v>
      </c>
    </row>
    <row r="177" spans="1:26" x14ac:dyDescent="0.25">
      <c r="A177" s="68">
        <v>172</v>
      </c>
      <c r="B177" s="70" t="s">
        <v>325</v>
      </c>
      <c r="C177" s="58">
        <v>53</v>
      </c>
      <c r="D177" s="59">
        <v>8.3000000000000007</v>
      </c>
      <c r="E177" s="14">
        <f t="shared" si="38"/>
        <v>46</v>
      </c>
      <c r="F177" s="14">
        <f t="shared" si="39"/>
        <v>0</v>
      </c>
      <c r="G177" s="14">
        <f t="shared" si="40"/>
        <v>46</v>
      </c>
      <c r="H177" s="15">
        <f t="shared" si="41"/>
        <v>46</v>
      </c>
      <c r="I177" s="61">
        <v>330</v>
      </c>
      <c r="J177" s="14">
        <f t="shared" si="42"/>
        <v>0</v>
      </c>
      <c r="K177" s="14">
        <f t="shared" si="43"/>
        <v>16</v>
      </c>
      <c r="L177" s="14">
        <f t="shared" si="44"/>
        <v>16</v>
      </c>
      <c r="M177" s="15">
        <f t="shared" si="45"/>
        <v>16</v>
      </c>
      <c r="N177" s="65">
        <v>141</v>
      </c>
      <c r="O177" s="16">
        <f t="shared" si="46"/>
        <v>0</v>
      </c>
      <c r="P177" s="16">
        <f t="shared" si="47"/>
        <v>15</v>
      </c>
      <c r="Q177" s="16">
        <f t="shared" si="48"/>
        <v>15</v>
      </c>
      <c r="R177" s="15">
        <f t="shared" si="49"/>
        <v>15</v>
      </c>
      <c r="S177" s="61">
        <v>100</v>
      </c>
      <c r="T177" s="16">
        <f t="shared" si="50"/>
        <v>0</v>
      </c>
      <c r="U177" s="16">
        <f t="shared" si="51"/>
        <v>0</v>
      </c>
      <c r="V177" s="16">
        <f t="shared" si="52"/>
        <v>0</v>
      </c>
      <c r="W177" s="15">
        <f t="shared" si="53"/>
        <v>0</v>
      </c>
      <c r="X177" s="18">
        <f t="shared" si="56"/>
        <v>77</v>
      </c>
      <c r="Y177" s="19">
        <f t="shared" si="54"/>
        <v>77</v>
      </c>
      <c r="Z177" s="19">
        <f t="shared" si="55"/>
        <v>123</v>
      </c>
    </row>
    <row r="178" spans="1:26" x14ac:dyDescent="0.25">
      <c r="A178" s="68">
        <v>173</v>
      </c>
      <c r="B178" s="70" t="s">
        <v>323</v>
      </c>
      <c r="C178" s="58">
        <v>53</v>
      </c>
      <c r="D178" s="59">
        <v>9.1</v>
      </c>
      <c r="E178" s="14">
        <f t="shared" si="38"/>
        <v>0</v>
      </c>
      <c r="F178" s="14">
        <f t="shared" si="39"/>
        <v>22</v>
      </c>
      <c r="G178" s="14">
        <f t="shared" si="40"/>
        <v>22</v>
      </c>
      <c r="H178" s="15">
        <f t="shared" si="41"/>
        <v>22</v>
      </c>
      <c r="I178" s="61">
        <v>300</v>
      </c>
      <c r="J178" s="14">
        <f t="shared" si="42"/>
        <v>0</v>
      </c>
      <c r="K178" s="14">
        <f t="shared" si="43"/>
        <v>10</v>
      </c>
      <c r="L178" s="14">
        <f t="shared" si="44"/>
        <v>10</v>
      </c>
      <c r="M178" s="15">
        <f t="shared" si="45"/>
        <v>10</v>
      </c>
      <c r="N178" s="65">
        <v>140</v>
      </c>
      <c r="O178" s="16">
        <f t="shared" si="46"/>
        <v>0</v>
      </c>
      <c r="P178" s="16">
        <f t="shared" si="47"/>
        <v>15</v>
      </c>
      <c r="Q178" s="16">
        <f t="shared" si="48"/>
        <v>15</v>
      </c>
      <c r="R178" s="15">
        <f t="shared" si="49"/>
        <v>15</v>
      </c>
      <c r="S178" s="61">
        <v>100</v>
      </c>
      <c r="T178" s="16">
        <f t="shared" si="50"/>
        <v>0</v>
      </c>
      <c r="U178" s="16">
        <f t="shared" si="51"/>
        <v>0</v>
      </c>
      <c r="V178" s="16">
        <f t="shared" si="52"/>
        <v>0</v>
      </c>
      <c r="W178" s="15">
        <f t="shared" si="53"/>
        <v>0</v>
      </c>
      <c r="X178" s="18">
        <f t="shared" si="56"/>
        <v>47</v>
      </c>
      <c r="Y178" s="19">
        <f t="shared" si="54"/>
        <v>47</v>
      </c>
      <c r="Z178" s="19">
        <f t="shared" si="55"/>
        <v>175</v>
      </c>
    </row>
    <row r="179" spans="1:26" x14ac:dyDescent="0.25">
      <c r="A179" s="68">
        <v>174</v>
      </c>
      <c r="B179" s="70" t="s">
        <v>164</v>
      </c>
      <c r="C179" s="58">
        <v>56</v>
      </c>
      <c r="D179" s="59">
        <v>8.4</v>
      </c>
      <c r="E179" s="14">
        <f t="shared" si="38"/>
        <v>42</v>
      </c>
      <c r="F179" s="14">
        <f t="shared" si="39"/>
        <v>0</v>
      </c>
      <c r="G179" s="14">
        <f t="shared" si="40"/>
        <v>42</v>
      </c>
      <c r="H179" s="15">
        <f t="shared" si="41"/>
        <v>42</v>
      </c>
      <c r="I179" s="61">
        <v>450</v>
      </c>
      <c r="J179" s="14">
        <f t="shared" si="42"/>
        <v>0</v>
      </c>
      <c r="K179" s="14">
        <f t="shared" si="43"/>
        <v>40</v>
      </c>
      <c r="L179" s="14">
        <f t="shared" si="44"/>
        <v>40</v>
      </c>
      <c r="M179" s="15">
        <f t="shared" si="45"/>
        <v>40</v>
      </c>
      <c r="N179" s="65">
        <v>200</v>
      </c>
      <c r="O179" s="16">
        <f t="shared" si="46"/>
        <v>0</v>
      </c>
      <c r="P179" s="16">
        <f t="shared" si="47"/>
        <v>50</v>
      </c>
      <c r="Q179" s="16">
        <f t="shared" si="48"/>
        <v>50</v>
      </c>
      <c r="R179" s="15">
        <f t="shared" si="49"/>
        <v>50</v>
      </c>
      <c r="S179" s="61">
        <v>100</v>
      </c>
      <c r="T179" s="16">
        <f t="shared" si="50"/>
        <v>0</v>
      </c>
      <c r="U179" s="16">
        <f t="shared" si="51"/>
        <v>0</v>
      </c>
      <c r="V179" s="16">
        <f t="shared" si="52"/>
        <v>0</v>
      </c>
      <c r="W179" s="15">
        <f t="shared" si="53"/>
        <v>0</v>
      </c>
      <c r="X179" s="18">
        <f t="shared" si="56"/>
        <v>132</v>
      </c>
      <c r="Y179" s="19">
        <f t="shared" si="54"/>
        <v>132</v>
      </c>
      <c r="Z179" s="19">
        <f t="shared" si="55"/>
        <v>20</v>
      </c>
    </row>
    <row r="180" spans="1:26" x14ac:dyDescent="0.25">
      <c r="A180" s="68">
        <v>175</v>
      </c>
      <c r="B180" s="70" t="s">
        <v>162</v>
      </c>
      <c r="C180" s="58">
        <v>56</v>
      </c>
      <c r="D180" s="59">
        <v>7.9</v>
      </c>
      <c r="E180" s="14">
        <f t="shared" si="38"/>
        <v>57</v>
      </c>
      <c r="F180" s="14">
        <f t="shared" si="39"/>
        <v>0</v>
      </c>
      <c r="G180" s="14">
        <f t="shared" si="40"/>
        <v>57</v>
      </c>
      <c r="H180" s="15">
        <f t="shared" si="41"/>
        <v>57</v>
      </c>
      <c r="I180" s="61">
        <v>550</v>
      </c>
      <c r="J180" s="14">
        <f t="shared" si="42"/>
        <v>60</v>
      </c>
      <c r="K180" s="14">
        <f t="shared" si="43"/>
        <v>0</v>
      </c>
      <c r="L180" s="14">
        <f t="shared" si="44"/>
        <v>60</v>
      </c>
      <c r="M180" s="15">
        <f t="shared" si="45"/>
        <v>60</v>
      </c>
      <c r="N180" s="65">
        <v>186</v>
      </c>
      <c r="O180" s="16">
        <f t="shared" si="46"/>
        <v>0</v>
      </c>
      <c r="P180" s="16">
        <f t="shared" si="47"/>
        <v>38</v>
      </c>
      <c r="Q180" s="16">
        <f t="shared" si="48"/>
        <v>38</v>
      </c>
      <c r="R180" s="15">
        <f t="shared" si="49"/>
        <v>38</v>
      </c>
      <c r="S180" s="61">
        <v>100</v>
      </c>
      <c r="T180" s="16">
        <f t="shared" si="50"/>
        <v>0</v>
      </c>
      <c r="U180" s="16">
        <f t="shared" si="51"/>
        <v>0</v>
      </c>
      <c r="V180" s="16">
        <f t="shared" si="52"/>
        <v>0</v>
      </c>
      <c r="W180" s="15">
        <f t="shared" si="53"/>
        <v>0</v>
      </c>
      <c r="X180" s="18">
        <f t="shared" si="56"/>
        <v>155</v>
      </c>
      <c r="Y180" s="19">
        <f t="shared" si="54"/>
        <v>155</v>
      </c>
      <c r="Z180" s="19">
        <f t="shared" si="55"/>
        <v>7</v>
      </c>
    </row>
    <row r="181" spans="1:26" x14ac:dyDescent="0.25">
      <c r="A181" s="68">
        <v>176</v>
      </c>
      <c r="B181" s="70" t="s">
        <v>163</v>
      </c>
      <c r="C181" s="58">
        <v>56</v>
      </c>
      <c r="D181" s="59">
        <v>7.9</v>
      </c>
      <c r="E181" s="14">
        <f t="shared" si="38"/>
        <v>57</v>
      </c>
      <c r="F181" s="14">
        <f t="shared" si="39"/>
        <v>0</v>
      </c>
      <c r="G181" s="14">
        <f t="shared" si="40"/>
        <v>57</v>
      </c>
      <c r="H181" s="15">
        <f t="shared" si="41"/>
        <v>57</v>
      </c>
      <c r="I181" s="61">
        <v>330</v>
      </c>
      <c r="J181" s="14">
        <f t="shared" si="42"/>
        <v>0</v>
      </c>
      <c r="K181" s="14">
        <f t="shared" si="43"/>
        <v>16</v>
      </c>
      <c r="L181" s="14">
        <f t="shared" si="44"/>
        <v>16</v>
      </c>
      <c r="M181" s="15">
        <f t="shared" si="45"/>
        <v>16</v>
      </c>
      <c r="N181" s="65">
        <v>178</v>
      </c>
      <c r="O181" s="16">
        <f t="shared" si="46"/>
        <v>0</v>
      </c>
      <c r="P181" s="16">
        <f t="shared" si="47"/>
        <v>34</v>
      </c>
      <c r="Q181" s="16">
        <f t="shared" si="48"/>
        <v>34</v>
      </c>
      <c r="R181" s="15">
        <f t="shared" si="49"/>
        <v>34</v>
      </c>
      <c r="S181" s="61">
        <v>100</v>
      </c>
      <c r="T181" s="16">
        <f t="shared" si="50"/>
        <v>0</v>
      </c>
      <c r="U181" s="16">
        <f t="shared" si="51"/>
        <v>0</v>
      </c>
      <c r="V181" s="16">
        <f t="shared" si="52"/>
        <v>0</v>
      </c>
      <c r="W181" s="15">
        <f t="shared" si="53"/>
        <v>0</v>
      </c>
      <c r="X181" s="18">
        <f t="shared" si="56"/>
        <v>107</v>
      </c>
      <c r="Y181" s="19">
        <f t="shared" si="54"/>
        <v>107</v>
      </c>
      <c r="Z181" s="19">
        <f t="shared" si="55"/>
        <v>66</v>
      </c>
    </row>
    <row r="182" spans="1:26" x14ac:dyDescent="0.25">
      <c r="A182" s="68">
        <v>177</v>
      </c>
      <c r="B182" s="70" t="s">
        <v>373</v>
      </c>
      <c r="C182" s="58">
        <v>56</v>
      </c>
      <c r="D182" s="59">
        <v>8.1</v>
      </c>
      <c r="E182" s="14">
        <f t="shared" si="38"/>
        <v>53</v>
      </c>
      <c r="F182" s="14">
        <f t="shared" si="39"/>
        <v>0</v>
      </c>
      <c r="G182" s="14">
        <f t="shared" si="40"/>
        <v>53</v>
      </c>
      <c r="H182" s="15">
        <f t="shared" si="41"/>
        <v>53</v>
      </c>
      <c r="I182" s="61">
        <v>400</v>
      </c>
      <c r="J182" s="14">
        <f t="shared" si="42"/>
        <v>0</v>
      </c>
      <c r="K182" s="14">
        <f t="shared" si="43"/>
        <v>30</v>
      </c>
      <c r="L182" s="14">
        <f t="shared" si="44"/>
        <v>30</v>
      </c>
      <c r="M182" s="15">
        <f t="shared" si="45"/>
        <v>30</v>
      </c>
      <c r="N182" s="65">
        <v>171</v>
      </c>
      <c r="O182" s="16">
        <f t="shared" si="46"/>
        <v>0</v>
      </c>
      <c r="P182" s="16">
        <f t="shared" si="47"/>
        <v>30</v>
      </c>
      <c r="Q182" s="16">
        <f t="shared" si="48"/>
        <v>30</v>
      </c>
      <c r="R182" s="15">
        <f t="shared" si="49"/>
        <v>30</v>
      </c>
      <c r="S182" s="61">
        <v>100</v>
      </c>
      <c r="T182" s="16">
        <f t="shared" si="50"/>
        <v>0</v>
      </c>
      <c r="U182" s="16">
        <f t="shared" si="51"/>
        <v>0</v>
      </c>
      <c r="V182" s="16">
        <f t="shared" si="52"/>
        <v>0</v>
      </c>
      <c r="W182" s="15">
        <f t="shared" si="53"/>
        <v>0</v>
      </c>
      <c r="X182" s="18">
        <f t="shared" si="56"/>
        <v>113</v>
      </c>
      <c r="Y182" s="19">
        <f t="shared" si="54"/>
        <v>113</v>
      </c>
      <c r="Z182" s="19">
        <f t="shared" si="55"/>
        <v>53</v>
      </c>
    </row>
    <row r="183" spans="1:26" x14ac:dyDescent="0.25">
      <c r="A183" s="68">
        <v>178</v>
      </c>
      <c r="B183" s="70" t="s">
        <v>161</v>
      </c>
      <c r="C183" s="58">
        <v>56</v>
      </c>
      <c r="D183" s="59">
        <v>8</v>
      </c>
      <c r="E183" s="14">
        <f t="shared" si="38"/>
        <v>55</v>
      </c>
      <c r="F183" s="14">
        <f t="shared" si="39"/>
        <v>0</v>
      </c>
      <c r="G183" s="14">
        <f t="shared" si="40"/>
        <v>55</v>
      </c>
      <c r="H183" s="15">
        <f t="shared" si="41"/>
        <v>55</v>
      </c>
      <c r="I183" s="61">
        <v>370</v>
      </c>
      <c r="J183" s="14">
        <f t="shared" si="42"/>
        <v>0</v>
      </c>
      <c r="K183" s="14">
        <f t="shared" si="43"/>
        <v>24</v>
      </c>
      <c r="L183" s="14">
        <f t="shared" si="44"/>
        <v>24</v>
      </c>
      <c r="M183" s="15">
        <f t="shared" si="45"/>
        <v>24</v>
      </c>
      <c r="N183" s="65">
        <v>171</v>
      </c>
      <c r="O183" s="16">
        <f t="shared" si="46"/>
        <v>0</v>
      </c>
      <c r="P183" s="16">
        <f t="shared" si="47"/>
        <v>30</v>
      </c>
      <c r="Q183" s="16">
        <f t="shared" si="48"/>
        <v>30</v>
      </c>
      <c r="R183" s="15">
        <f t="shared" si="49"/>
        <v>30</v>
      </c>
      <c r="S183" s="61">
        <v>100</v>
      </c>
      <c r="T183" s="16">
        <f t="shared" si="50"/>
        <v>0</v>
      </c>
      <c r="U183" s="16">
        <f t="shared" si="51"/>
        <v>0</v>
      </c>
      <c r="V183" s="16">
        <f t="shared" si="52"/>
        <v>0</v>
      </c>
      <c r="W183" s="15">
        <f t="shared" si="53"/>
        <v>0</v>
      </c>
      <c r="X183" s="18">
        <f t="shared" si="56"/>
        <v>109</v>
      </c>
      <c r="Y183" s="19">
        <f t="shared" si="54"/>
        <v>109</v>
      </c>
      <c r="Z183" s="19">
        <f t="shared" si="55"/>
        <v>62</v>
      </c>
    </row>
    <row r="184" spans="1:26" x14ac:dyDescent="0.25">
      <c r="A184" s="68">
        <v>179</v>
      </c>
      <c r="B184" s="70" t="s">
        <v>216</v>
      </c>
      <c r="C184" s="58">
        <v>59</v>
      </c>
      <c r="D184" s="59">
        <v>8.1999999999999993</v>
      </c>
      <c r="E184" s="14">
        <f t="shared" si="38"/>
        <v>50</v>
      </c>
      <c r="F184" s="14">
        <f t="shared" si="39"/>
        <v>0</v>
      </c>
      <c r="G184" s="14">
        <f t="shared" si="40"/>
        <v>50</v>
      </c>
      <c r="H184" s="15">
        <f t="shared" si="41"/>
        <v>50</v>
      </c>
      <c r="I184" s="61">
        <v>400</v>
      </c>
      <c r="J184" s="14">
        <f t="shared" si="42"/>
        <v>0</v>
      </c>
      <c r="K184" s="14">
        <f t="shared" si="43"/>
        <v>30</v>
      </c>
      <c r="L184" s="14">
        <f t="shared" si="44"/>
        <v>30</v>
      </c>
      <c r="M184" s="15">
        <f t="shared" si="45"/>
        <v>30</v>
      </c>
      <c r="N184" s="65">
        <v>186</v>
      </c>
      <c r="O184" s="16">
        <f t="shared" si="46"/>
        <v>0</v>
      </c>
      <c r="P184" s="16">
        <f t="shared" si="47"/>
        <v>38</v>
      </c>
      <c r="Q184" s="16">
        <f t="shared" si="48"/>
        <v>38</v>
      </c>
      <c r="R184" s="15">
        <f t="shared" si="49"/>
        <v>38</v>
      </c>
      <c r="S184" s="61">
        <v>100</v>
      </c>
      <c r="T184" s="16">
        <f t="shared" si="50"/>
        <v>0</v>
      </c>
      <c r="U184" s="16">
        <f t="shared" si="51"/>
        <v>0</v>
      </c>
      <c r="V184" s="16">
        <f t="shared" si="52"/>
        <v>0</v>
      </c>
      <c r="W184" s="15">
        <f t="shared" si="53"/>
        <v>0</v>
      </c>
      <c r="X184" s="18">
        <f t="shared" si="56"/>
        <v>118</v>
      </c>
      <c r="Y184" s="19">
        <f t="shared" si="54"/>
        <v>118</v>
      </c>
      <c r="Z184" s="19">
        <f t="shared" si="55"/>
        <v>45</v>
      </c>
    </row>
    <row r="185" spans="1:26" x14ac:dyDescent="0.25">
      <c r="A185" s="68">
        <v>180</v>
      </c>
      <c r="B185" s="70" t="s">
        <v>215</v>
      </c>
      <c r="C185" s="58">
        <v>59</v>
      </c>
      <c r="D185" s="59">
        <v>8.4</v>
      </c>
      <c r="E185" s="14">
        <f t="shared" si="38"/>
        <v>42</v>
      </c>
      <c r="F185" s="14">
        <f t="shared" si="39"/>
        <v>0</v>
      </c>
      <c r="G185" s="14">
        <f t="shared" si="40"/>
        <v>42</v>
      </c>
      <c r="H185" s="15">
        <f t="shared" si="41"/>
        <v>42</v>
      </c>
      <c r="I185" s="61">
        <v>310</v>
      </c>
      <c r="J185" s="14">
        <f t="shared" si="42"/>
        <v>0</v>
      </c>
      <c r="K185" s="14">
        <f t="shared" si="43"/>
        <v>12</v>
      </c>
      <c r="L185" s="14">
        <f t="shared" si="44"/>
        <v>12</v>
      </c>
      <c r="M185" s="15">
        <f t="shared" si="45"/>
        <v>12</v>
      </c>
      <c r="N185" s="65">
        <v>181</v>
      </c>
      <c r="O185" s="16">
        <f t="shared" si="46"/>
        <v>0</v>
      </c>
      <c r="P185" s="16">
        <f t="shared" si="47"/>
        <v>35</v>
      </c>
      <c r="Q185" s="16">
        <f t="shared" si="48"/>
        <v>35</v>
      </c>
      <c r="R185" s="15">
        <f t="shared" si="49"/>
        <v>35</v>
      </c>
      <c r="S185" s="61">
        <v>100</v>
      </c>
      <c r="T185" s="16">
        <f t="shared" si="50"/>
        <v>0</v>
      </c>
      <c r="U185" s="16">
        <f t="shared" si="51"/>
        <v>0</v>
      </c>
      <c r="V185" s="16">
        <f t="shared" si="52"/>
        <v>0</v>
      </c>
      <c r="W185" s="15">
        <f t="shared" si="53"/>
        <v>0</v>
      </c>
      <c r="X185" s="18">
        <f t="shared" si="56"/>
        <v>89</v>
      </c>
      <c r="Y185" s="19">
        <f t="shared" si="54"/>
        <v>89</v>
      </c>
      <c r="Z185" s="19">
        <f t="shared" si="55"/>
        <v>99</v>
      </c>
    </row>
    <row r="186" spans="1:26" x14ac:dyDescent="0.25">
      <c r="A186" s="68">
        <v>181</v>
      </c>
      <c r="B186" s="70" t="s">
        <v>218</v>
      </c>
      <c r="C186" s="58">
        <v>59</v>
      </c>
      <c r="D186" s="59">
        <v>8.1999999999999993</v>
      </c>
      <c r="E186" s="14">
        <f t="shared" si="38"/>
        <v>50</v>
      </c>
      <c r="F186" s="14">
        <f t="shared" si="39"/>
        <v>0</v>
      </c>
      <c r="G186" s="14">
        <f t="shared" si="40"/>
        <v>50</v>
      </c>
      <c r="H186" s="15">
        <f t="shared" si="41"/>
        <v>50</v>
      </c>
      <c r="I186" s="61">
        <v>395</v>
      </c>
      <c r="J186" s="14">
        <f t="shared" si="42"/>
        <v>0</v>
      </c>
      <c r="K186" s="14">
        <f t="shared" si="43"/>
        <v>29</v>
      </c>
      <c r="L186" s="14">
        <f t="shared" si="44"/>
        <v>29</v>
      </c>
      <c r="M186" s="15">
        <f t="shared" si="45"/>
        <v>29</v>
      </c>
      <c r="N186" s="65">
        <v>177</v>
      </c>
      <c r="O186" s="16">
        <f t="shared" si="46"/>
        <v>0</v>
      </c>
      <c r="P186" s="16">
        <f t="shared" si="47"/>
        <v>33</v>
      </c>
      <c r="Q186" s="16">
        <f t="shared" si="48"/>
        <v>33</v>
      </c>
      <c r="R186" s="15">
        <f t="shared" si="49"/>
        <v>33</v>
      </c>
      <c r="S186" s="61">
        <v>100</v>
      </c>
      <c r="T186" s="16">
        <f t="shared" si="50"/>
        <v>0</v>
      </c>
      <c r="U186" s="16">
        <f t="shared" si="51"/>
        <v>0</v>
      </c>
      <c r="V186" s="16">
        <f t="shared" si="52"/>
        <v>0</v>
      </c>
      <c r="W186" s="15">
        <f t="shared" si="53"/>
        <v>0</v>
      </c>
      <c r="X186" s="18">
        <f t="shared" si="56"/>
        <v>112</v>
      </c>
      <c r="Y186" s="19">
        <f t="shared" si="54"/>
        <v>112</v>
      </c>
      <c r="Z186" s="19">
        <f t="shared" si="55"/>
        <v>55</v>
      </c>
    </row>
    <row r="187" spans="1:26" x14ac:dyDescent="0.25">
      <c r="A187" s="68">
        <v>182</v>
      </c>
      <c r="B187" s="70" t="s">
        <v>217</v>
      </c>
      <c r="C187" s="58">
        <v>59</v>
      </c>
      <c r="D187" s="59">
        <v>7.9</v>
      </c>
      <c r="E187" s="14">
        <f t="shared" si="38"/>
        <v>57</v>
      </c>
      <c r="F187" s="14">
        <f t="shared" si="39"/>
        <v>0</v>
      </c>
      <c r="G187" s="14">
        <f t="shared" si="40"/>
        <v>57</v>
      </c>
      <c r="H187" s="15">
        <f t="shared" si="41"/>
        <v>57</v>
      </c>
      <c r="I187" s="61">
        <v>360</v>
      </c>
      <c r="J187" s="14">
        <f t="shared" si="42"/>
        <v>0</v>
      </c>
      <c r="K187" s="14">
        <f t="shared" si="43"/>
        <v>22</v>
      </c>
      <c r="L187" s="14">
        <f t="shared" si="44"/>
        <v>22</v>
      </c>
      <c r="M187" s="15">
        <f t="shared" si="45"/>
        <v>22</v>
      </c>
      <c r="N187" s="65">
        <v>177</v>
      </c>
      <c r="O187" s="16">
        <f t="shared" si="46"/>
        <v>0</v>
      </c>
      <c r="P187" s="16">
        <f t="shared" si="47"/>
        <v>33</v>
      </c>
      <c r="Q187" s="16">
        <f t="shared" si="48"/>
        <v>33</v>
      </c>
      <c r="R187" s="15">
        <f t="shared" si="49"/>
        <v>33</v>
      </c>
      <c r="S187" s="61">
        <v>100</v>
      </c>
      <c r="T187" s="16">
        <f t="shared" si="50"/>
        <v>0</v>
      </c>
      <c r="U187" s="16">
        <f t="shared" si="51"/>
        <v>0</v>
      </c>
      <c r="V187" s="16">
        <f t="shared" si="52"/>
        <v>0</v>
      </c>
      <c r="W187" s="15">
        <f t="shared" si="53"/>
        <v>0</v>
      </c>
      <c r="X187" s="18">
        <f t="shared" si="56"/>
        <v>112</v>
      </c>
      <c r="Y187" s="19">
        <f t="shared" si="54"/>
        <v>112</v>
      </c>
      <c r="Z187" s="19">
        <f t="shared" si="55"/>
        <v>55</v>
      </c>
    </row>
    <row r="188" spans="1:26" x14ac:dyDescent="0.25">
      <c r="A188" s="68">
        <v>183</v>
      </c>
      <c r="B188" s="70" t="s">
        <v>214</v>
      </c>
      <c r="C188" s="58">
        <v>59</v>
      </c>
      <c r="D188" s="59">
        <v>7.8</v>
      </c>
      <c r="E188" s="14">
        <f t="shared" si="38"/>
        <v>59</v>
      </c>
      <c r="F188" s="14">
        <f t="shared" si="39"/>
        <v>0</v>
      </c>
      <c r="G188" s="14">
        <f t="shared" si="40"/>
        <v>59</v>
      </c>
      <c r="H188" s="15">
        <f t="shared" si="41"/>
        <v>59</v>
      </c>
      <c r="I188" s="61">
        <v>350</v>
      </c>
      <c r="J188" s="14">
        <f t="shared" si="42"/>
        <v>0</v>
      </c>
      <c r="K188" s="14">
        <f t="shared" si="43"/>
        <v>20</v>
      </c>
      <c r="L188" s="14">
        <f t="shared" si="44"/>
        <v>20</v>
      </c>
      <c r="M188" s="15">
        <f t="shared" si="45"/>
        <v>20</v>
      </c>
      <c r="N188" s="65">
        <v>170</v>
      </c>
      <c r="O188" s="16">
        <f t="shared" si="46"/>
        <v>0</v>
      </c>
      <c r="P188" s="16">
        <f t="shared" si="47"/>
        <v>30</v>
      </c>
      <c r="Q188" s="16">
        <f t="shared" si="48"/>
        <v>30</v>
      </c>
      <c r="R188" s="15">
        <f t="shared" si="49"/>
        <v>30</v>
      </c>
      <c r="S188" s="61">
        <v>100</v>
      </c>
      <c r="T188" s="16">
        <f t="shared" si="50"/>
        <v>0</v>
      </c>
      <c r="U188" s="16">
        <f t="shared" si="51"/>
        <v>0</v>
      </c>
      <c r="V188" s="16">
        <f t="shared" si="52"/>
        <v>0</v>
      </c>
      <c r="W188" s="15">
        <f t="shared" si="53"/>
        <v>0</v>
      </c>
      <c r="X188" s="18">
        <f t="shared" si="56"/>
        <v>109</v>
      </c>
      <c r="Y188" s="19">
        <f t="shared" si="54"/>
        <v>109</v>
      </c>
      <c r="Z188" s="19">
        <f t="shared" si="55"/>
        <v>62</v>
      </c>
    </row>
    <row r="189" spans="1:26" x14ac:dyDescent="0.25">
      <c r="A189" s="68">
        <v>184</v>
      </c>
      <c r="B189" s="70" t="s">
        <v>301</v>
      </c>
      <c r="C189" s="58">
        <v>67</v>
      </c>
      <c r="D189" s="59">
        <v>9.1</v>
      </c>
      <c r="E189" s="14">
        <f t="shared" si="38"/>
        <v>0</v>
      </c>
      <c r="F189" s="14">
        <f t="shared" si="39"/>
        <v>22</v>
      </c>
      <c r="G189" s="14">
        <f t="shared" si="40"/>
        <v>22</v>
      </c>
      <c r="H189" s="15">
        <f t="shared" si="41"/>
        <v>22</v>
      </c>
      <c r="I189" s="61">
        <v>310</v>
      </c>
      <c r="J189" s="14">
        <f t="shared" si="42"/>
        <v>0</v>
      </c>
      <c r="K189" s="14">
        <f t="shared" si="43"/>
        <v>12</v>
      </c>
      <c r="L189" s="14">
        <f t="shared" si="44"/>
        <v>12</v>
      </c>
      <c r="M189" s="15">
        <f t="shared" si="45"/>
        <v>12</v>
      </c>
      <c r="N189" s="65">
        <v>175</v>
      </c>
      <c r="O189" s="16">
        <f t="shared" si="46"/>
        <v>0</v>
      </c>
      <c r="P189" s="16">
        <f t="shared" si="47"/>
        <v>32</v>
      </c>
      <c r="Q189" s="16">
        <f t="shared" si="48"/>
        <v>32</v>
      </c>
      <c r="R189" s="15">
        <f t="shared" si="49"/>
        <v>32</v>
      </c>
      <c r="S189" s="61">
        <v>100</v>
      </c>
      <c r="T189" s="16">
        <f t="shared" si="50"/>
        <v>0</v>
      </c>
      <c r="U189" s="16">
        <f t="shared" si="51"/>
        <v>0</v>
      </c>
      <c r="V189" s="16">
        <f t="shared" si="52"/>
        <v>0</v>
      </c>
      <c r="W189" s="15">
        <f t="shared" si="53"/>
        <v>0</v>
      </c>
      <c r="X189" s="18">
        <f t="shared" si="56"/>
        <v>66</v>
      </c>
      <c r="Y189" s="19">
        <f t="shared" si="54"/>
        <v>66</v>
      </c>
      <c r="Z189" s="19">
        <f t="shared" si="55"/>
        <v>148</v>
      </c>
    </row>
    <row r="190" spans="1:26" x14ac:dyDescent="0.25">
      <c r="A190" s="68">
        <v>185</v>
      </c>
      <c r="B190" s="70" t="s">
        <v>302</v>
      </c>
      <c r="C190" s="58">
        <v>67</v>
      </c>
      <c r="D190" s="59">
        <v>9.5</v>
      </c>
      <c r="E190" s="14">
        <f t="shared" si="38"/>
        <v>0</v>
      </c>
      <c r="F190" s="14">
        <f t="shared" si="39"/>
        <v>14</v>
      </c>
      <c r="G190" s="14">
        <f t="shared" si="40"/>
        <v>14</v>
      </c>
      <c r="H190" s="15">
        <f t="shared" si="41"/>
        <v>14</v>
      </c>
      <c r="I190" s="61">
        <v>280</v>
      </c>
      <c r="J190" s="14">
        <f t="shared" si="42"/>
        <v>0</v>
      </c>
      <c r="K190" s="14">
        <f t="shared" si="43"/>
        <v>8</v>
      </c>
      <c r="L190" s="14">
        <f t="shared" si="44"/>
        <v>8</v>
      </c>
      <c r="M190" s="15">
        <f t="shared" si="45"/>
        <v>8</v>
      </c>
      <c r="N190" s="65">
        <v>166</v>
      </c>
      <c r="O190" s="16">
        <f t="shared" si="46"/>
        <v>0</v>
      </c>
      <c r="P190" s="16">
        <f t="shared" si="47"/>
        <v>28</v>
      </c>
      <c r="Q190" s="16">
        <f t="shared" si="48"/>
        <v>28</v>
      </c>
      <c r="R190" s="15">
        <f t="shared" si="49"/>
        <v>28</v>
      </c>
      <c r="S190" s="61">
        <v>100</v>
      </c>
      <c r="T190" s="16">
        <f t="shared" si="50"/>
        <v>0</v>
      </c>
      <c r="U190" s="16">
        <f t="shared" si="51"/>
        <v>0</v>
      </c>
      <c r="V190" s="16">
        <f t="shared" si="52"/>
        <v>0</v>
      </c>
      <c r="W190" s="15">
        <f t="shared" si="53"/>
        <v>0</v>
      </c>
      <c r="X190" s="18">
        <f t="shared" si="56"/>
        <v>50</v>
      </c>
      <c r="Y190" s="19">
        <f t="shared" si="54"/>
        <v>50</v>
      </c>
      <c r="Z190" s="19">
        <f t="shared" si="55"/>
        <v>173</v>
      </c>
    </row>
    <row r="191" spans="1:26" x14ac:dyDescent="0.25">
      <c r="A191" s="68">
        <v>186</v>
      </c>
      <c r="B191" s="70" t="s">
        <v>305</v>
      </c>
      <c r="C191" s="58">
        <v>67</v>
      </c>
      <c r="D191" s="59">
        <v>8.6999999999999993</v>
      </c>
      <c r="E191" s="14">
        <f t="shared" si="38"/>
        <v>33</v>
      </c>
      <c r="F191" s="14">
        <f t="shared" si="39"/>
        <v>0</v>
      </c>
      <c r="G191" s="14">
        <f t="shared" si="40"/>
        <v>33</v>
      </c>
      <c r="H191" s="15">
        <f t="shared" si="41"/>
        <v>33</v>
      </c>
      <c r="I191" s="66">
        <v>290</v>
      </c>
      <c r="J191" s="14">
        <f t="shared" si="42"/>
        <v>0</v>
      </c>
      <c r="K191" s="14">
        <f t="shared" si="43"/>
        <v>9</v>
      </c>
      <c r="L191" s="14">
        <f t="shared" si="44"/>
        <v>9</v>
      </c>
      <c r="M191" s="15">
        <f t="shared" si="45"/>
        <v>9</v>
      </c>
      <c r="N191" s="65">
        <v>164</v>
      </c>
      <c r="O191" s="16">
        <f t="shared" si="46"/>
        <v>0</v>
      </c>
      <c r="P191" s="16">
        <f t="shared" si="47"/>
        <v>27</v>
      </c>
      <c r="Q191" s="16">
        <f t="shared" si="48"/>
        <v>27</v>
      </c>
      <c r="R191" s="15">
        <f t="shared" si="49"/>
        <v>27</v>
      </c>
      <c r="S191" s="61">
        <v>100</v>
      </c>
      <c r="T191" s="16">
        <f t="shared" si="50"/>
        <v>0</v>
      </c>
      <c r="U191" s="16">
        <f t="shared" si="51"/>
        <v>0</v>
      </c>
      <c r="V191" s="16">
        <f t="shared" si="52"/>
        <v>0</v>
      </c>
      <c r="W191" s="15">
        <f t="shared" si="53"/>
        <v>0</v>
      </c>
      <c r="X191" s="18">
        <f t="shared" si="56"/>
        <v>69</v>
      </c>
      <c r="Y191" s="19">
        <f t="shared" si="54"/>
        <v>69</v>
      </c>
      <c r="Z191" s="19">
        <f t="shared" si="55"/>
        <v>138</v>
      </c>
    </row>
    <row r="192" spans="1:26" x14ac:dyDescent="0.25">
      <c r="A192" s="68">
        <v>187</v>
      </c>
      <c r="B192" s="70" t="s">
        <v>303</v>
      </c>
      <c r="C192" s="58">
        <v>67</v>
      </c>
      <c r="D192" s="59">
        <v>8.1</v>
      </c>
      <c r="E192" s="14">
        <f t="shared" si="38"/>
        <v>53</v>
      </c>
      <c r="F192" s="14">
        <f t="shared" si="39"/>
        <v>0</v>
      </c>
      <c r="G192" s="14">
        <f t="shared" si="40"/>
        <v>53</v>
      </c>
      <c r="H192" s="15">
        <f t="shared" si="41"/>
        <v>53</v>
      </c>
      <c r="I192" s="61">
        <v>380</v>
      </c>
      <c r="J192" s="14">
        <f t="shared" si="42"/>
        <v>0</v>
      </c>
      <c r="K192" s="14">
        <f t="shared" si="43"/>
        <v>26</v>
      </c>
      <c r="L192" s="14">
        <f t="shared" si="44"/>
        <v>26</v>
      </c>
      <c r="M192" s="15">
        <f t="shared" si="45"/>
        <v>26</v>
      </c>
      <c r="N192" s="65">
        <v>163</v>
      </c>
      <c r="O192" s="16">
        <f t="shared" si="46"/>
        <v>0</v>
      </c>
      <c r="P192" s="16">
        <f t="shared" si="47"/>
        <v>26</v>
      </c>
      <c r="Q192" s="16">
        <f t="shared" si="48"/>
        <v>26</v>
      </c>
      <c r="R192" s="15">
        <f t="shared" si="49"/>
        <v>26</v>
      </c>
      <c r="S192" s="61">
        <v>100</v>
      </c>
      <c r="T192" s="16">
        <f t="shared" si="50"/>
        <v>0</v>
      </c>
      <c r="U192" s="16">
        <f t="shared" si="51"/>
        <v>0</v>
      </c>
      <c r="V192" s="16">
        <f t="shared" si="52"/>
        <v>0</v>
      </c>
      <c r="W192" s="15">
        <f t="shared" si="53"/>
        <v>0</v>
      </c>
      <c r="X192" s="18">
        <f t="shared" si="56"/>
        <v>105</v>
      </c>
      <c r="Y192" s="19">
        <f t="shared" si="54"/>
        <v>105</v>
      </c>
      <c r="Z192" s="19">
        <f t="shared" si="55"/>
        <v>68</v>
      </c>
    </row>
    <row r="193" spans="1:26" x14ac:dyDescent="0.25">
      <c r="A193" s="68">
        <v>188</v>
      </c>
      <c r="B193" s="70" t="s">
        <v>304</v>
      </c>
      <c r="C193" s="58">
        <v>67</v>
      </c>
      <c r="D193" s="59">
        <v>8.8000000000000007</v>
      </c>
      <c r="E193" s="14">
        <f t="shared" si="38"/>
        <v>30</v>
      </c>
      <c r="F193" s="14">
        <f t="shared" si="39"/>
        <v>0</v>
      </c>
      <c r="G193" s="14">
        <f t="shared" si="40"/>
        <v>30</v>
      </c>
      <c r="H193" s="15">
        <f t="shared" si="41"/>
        <v>30</v>
      </c>
      <c r="I193" s="61">
        <v>320</v>
      </c>
      <c r="J193" s="14">
        <f t="shared" si="42"/>
        <v>0</v>
      </c>
      <c r="K193" s="14">
        <f t="shared" si="43"/>
        <v>14</v>
      </c>
      <c r="L193" s="14">
        <f t="shared" si="44"/>
        <v>14</v>
      </c>
      <c r="M193" s="15">
        <f t="shared" si="45"/>
        <v>14</v>
      </c>
      <c r="N193" s="65">
        <v>160</v>
      </c>
      <c r="O193" s="16">
        <f t="shared" si="46"/>
        <v>0</v>
      </c>
      <c r="P193" s="16">
        <f t="shared" si="47"/>
        <v>25</v>
      </c>
      <c r="Q193" s="16">
        <f t="shared" si="48"/>
        <v>25</v>
      </c>
      <c r="R193" s="15">
        <f t="shared" si="49"/>
        <v>25</v>
      </c>
      <c r="S193" s="61">
        <v>100</v>
      </c>
      <c r="T193" s="16">
        <f t="shared" si="50"/>
        <v>0</v>
      </c>
      <c r="U193" s="16">
        <f t="shared" si="51"/>
        <v>0</v>
      </c>
      <c r="V193" s="16">
        <f t="shared" si="52"/>
        <v>0</v>
      </c>
      <c r="W193" s="15">
        <f t="shared" si="53"/>
        <v>0</v>
      </c>
      <c r="X193" s="18">
        <f t="shared" si="56"/>
        <v>69</v>
      </c>
      <c r="Y193" s="19">
        <f t="shared" si="54"/>
        <v>69</v>
      </c>
      <c r="Z193" s="19">
        <f t="shared" si="55"/>
        <v>138</v>
      </c>
    </row>
    <row r="194" spans="1:26" x14ac:dyDescent="0.25">
      <c r="A194" s="68">
        <v>189</v>
      </c>
      <c r="B194" s="70" t="s">
        <v>292</v>
      </c>
      <c r="C194" s="58">
        <v>75</v>
      </c>
      <c r="D194" s="59">
        <v>8.3000000000000007</v>
      </c>
      <c r="E194" s="14">
        <f t="shared" si="38"/>
        <v>46</v>
      </c>
      <c r="F194" s="14">
        <f t="shared" si="39"/>
        <v>0</v>
      </c>
      <c r="G194" s="14">
        <f t="shared" si="40"/>
        <v>46</v>
      </c>
      <c r="H194" s="15">
        <f t="shared" si="41"/>
        <v>46</v>
      </c>
      <c r="I194" s="61">
        <v>230</v>
      </c>
      <c r="J194" s="14">
        <f t="shared" si="42"/>
        <v>0</v>
      </c>
      <c r="K194" s="14">
        <f t="shared" si="43"/>
        <v>3</v>
      </c>
      <c r="L194" s="14">
        <f t="shared" si="44"/>
        <v>3</v>
      </c>
      <c r="M194" s="15">
        <f t="shared" si="45"/>
        <v>3</v>
      </c>
      <c r="N194" s="65">
        <v>181</v>
      </c>
      <c r="O194" s="16">
        <f t="shared" si="46"/>
        <v>0</v>
      </c>
      <c r="P194" s="16">
        <f t="shared" si="47"/>
        <v>35</v>
      </c>
      <c r="Q194" s="16">
        <f t="shared" si="48"/>
        <v>35</v>
      </c>
      <c r="R194" s="15">
        <f t="shared" si="49"/>
        <v>35</v>
      </c>
      <c r="S194" s="61">
        <v>100</v>
      </c>
      <c r="T194" s="16">
        <f t="shared" si="50"/>
        <v>0</v>
      </c>
      <c r="U194" s="16">
        <f t="shared" si="51"/>
        <v>0</v>
      </c>
      <c r="V194" s="16">
        <f t="shared" si="52"/>
        <v>0</v>
      </c>
      <c r="W194" s="15">
        <f t="shared" si="53"/>
        <v>0</v>
      </c>
      <c r="X194" s="18">
        <f t="shared" si="56"/>
        <v>84</v>
      </c>
      <c r="Y194" s="19">
        <f t="shared" si="54"/>
        <v>84</v>
      </c>
      <c r="Z194" s="19">
        <f t="shared" si="55"/>
        <v>114</v>
      </c>
    </row>
    <row r="195" spans="1:26" x14ac:dyDescent="0.25">
      <c r="A195" s="68">
        <v>190</v>
      </c>
      <c r="B195" s="70" t="s">
        <v>295</v>
      </c>
      <c r="C195" s="58">
        <v>75</v>
      </c>
      <c r="D195" s="59">
        <v>8.1</v>
      </c>
      <c r="E195" s="14">
        <f t="shared" si="38"/>
        <v>53</v>
      </c>
      <c r="F195" s="14">
        <f t="shared" si="39"/>
        <v>0</v>
      </c>
      <c r="G195" s="14">
        <f t="shared" si="40"/>
        <v>53</v>
      </c>
      <c r="H195" s="15">
        <f t="shared" si="41"/>
        <v>53</v>
      </c>
      <c r="I195" s="61">
        <v>235</v>
      </c>
      <c r="J195" s="14">
        <f t="shared" si="42"/>
        <v>0</v>
      </c>
      <c r="K195" s="14">
        <f t="shared" si="43"/>
        <v>3</v>
      </c>
      <c r="L195" s="14">
        <f t="shared" si="44"/>
        <v>3</v>
      </c>
      <c r="M195" s="15">
        <f t="shared" si="45"/>
        <v>3</v>
      </c>
      <c r="N195" s="65">
        <v>174</v>
      </c>
      <c r="O195" s="16">
        <f t="shared" si="46"/>
        <v>0</v>
      </c>
      <c r="P195" s="16">
        <f t="shared" si="47"/>
        <v>32</v>
      </c>
      <c r="Q195" s="16">
        <f t="shared" si="48"/>
        <v>32</v>
      </c>
      <c r="R195" s="15">
        <f t="shared" si="49"/>
        <v>32</v>
      </c>
      <c r="S195" s="61">
        <v>100</v>
      </c>
      <c r="T195" s="16">
        <f t="shared" si="50"/>
        <v>0</v>
      </c>
      <c r="U195" s="16">
        <f t="shared" si="51"/>
        <v>0</v>
      </c>
      <c r="V195" s="16">
        <f t="shared" si="52"/>
        <v>0</v>
      </c>
      <c r="W195" s="15">
        <f t="shared" si="53"/>
        <v>0</v>
      </c>
      <c r="X195" s="18">
        <f t="shared" si="56"/>
        <v>88</v>
      </c>
      <c r="Y195" s="19">
        <f t="shared" si="54"/>
        <v>88</v>
      </c>
      <c r="Z195" s="19">
        <f t="shared" si="55"/>
        <v>101</v>
      </c>
    </row>
    <row r="196" spans="1:26" x14ac:dyDescent="0.25">
      <c r="A196" s="68">
        <v>191</v>
      </c>
      <c r="B196" s="70" t="s">
        <v>293</v>
      </c>
      <c r="C196" s="58">
        <v>75</v>
      </c>
      <c r="D196" s="59">
        <v>8.8000000000000007</v>
      </c>
      <c r="E196" s="14">
        <f t="shared" si="38"/>
        <v>30</v>
      </c>
      <c r="F196" s="14">
        <f t="shared" si="39"/>
        <v>0</v>
      </c>
      <c r="G196" s="14">
        <f t="shared" si="40"/>
        <v>30</v>
      </c>
      <c r="H196" s="15">
        <f t="shared" si="41"/>
        <v>30</v>
      </c>
      <c r="I196" s="61">
        <v>270</v>
      </c>
      <c r="J196" s="14">
        <f t="shared" si="42"/>
        <v>0</v>
      </c>
      <c r="K196" s="14">
        <f t="shared" si="43"/>
        <v>7</v>
      </c>
      <c r="L196" s="14">
        <f t="shared" si="44"/>
        <v>7</v>
      </c>
      <c r="M196" s="15">
        <f t="shared" si="45"/>
        <v>7</v>
      </c>
      <c r="N196" s="65">
        <v>169</v>
      </c>
      <c r="O196" s="16">
        <f t="shared" si="46"/>
        <v>0</v>
      </c>
      <c r="P196" s="16">
        <f t="shared" si="47"/>
        <v>29</v>
      </c>
      <c r="Q196" s="16">
        <f t="shared" si="48"/>
        <v>29</v>
      </c>
      <c r="R196" s="15">
        <f t="shared" si="49"/>
        <v>29</v>
      </c>
      <c r="S196" s="61">
        <v>100</v>
      </c>
      <c r="T196" s="16">
        <f t="shared" si="50"/>
        <v>0</v>
      </c>
      <c r="U196" s="16">
        <f t="shared" si="51"/>
        <v>0</v>
      </c>
      <c r="V196" s="16">
        <f t="shared" si="52"/>
        <v>0</v>
      </c>
      <c r="W196" s="15">
        <f t="shared" si="53"/>
        <v>0</v>
      </c>
      <c r="X196" s="18">
        <f t="shared" si="56"/>
        <v>66</v>
      </c>
      <c r="Y196" s="19">
        <f t="shared" si="54"/>
        <v>66</v>
      </c>
      <c r="Z196" s="19">
        <f t="shared" si="55"/>
        <v>148</v>
      </c>
    </row>
    <row r="197" spans="1:26" x14ac:dyDescent="0.25">
      <c r="A197" s="68">
        <v>192</v>
      </c>
      <c r="B197" s="70" t="s">
        <v>294</v>
      </c>
      <c r="C197" s="58">
        <v>75</v>
      </c>
      <c r="D197" s="59">
        <v>9</v>
      </c>
      <c r="E197" s="14">
        <f t="shared" si="38"/>
        <v>0</v>
      </c>
      <c r="F197" s="14">
        <f t="shared" si="39"/>
        <v>24</v>
      </c>
      <c r="G197" s="14">
        <f t="shared" si="40"/>
        <v>24</v>
      </c>
      <c r="H197" s="15">
        <f t="shared" si="41"/>
        <v>24</v>
      </c>
      <c r="I197" s="61">
        <v>260</v>
      </c>
      <c r="J197" s="14">
        <f t="shared" si="42"/>
        <v>0</v>
      </c>
      <c r="K197" s="14">
        <f t="shared" si="43"/>
        <v>6</v>
      </c>
      <c r="L197" s="14">
        <f t="shared" si="44"/>
        <v>6</v>
      </c>
      <c r="M197" s="15">
        <f t="shared" si="45"/>
        <v>6</v>
      </c>
      <c r="N197" s="65">
        <v>161</v>
      </c>
      <c r="O197" s="16">
        <f t="shared" si="46"/>
        <v>0</v>
      </c>
      <c r="P197" s="16">
        <f t="shared" si="47"/>
        <v>25</v>
      </c>
      <c r="Q197" s="16">
        <f t="shared" si="48"/>
        <v>25</v>
      </c>
      <c r="R197" s="15">
        <f t="shared" si="49"/>
        <v>25</v>
      </c>
      <c r="S197" s="61">
        <v>100</v>
      </c>
      <c r="T197" s="16">
        <f t="shared" si="50"/>
        <v>0</v>
      </c>
      <c r="U197" s="16">
        <f t="shared" si="51"/>
        <v>0</v>
      </c>
      <c r="V197" s="16">
        <f t="shared" si="52"/>
        <v>0</v>
      </c>
      <c r="W197" s="15">
        <f t="shared" si="53"/>
        <v>0</v>
      </c>
      <c r="X197" s="18">
        <f t="shared" si="56"/>
        <v>55</v>
      </c>
      <c r="Y197" s="19">
        <f t="shared" si="54"/>
        <v>55</v>
      </c>
      <c r="Z197" s="19">
        <f t="shared" si="55"/>
        <v>165</v>
      </c>
    </row>
    <row r="198" spans="1:26" x14ac:dyDescent="0.25">
      <c r="A198" s="68">
        <v>193</v>
      </c>
      <c r="B198" s="71"/>
      <c r="C198" s="58"/>
      <c r="D198" s="59"/>
      <c r="E198" s="14">
        <f t="shared" ref="E198:E256" si="57">IF(D198&gt;8.85,0,IF(D198&gt;8.82,28,IF(D198&gt;8.8,29,IF(D198&gt;8.75,30,IF(D198&gt;8.73,31,IF(D198&gt;8.7,32,IF(D198&gt;8.65,33,IF(D198&gt;8.63,34,IF(D198&gt;8.6,35,IF(D198&gt;8.55,36,IF(D198&gt;8.53,37,IF(D198&gt;8.5,38,IF(D198&gt;8.45,39,IF(D198&gt;8.42,40,IF(D198&gt;8.4,41,IF(D198&gt;8.37,42,IF(D198&gt;8.36,43,IF(D198&gt;8.32,44,IF(D198&gt;8.3,45,IF(D198&gt;8.27,46,IF(D198&gt;8.25,47,IF(D198&gt;8.23,48,IF(D198&gt;8.2,49,IF(D198&gt;8.15,50,IF(D198&gt;8.13,51,IF(D198&gt;8.1,52,IF(D198&gt;8.05,53,IF(D198&gt;8,54,IF(D198&gt;7.93,55,IF(D198&gt;7.9,56,IF(D198&gt;7.84,57,IF(D198&gt;7.8,58,IF(D198&gt;7.75,59,IF(D198&gt;7.7,60,IF(D198&gt;7.65,61,IF(D198&gt;7.6,62,IF(D198&gt;7.55,63,IF(D198&gt;7.5,64,IF(D198&gt;7.45,65,IF(D198&gt;7.4,66,IF(D198&gt;7.35,67,IF(D198&gt;7.3,68,IF(D198&gt;7.2,69,IF(D198&gt;6.9,70,))))))))))))))))))))))))))))))))))))))))))))</f>
        <v>0</v>
      </c>
      <c r="F198" s="14">
        <f t="shared" ref="F198:F256" si="58">IF(D198&gt;10.5,0,IF(D198&gt;10.4,1,IF(D198&gt;10.3,2,IF(D198&gt;10.2,3,IF(D198&gt;10.1,4,IF(D198&gt;10,5,IF(D198&gt;9.9,6,IF(D198&gt;9.8,7,IF(D198&gt;9.75,8,IF(D198&gt;9.7,9,IF(D198&gt;9.65,10,IF(D198&gt;9.6,11,IF(D198&gt;9.55,12,IF(D198&gt;9.5,13,IF(D198&gt;9.45,14,IF(D198&gt;9.4,15,IF(D198&gt;9.35,16,IF(D198&gt;9.3,17,IF(D198&gt;9.25,18,IF(D198&gt;9.2,19,IF(D198&gt;9.15,20,IF(D198&gt;9.1,21,IF(D198&gt;9.03,22,IF(D198&gt;9,23,IF(D198&gt;8.95,24,IF(D198&gt;8.92,25,IF(D198&gt;8.9,26,IF(D198&gt;8.85,27,))))))))))))))))))))))))))))</f>
        <v>0</v>
      </c>
      <c r="G198" s="14">
        <f t="shared" ref="G198:G256" si="59">E198+F198</f>
        <v>0</v>
      </c>
      <c r="H198" s="15">
        <f t="shared" ref="H198:H256" si="60">G198</f>
        <v>0</v>
      </c>
      <c r="I198" s="61"/>
      <c r="J198" s="14">
        <f t="shared" ref="J198:J256" si="61">IF(I198&lt;470,0,IF(I198&lt;475,44,IF(I198&lt;480,45,IF(I198&lt;485,46,IF(I198&lt;490,47,IF(I198&lt;495,48,IF(I198&lt;500,49,IF(I198&lt;505,50,IF(I198&lt;510,51,IF(I198&lt;515,52,IF(I198&lt;520,53,IF(I198&lt;525,54,IF(I198&lt;530,55,IF(I198&lt;535,56,IF(I198&lt;540,57,IF(I198&lt;545,58,IF(I198&lt;550,59,IF(I198&lt;555,60,IF(I198&lt;560,61,IF(I198&lt;565,62,IF(I198&lt;570,63,IF(I198&lt;575,64,IF(I198&lt;580,65,IF(I198&lt;585,66,IF(I198&lt;590,67,IF(I198&lt;595,68,IF(I198&lt;600,69,IF(I198&lt;705,70,))))))))))))))))))))))))))))</f>
        <v>0</v>
      </c>
      <c r="K198" s="14">
        <f t="shared" ref="K198:K256" si="62">IF(I198&lt;210,0,IF(I198&lt;220,1,IF(I198&lt;230,2,IF(I198&lt;240,3,IF(I198&lt;250,4,IF(I198&lt;260,5,IF(I198&lt;270,6,IF(I198&lt;280,7,IF(I198&lt;290,8,IF(I198&lt;300,9,IF(I198&lt;305,10,IF(I198&lt;310,11,IF(I198&lt;315,12,IF(I198&lt;320,13,IF(I198&lt;325,14,IF(I198&lt;330,15,IF(I198&lt;335,16,IF(I198&lt;340,17,IF(I198&lt;345,18,IF(I198&lt;350,19,IF(I198&lt;355,20,IF(I198&lt;360,21,IF(I198&lt;365,22,IF(I198&lt;370,23,IF(I198&lt;375,24,IF(I198&lt;380,25,IF(I198&lt;385,26,IF(I198&lt;390,27,IF(I198&lt;395,28,IF(I198&lt;400,29,IF(I198&lt;405,30,IF(I198&lt;410,31,IF(I198&lt;415,32,IF(I198&lt;420,33,IF(I198&lt;425,34,IF(I198&lt;430,35,IF(I198&lt;435,36,IF(I198&lt;440,37,IF(I198&lt;445,38,IF(I198&lt;450,39,IF(I198&lt;455,40,IF(I198&lt;460,41,IF(I198&lt;465,42,IF(I198&lt;470,43,))))))))))))))))))))))))))))))))))))))))))))</f>
        <v>0</v>
      </c>
      <c r="L198" s="14">
        <f t="shared" ref="L198:L256" si="63">J198+K198</f>
        <v>0</v>
      </c>
      <c r="M198" s="15">
        <f t="shared" ref="M198:M256" si="64">L198</f>
        <v>0</v>
      </c>
      <c r="N198" s="65"/>
      <c r="O198" s="16">
        <f t="shared" ref="O198:O256" si="65">IF(N198&lt;220,0,IF(N198&lt;222,60,IF(N198&lt;224,61,IF(N198&lt;226,62,IF(N198&lt;228,63,IF(N198&lt;230,64,IF(N198&lt;233,65,IF(N198&lt;236,66,IF(N198&lt;239,67,IF(N198&lt;242,68,IF(N198&lt;245,69,IF(N198&lt;250,70,))))))))))))</f>
        <v>0</v>
      </c>
      <c r="P198" s="16">
        <f t="shared" ref="P198:P256" si="66">IF(N198&lt;107,0,IF(N198&lt;110,1,IF(N198&lt;113,2,IF(N198&lt;116,3,IF(N198&lt;119,4,IF(N198&lt;122,5,IF(N198&lt;124,6,IF(N198&lt;126,7,IF(N198&lt;128,8,IF(N198&lt;130,9,IF(N198&lt;132,10,IF(N198&lt;134,11,IF(N198&lt;136,12,IF(N198&lt;138,13,IF(N198&lt;140,14,IF(N198&lt;142,15,IF(N198&lt;144,16,IF(N198&lt;146,17,IF(N198&lt;148,18,IF(N198&lt;150,19,IF(N198&lt;152,20,IF(N198&lt;154,21,IF(N198&lt;156,22,IF(N198&lt;158,23,IF(N198&lt;160,24,IF(N198&lt;162,25,IF(N198&lt;164,26,IF(N198&lt;166,27,IF(N198&lt;168,28,IF(N198&lt;170,29,IF(N198&lt;172,30,IF(N198&lt;174,31,IF(N198&lt;176,32,IF(N198&lt;178,33,IF(N198&lt;180,34,IF(N198&lt;182,35,IF(N198&lt;184,36,IF(N198&lt;186,37,IF(N198&lt;188,38,IF(N198&lt;190,39,IF(N198&lt;191,40,IF(N198&lt;192,41,IF(N198&lt;193,42,IF(N198&lt;194,43,IF(N198&lt;195,44,IF(N198&lt;196,45,IF(N198&lt;197,46,IF(N198&lt;198,47,IF(N198&lt;199,48,IF(N198&lt;200,49,IF(N198&lt;202,50,IF(N198&lt;204,51,IF(N198&lt;206,52,IF(N198&lt;208,53,IF(N198&lt;210,54,IF(N198&lt;212,55,IF(N198&lt;214,56,IF(N198&lt;216,57,IF(N198&lt;218,58,IF(N198&lt;220,59,))))))))))))))))))))))))))))))))))))))))))))))))))))))))))))</f>
        <v>0</v>
      </c>
      <c r="Q198" s="16">
        <f t="shared" ref="Q198:Q256" si="67">O198+P198</f>
        <v>0</v>
      </c>
      <c r="R198" s="15">
        <f t="shared" ref="R198:R256" si="68">Q198</f>
        <v>0</v>
      </c>
      <c r="S198" s="61">
        <v>100</v>
      </c>
      <c r="T198" s="16">
        <f t="shared" ref="T198:T256" si="69">IF(S198&lt;26,0,IF(S198&lt;26.5,60,IF(S198&lt;27,61,IF(S198&lt;28,62,IF(S198&lt;29,63,IF(S198&lt;30,64,IF(S198&lt;31,65,IF(S198&lt;32,66,IF(S198&lt;33,67,IF(S198&lt;34,68,IF(S198&lt;35,69,IF(S198&lt;36,70,IF(S198&lt;37,71,IF(S198&lt;38,72,IF(S198&lt;39,73,)))))))))))))))</f>
        <v>0</v>
      </c>
      <c r="U198" s="16">
        <f t="shared" ref="U198:U256" si="70">IF(S198&lt;-3,0,IF(S198&lt;-2,1,IF(S198&lt;-1,2,IF(S198&lt;0,3,IF(S198&lt;1,4,IF(S198&lt;2,5,IF(S198&lt;3,6,IF(S198&lt;4,7,IF(S198&lt;4.5,8,IF(S198&lt;5,9,IF(S198&lt;5.5,10,IF(S198&lt;6,11,IF(S198&lt;6.5,12,IF(S198&lt;7,13,IF(S198&lt;7.5,14,IF(S198&lt;8,15,IF(S198&lt;8.5,16,IF(S198&lt;9,17,IF(S198&lt;9.5,18,IF(S198&lt;10,19,IF(S198&lt;10.5,20,IF(S198&lt;11,21,IF(S198&lt;11.5,22,IF(S198&lt;12,23,IF(S198&lt;12.5,24,IF(S198&lt;13,25,IF(S198&lt;13.5,26,IF(S198&lt;13.7,27,IF(S198&lt;14,28,IF(S198&lt;14.5,29,IF(S198&lt;14.6,30,IF(S198&lt;15,31,IF(S198&lt;15.5,32,IF(S198&lt;15.6,33,IF(S198&lt;16,34,IF(S198&lt;16.5,35,IF(S198&lt;16.7,36,IF(S198&lt;17,37,IF(S198&lt;17.5,38,IF(S198&lt;17.7,39,IF(S198&lt;18,40,IF(S198&lt;18.5,41,IF(S198&lt;18.6,42,IF(S198&lt;19,43,IF(S198&lt;19.5,44,IF(S198&lt;19.6,45,IF(S198&lt;20,46,IF(S198&lt;20.5,47,IF(S198&lt;20.6,48,IF(S198&lt;21,49,IF(S198&lt;21.5,50,IF(S198&lt;22,51,IF(S198&lt;22.5,52,IF(S198&lt;23,53,IF(S198&lt;23.5,54,IF(S198&lt;24,55,IF(S198&lt;24.5,56,IF(S198&lt;25,57,IF(S198&lt;25.5,58,IF(S198&lt;26,59,))))))))))))))))))))))))))))))))))))))))))))))))))))))))))))</f>
        <v>0</v>
      </c>
      <c r="V198" s="16">
        <f t="shared" ref="V198:V256" si="71">T198+U198</f>
        <v>0</v>
      </c>
      <c r="W198" s="15">
        <f t="shared" ref="W198:W256" si="72">V198</f>
        <v>0</v>
      </c>
      <c r="X198" s="18">
        <f t="shared" si="56"/>
        <v>0</v>
      </c>
      <c r="Y198" s="19">
        <f t="shared" ref="Y198:Y256" si="73">X198</f>
        <v>0</v>
      </c>
      <c r="Z198" s="19">
        <f t="shared" ref="Z198:Z256" si="74">IF(ISNUMBER(Y198),RANK(Y198,$Y$6:$Y$256,0),"")</f>
        <v>188</v>
      </c>
    </row>
    <row r="199" spans="1:26" x14ac:dyDescent="0.25">
      <c r="A199" s="68">
        <v>194</v>
      </c>
      <c r="B199" s="71"/>
      <c r="C199" s="58"/>
      <c r="D199" s="59"/>
      <c r="E199" s="14">
        <f t="shared" si="57"/>
        <v>0</v>
      </c>
      <c r="F199" s="14">
        <f t="shared" si="58"/>
        <v>0</v>
      </c>
      <c r="G199" s="14">
        <f t="shared" si="59"/>
        <v>0</v>
      </c>
      <c r="H199" s="15">
        <f t="shared" si="60"/>
        <v>0</v>
      </c>
      <c r="I199" s="61"/>
      <c r="J199" s="14">
        <f t="shared" si="61"/>
        <v>0</v>
      </c>
      <c r="K199" s="14">
        <f t="shared" si="62"/>
        <v>0</v>
      </c>
      <c r="L199" s="14">
        <f t="shared" si="63"/>
        <v>0</v>
      </c>
      <c r="M199" s="15">
        <f t="shared" si="64"/>
        <v>0</v>
      </c>
      <c r="N199" s="65"/>
      <c r="O199" s="16">
        <f t="shared" si="65"/>
        <v>0</v>
      </c>
      <c r="P199" s="16">
        <f t="shared" si="66"/>
        <v>0</v>
      </c>
      <c r="Q199" s="16">
        <f t="shared" si="67"/>
        <v>0</v>
      </c>
      <c r="R199" s="15">
        <f t="shared" si="68"/>
        <v>0</v>
      </c>
      <c r="S199" s="61">
        <v>100</v>
      </c>
      <c r="T199" s="16">
        <f t="shared" si="69"/>
        <v>0</v>
      </c>
      <c r="U199" s="16">
        <f t="shared" si="70"/>
        <v>0</v>
      </c>
      <c r="V199" s="16">
        <f t="shared" si="71"/>
        <v>0</v>
      </c>
      <c r="W199" s="15">
        <f t="shared" si="72"/>
        <v>0</v>
      </c>
      <c r="X199" s="18">
        <f t="shared" ref="X199:X256" si="75">H199+M199+R199+W199</f>
        <v>0</v>
      </c>
      <c r="Y199" s="19">
        <f t="shared" si="73"/>
        <v>0</v>
      </c>
      <c r="Z199" s="19">
        <f t="shared" si="74"/>
        <v>188</v>
      </c>
    </row>
    <row r="200" spans="1:26" x14ac:dyDescent="0.25">
      <c r="A200" s="68">
        <v>195</v>
      </c>
      <c r="B200" s="71"/>
      <c r="C200" s="58"/>
      <c r="D200" s="59"/>
      <c r="E200" s="14">
        <f t="shared" si="57"/>
        <v>0</v>
      </c>
      <c r="F200" s="14">
        <f t="shared" si="58"/>
        <v>0</v>
      </c>
      <c r="G200" s="14">
        <f t="shared" si="59"/>
        <v>0</v>
      </c>
      <c r="H200" s="15">
        <f t="shared" si="60"/>
        <v>0</v>
      </c>
      <c r="I200" s="61"/>
      <c r="J200" s="14">
        <f t="shared" si="61"/>
        <v>0</v>
      </c>
      <c r="K200" s="14">
        <f t="shared" si="62"/>
        <v>0</v>
      </c>
      <c r="L200" s="14">
        <f t="shared" si="63"/>
        <v>0</v>
      </c>
      <c r="M200" s="15">
        <f t="shared" si="64"/>
        <v>0</v>
      </c>
      <c r="N200" s="65"/>
      <c r="O200" s="16">
        <f t="shared" si="65"/>
        <v>0</v>
      </c>
      <c r="P200" s="16">
        <f t="shared" si="66"/>
        <v>0</v>
      </c>
      <c r="Q200" s="16">
        <f t="shared" si="67"/>
        <v>0</v>
      </c>
      <c r="R200" s="15">
        <f t="shared" si="68"/>
        <v>0</v>
      </c>
      <c r="S200" s="61">
        <v>100</v>
      </c>
      <c r="T200" s="16">
        <f t="shared" si="69"/>
        <v>0</v>
      </c>
      <c r="U200" s="16">
        <f t="shared" si="70"/>
        <v>0</v>
      </c>
      <c r="V200" s="16">
        <f t="shared" si="71"/>
        <v>0</v>
      </c>
      <c r="W200" s="15">
        <f t="shared" si="72"/>
        <v>0</v>
      </c>
      <c r="X200" s="18">
        <f t="shared" si="75"/>
        <v>0</v>
      </c>
      <c r="Y200" s="19">
        <f t="shared" si="73"/>
        <v>0</v>
      </c>
      <c r="Z200" s="19">
        <f t="shared" si="74"/>
        <v>188</v>
      </c>
    </row>
    <row r="201" spans="1:26" x14ac:dyDescent="0.25">
      <c r="A201" s="68">
        <v>196</v>
      </c>
      <c r="B201" s="71"/>
      <c r="C201" s="58"/>
      <c r="D201" s="59"/>
      <c r="E201" s="14">
        <f t="shared" si="57"/>
        <v>0</v>
      </c>
      <c r="F201" s="14">
        <f t="shared" si="58"/>
        <v>0</v>
      </c>
      <c r="G201" s="14">
        <f t="shared" si="59"/>
        <v>0</v>
      </c>
      <c r="H201" s="15">
        <f t="shared" si="60"/>
        <v>0</v>
      </c>
      <c r="I201" s="61"/>
      <c r="J201" s="14">
        <f t="shared" si="61"/>
        <v>0</v>
      </c>
      <c r="K201" s="14">
        <f t="shared" si="62"/>
        <v>0</v>
      </c>
      <c r="L201" s="14">
        <f t="shared" si="63"/>
        <v>0</v>
      </c>
      <c r="M201" s="15">
        <f t="shared" si="64"/>
        <v>0</v>
      </c>
      <c r="N201" s="65"/>
      <c r="O201" s="16">
        <f t="shared" si="65"/>
        <v>0</v>
      </c>
      <c r="P201" s="16">
        <f t="shared" si="66"/>
        <v>0</v>
      </c>
      <c r="Q201" s="16">
        <f t="shared" si="67"/>
        <v>0</v>
      </c>
      <c r="R201" s="15">
        <f t="shared" si="68"/>
        <v>0</v>
      </c>
      <c r="S201" s="61">
        <v>100</v>
      </c>
      <c r="T201" s="16">
        <f t="shared" si="69"/>
        <v>0</v>
      </c>
      <c r="U201" s="16">
        <f t="shared" si="70"/>
        <v>0</v>
      </c>
      <c r="V201" s="16">
        <f t="shared" si="71"/>
        <v>0</v>
      </c>
      <c r="W201" s="15">
        <f t="shared" si="72"/>
        <v>0</v>
      </c>
      <c r="X201" s="18">
        <f t="shared" si="75"/>
        <v>0</v>
      </c>
      <c r="Y201" s="19">
        <f t="shared" si="73"/>
        <v>0</v>
      </c>
      <c r="Z201" s="19">
        <f t="shared" si="74"/>
        <v>188</v>
      </c>
    </row>
    <row r="202" spans="1:26" x14ac:dyDescent="0.25">
      <c r="A202" s="68">
        <v>197</v>
      </c>
      <c r="B202" s="71"/>
      <c r="C202" s="58"/>
      <c r="D202" s="59"/>
      <c r="E202" s="14">
        <f t="shared" si="57"/>
        <v>0</v>
      </c>
      <c r="F202" s="14">
        <f t="shared" si="58"/>
        <v>0</v>
      </c>
      <c r="G202" s="14">
        <f t="shared" si="59"/>
        <v>0</v>
      </c>
      <c r="H202" s="15">
        <f t="shared" si="60"/>
        <v>0</v>
      </c>
      <c r="I202" s="61"/>
      <c r="J202" s="14">
        <f t="shared" si="61"/>
        <v>0</v>
      </c>
      <c r="K202" s="14">
        <f t="shared" si="62"/>
        <v>0</v>
      </c>
      <c r="L202" s="14">
        <f t="shared" si="63"/>
        <v>0</v>
      </c>
      <c r="M202" s="15">
        <f t="shared" si="64"/>
        <v>0</v>
      </c>
      <c r="N202" s="65"/>
      <c r="O202" s="16">
        <f t="shared" si="65"/>
        <v>0</v>
      </c>
      <c r="P202" s="16">
        <f t="shared" si="66"/>
        <v>0</v>
      </c>
      <c r="Q202" s="16">
        <f t="shared" si="67"/>
        <v>0</v>
      </c>
      <c r="R202" s="15">
        <f t="shared" si="68"/>
        <v>0</v>
      </c>
      <c r="S202" s="61">
        <v>100</v>
      </c>
      <c r="T202" s="16">
        <f t="shared" si="69"/>
        <v>0</v>
      </c>
      <c r="U202" s="16">
        <f t="shared" si="70"/>
        <v>0</v>
      </c>
      <c r="V202" s="16">
        <f t="shared" si="71"/>
        <v>0</v>
      </c>
      <c r="W202" s="15">
        <f t="shared" si="72"/>
        <v>0</v>
      </c>
      <c r="X202" s="18">
        <f t="shared" si="75"/>
        <v>0</v>
      </c>
      <c r="Y202" s="19">
        <f t="shared" si="73"/>
        <v>0</v>
      </c>
      <c r="Z202" s="19">
        <f t="shared" si="74"/>
        <v>188</v>
      </c>
    </row>
    <row r="203" spans="1:26" x14ac:dyDescent="0.25">
      <c r="A203" s="68">
        <v>198</v>
      </c>
      <c r="B203" s="71"/>
      <c r="C203" s="58"/>
      <c r="D203" s="59"/>
      <c r="E203" s="14">
        <f t="shared" si="57"/>
        <v>0</v>
      </c>
      <c r="F203" s="14">
        <f t="shared" si="58"/>
        <v>0</v>
      </c>
      <c r="G203" s="14">
        <f t="shared" si="59"/>
        <v>0</v>
      </c>
      <c r="H203" s="15">
        <f t="shared" si="60"/>
        <v>0</v>
      </c>
      <c r="I203" s="61"/>
      <c r="J203" s="14">
        <f t="shared" si="61"/>
        <v>0</v>
      </c>
      <c r="K203" s="14">
        <f t="shared" si="62"/>
        <v>0</v>
      </c>
      <c r="L203" s="14">
        <f t="shared" si="63"/>
        <v>0</v>
      </c>
      <c r="M203" s="15">
        <f t="shared" si="64"/>
        <v>0</v>
      </c>
      <c r="N203" s="65"/>
      <c r="O203" s="16">
        <f t="shared" si="65"/>
        <v>0</v>
      </c>
      <c r="P203" s="16">
        <f t="shared" si="66"/>
        <v>0</v>
      </c>
      <c r="Q203" s="16">
        <f t="shared" si="67"/>
        <v>0</v>
      </c>
      <c r="R203" s="15">
        <f t="shared" si="68"/>
        <v>0</v>
      </c>
      <c r="S203" s="61">
        <v>100</v>
      </c>
      <c r="T203" s="16">
        <f t="shared" si="69"/>
        <v>0</v>
      </c>
      <c r="U203" s="16">
        <f t="shared" si="70"/>
        <v>0</v>
      </c>
      <c r="V203" s="16">
        <f t="shared" si="71"/>
        <v>0</v>
      </c>
      <c r="W203" s="15">
        <f t="shared" si="72"/>
        <v>0</v>
      </c>
      <c r="X203" s="18">
        <f t="shared" si="75"/>
        <v>0</v>
      </c>
      <c r="Y203" s="19">
        <f t="shared" si="73"/>
        <v>0</v>
      </c>
      <c r="Z203" s="19">
        <f t="shared" si="74"/>
        <v>188</v>
      </c>
    </row>
    <row r="204" spans="1:26" x14ac:dyDescent="0.25">
      <c r="A204" s="68">
        <v>199</v>
      </c>
      <c r="B204" s="71"/>
      <c r="C204" s="58"/>
      <c r="D204" s="59"/>
      <c r="E204" s="14">
        <f t="shared" si="57"/>
        <v>0</v>
      </c>
      <c r="F204" s="14">
        <f t="shared" si="58"/>
        <v>0</v>
      </c>
      <c r="G204" s="14">
        <f t="shared" si="59"/>
        <v>0</v>
      </c>
      <c r="H204" s="15">
        <f t="shared" si="60"/>
        <v>0</v>
      </c>
      <c r="I204" s="61"/>
      <c r="J204" s="14">
        <f t="shared" si="61"/>
        <v>0</v>
      </c>
      <c r="K204" s="14">
        <f t="shared" si="62"/>
        <v>0</v>
      </c>
      <c r="L204" s="14">
        <f t="shared" si="63"/>
        <v>0</v>
      </c>
      <c r="M204" s="15">
        <f t="shared" si="64"/>
        <v>0</v>
      </c>
      <c r="N204" s="65"/>
      <c r="O204" s="16">
        <f t="shared" si="65"/>
        <v>0</v>
      </c>
      <c r="P204" s="16">
        <f t="shared" si="66"/>
        <v>0</v>
      </c>
      <c r="Q204" s="16">
        <f t="shared" si="67"/>
        <v>0</v>
      </c>
      <c r="R204" s="15">
        <f t="shared" si="68"/>
        <v>0</v>
      </c>
      <c r="S204" s="61">
        <v>100</v>
      </c>
      <c r="T204" s="16">
        <f t="shared" si="69"/>
        <v>0</v>
      </c>
      <c r="U204" s="16">
        <f t="shared" si="70"/>
        <v>0</v>
      </c>
      <c r="V204" s="16">
        <f t="shared" si="71"/>
        <v>0</v>
      </c>
      <c r="W204" s="15">
        <f t="shared" si="72"/>
        <v>0</v>
      </c>
      <c r="X204" s="18">
        <f t="shared" si="75"/>
        <v>0</v>
      </c>
      <c r="Y204" s="19">
        <f t="shared" si="73"/>
        <v>0</v>
      </c>
      <c r="Z204" s="19">
        <f t="shared" si="74"/>
        <v>188</v>
      </c>
    </row>
    <row r="205" spans="1:26" x14ac:dyDescent="0.25">
      <c r="A205" s="68">
        <v>200</v>
      </c>
      <c r="B205" s="71"/>
      <c r="C205" s="58"/>
      <c r="D205" s="59"/>
      <c r="E205" s="14">
        <f t="shared" si="57"/>
        <v>0</v>
      </c>
      <c r="F205" s="14">
        <f t="shared" si="58"/>
        <v>0</v>
      </c>
      <c r="G205" s="14">
        <f t="shared" si="59"/>
        <v>0</v>
      </c>
      <c r="H205" s="15">
        <f t="shared" si="60"/>
        <v>0</v>
      </c>
      <c r="I205" s="61"/>
      <c r="J205" s="14">
        <f t="shared" si="61"/>
        <v>0</v>
      </c>
      <c r="K205" s="14">
        <f t="shared" si="62"/>
        <v>0</v>
      </c>
      <c r="L205" s="14">
        <f t="shared" si="63"/>
        <v>0</v>
      </c>
      <c r="M205" s="15">
        <f t="shared" si="64"/>
        <v>0</v>
      </c>
      <c r="N205" s="65"/>
      <c r="O205" s="16">
        <f t="shared" si="65"/>
        <v>0</v>
      </c>
      <c r="P205" s="16">
        <f t="shared" si="66"/>
        <v>0</v>
      </c>
      <c r="Q205" s="16">
        <f t="shared" si="67"/>
        <v>0</v>
      </c>
      <c r="R205" s="15">
        <f t="shared" si="68"/>
        <v>0</v>
      </c>
      <c r="S205" s="61">
        <v>100</v>
      </c>
      <c r="T205" s="16">
        <f t="shared" si="69"/>
        <v>0</v>
      </c>
      <c r="U205" s="16">
        <f t="shared" si="70"/>
        <v>0</v>
      </c>
      <c r="V205" s="16">
        <f t="shared" si="71"/>
        <v>0</v>
      </c>
      <c r="W205" s="15">
        <f t="shared" si="72"/>
        <v>0</v>
      </c>
      <c r="X205" s="18">
        <f t="shared" si="75"/>
        <v>0</v>
      </c>
      <c r="Y205" s="19">
        <f t="shared" si="73"/>
        <v>0</v>
      </c>
      <c r="Z205" s="19">
        <f t="shared" si="74"/>
        <v>188</v>
      </c>
    </row>
    <row r="206" spans="1:26" x14ac:dyDescent="0.25">
      <c r="A206" s="68">
        <v>201</v>
      </c>
      <c r="B206" s="71"/>
      <c r="C206" s="58"/>
      <c r="D206" s="59"/>
      <c r="E206" s="14">
        <f t="shared" si="57"/>
        <v>0</v>
      </c>
      <c r="F206" s="14">
        <f t="shared" si="58"/>
        <v>0</v>
      </c>
      <c r="G206" s="14">
        <f t="shared" si="59"/>
        <v>0</v>
      </c>
      <c r="H206" s="15">
        <f t="shared" si="60"/>
        <v>0</v>
      </c>
      <c r="I206" s="61"/>
      <c r="J206" s="14">
        <f t="shared" si="61"/>
        <v>0</v>
      </c>
      <c r="K206" s="14">
        <f t="shared" si="62"/>
        <v>0</v>
      </c>
      <c r="L206" s="14">
        <f t="shared" si="63"/>
        <v>0</v>
      </c>
      <c r="M206" s="15">
        <f t="shared" si="64"/>
        <v>0</v>
      </c>
      <c r="N206" s="65"/>
      <c r="O206" s="16">
        <f t="shared" si="65"/>
        <v>0</v>
      </c>
      <c r="P206" s="16">
        <f t="shared" si="66"/>
        <v>0</v>
      </c>
      <c r="Q206" s="16">
        <f t="shared" si="67"/>
        <v>0</v>
      </c>
      <c r="R206" s="15">
        <f t="shared" si="68"/>
        <v>0</v>
      </c>
      <c r="S206" s="61">
        <v>100</v>
      </c>
      <c r="T206" s="16">
        <f t="shared" si="69"/>
        <v>0</v>
      </c>
      <c r="U206" s="16">
        <f t="shared" si="70"/>
        <v>0</v>
      </c>
      <c r="V206" s="16">
        <f t="shared" si="71"/>
        <v>0</v>
      </c>
      <c r="W206" s="15">
        <f t="shared" si="72"/>
        <v>0</v>
      </c>
      <c r="X206" s="18">
        <f t="shared" si="75"/>
        <v>0</v>
      </c>
      <c r="Y206" s="19">
        <f t="shared" si="73"/>
        <v>0</v>
      </c>
      <c r="Z206" s="19">
        <f t="shared" si="74"/>
        <v>188</v>
      </c>
    </row>
    <row r="207" spans="1:26" x14ac:dyDescent="0.25">
      <c r="A207" s="68">
        <v>202</v>
      </c>
      <c r="B207" s="71"/>
      <c r="C207" s="58"/>
      <c r="D207" s="59"/>
      <c r="E207" s="14">
        <f t="shared" si="57"/>
        <v>0</v>
      </c>
      <c r="F207" s="14">
        <f t="shared" si="58"/>
        <v>0</v>
      </c>
      <c r="G207" s="14">
        <f t="shared" si="59"/>
        <v>0</v>
      </c>
      <c r="H207" s="15">
        <f t="shared" si="60"/>
        <v>0</v>
      </c>
      <c r="I207" s="61"/>
      <c r="J207" s="14">
        <f t="shared" si="61"/>
        <v>0</v>
      </c>
      <c r="K207" s="14">
        <f t="shared" si="62"/>
        <v>0</v>
      </c>
      <c r="L207" s="14">
        <f t="shared" si="63"/>
        <v>0</v>
      </c>
      <c r="M207" s="15">
        <f t="shared" si="64"/>
        <v>0</v>
      </c>
      <c r="N207" s="65"/>
      <c r="O207" s="16">
        <f t="shared" si="65"/>
        <v>0</v>
      </c>
      <c r="P207" s="16">
        <f t="shared" si="66"/>
        <v>0</v>
      </c>
      <c r="Q207" s="16">
        <f t="shared" si="67"/>
        <v>0</v>
      </c>
      <c r="R207" s="15">
        <f t="shared" si="68"/>
        <v>0</v>
      </c>
      <c r="S207" s="61">
        <v>100</v>
      </c>
      <c r="T207" s="16">
        <f t="shared" si="69"/>
        <v>0</v>
      </c>
      <c r="U207" s="16">
        <f t="shared" si="70"/>
        <v>0</v>
      </c>
      <c r="V207" s="16">
        <f t="shared" si="71"/>
        <v>0</v>
      </c>
      <c r="W207" s="15">
        <f t="shared" si="72"/>
        <v>0</v>
      </c>
      <c r="X207" s="18">
        <f t="shared" si="75"/>
        <v>0</v>
      </c>
      <c r="Y207" s="19">
        <f t="shared" si="73"/>
        <v>0</v>
      </c>
      <c r="Z207" s="19">
        <f t="shared" si="74"/>
        <v>188</v>
      </c>
    </row>
    <row r="208" spans="1:26" x14ac:dyDescent="0.25">
      <c r="A208" s="68">
        <v>203</v>
      </c>
      <c r="B208" s="71"/>
      <c r="C208" s="58"/>
      <c r="D208" s="59"/>
      <c r="E208" s="14">
        <f t="shared" si="57"/>
        <v>0</v>
      </c>
      <c r="F208" s="14">
        <f t="shared" si="58"/>
        <v>0</v>
      </c>
      <c r="G208" s="14">
        <f t="shared" si="59"/>
        <v>0</v>
      </c>
      <c r="H208" s="15">
        <f t="shared" si="60"/>
        <v>0</v>
      </c>
      <c r="I208" s="61"/>
      <c r="J208" s="14">
        <f t="shared" si="61"/>
        <v>0</v>
      </c>
      <c r="K208" s="14">
        <f t="shared" si="62"/>
        <v>0</v>
      </c>
      <c r="L208" s="14">
        <f t="shared" si="63"/>
        <v>0</v>
      </c>
      <c r="M208" s="15">
        <f t="shared" si="64"/>
        <v>0</v>
      </c>
      <c r="N208" s="65"/>
      <c r="O208" s="16">
        <f t="shared" si="65"/>
        <v>0</v>
      </c>
      <c r="P208" s="16">
        <f t="shared" si="66"/>
        <v>0</v>
      </c>
      <c r="Q208" s="16">
        <f t="shared" si="67"/>
        <v>0</v>
      </c>
      <c r="R208" s="15">
        <f t="shared" si="68"/>
        <v>0</v>
      </c>
      <c r="S208" s="61">
        <v>100</v>
      </c>
      <c r="T208" s="16">
        <f t="shared" si="69"/>
        <v>0</v>
      </c>
      <c r="U208" s="16">
        <f t="shared" si="70"/>
        <v>0</v>
      </c>
      <c r="V208" s="16">
        <f t="shared" si="71"/>
        <v>0</v>
      </c>
      <c r="W208" s="15">
        <f t="shared" si="72"/>
        <v>0</v>
      </c>
      <c r="X208" s="18">
        <f t="shared" si="75"/>
        <v>0</v>
      </c>
      <c r="Y208" s="19">
        <f t="shared" si="73"/>
        <v>0</v>
      </c>
      <c r="Z208" s="19">
        <f t="shared" si="74"/>
        <v>188</v>
      </c>
    </row>
    <row r="209" spans="1:26" x14ac:dyDescent="0.25">
      <c r="A209" s="68">
        <v>204</v>
      </c>
      <c r="B209" s="71"/>
      <c r="C209" s="58"/>
      <c r="D209" s="59"/>
      <c r="E209" s="14">
        <f t="shared" si="57"/>
        <v>0</v>
      </c>
      <c r="F209" s="14">
        <f t="shared" si="58"/>
        <v>0</v>
      </c>
      <c r="G209" s="14">
        <f t="shared" si="59"/>
        <v>0</v>
      </c>
      <c r="H209" s="15">
        <f t="shared" si="60"/>
        <v>0</v>
      </c>
      <c r="I209" s="61"/>
      <c r="J209" s="14">
        <f t="shared" si="61"/>
        <v>0</v>
      </c>
      <c r="K209" s="14">
        <f t="shared" si="62"/>
        <v>0</v>
      </c>
      <c r="L209" s="14">
        <f t="shared" si="63"/>
        <v>0</v>
      </c>
      <c r="M209" s="15">
        <f t="shared" si="64"/>
        <v>0</v>
      </c>
      <c r="N209" s="65"/>
      <c r="O209" s="16">
        <f t="shared" si="65"/>
        <v>0</v>
      </c>
      <c r="P209" s="16">
        <f t="shared" si="66"/>
        <v>0</v>
      </c>
      <c r="Q209" s="16">
        <f t="shared" si="67"/>
        <v>0</v>
      </c>
      <c r="R209" s="15">
        <f t="shared" si="68"/>
        <v>0</v>
      </c>
      <c r="S209" s="61">
        <v>100</v>
      </c>
      <c r="T209" s="16">
        <f t="shared" si="69"/>
        <v>0</v>
      </c>
      <c r="U209" s="16">
        <f t="shared" si="70"/>
        <v>0</v>
      </c>
      <c r="V209" s="16">
        <f t="shared" si="71"/>
        <v>0</v>
      </c>
      <c r="W209" s="15">
        <f t="shared" si="72"/>
        <v>0</v>
      </c>
      <c r="X209" s="18">
        <f t="shared" si="75"/>
        <v>0</v>
      </c>
      <c r="Y209" s="19">
        <f t="shared" si="73"/>
        <v>0</v>
      </c>
      <c r="Z209" s="19">
        <f t="shared" si="74"/>
        <v>188</v>
      </c>
    </row>
    <row r="210" spans="1:26" x14ac:dyDescent="0.25">
      <c r="A210" s="68">
        <v>205</v>
      </c>
      <c r="B210" s="57"/>
      <c r="C210" s="58"/>
      <c r="D210" s="59"/>
      <c r="E210" s="14">
        <f t="shared" si="57"/>
        <v>0</v>
      </c>
      <c r="F210" s="14">
        <f t="shared" si="58"/>
        <v>0</v>
      </c>
      <c r="G210" s="14">
        <f t="shared" si="59"/>
        <v>0</v>
      </c>
      <c r="H210" s="15">
        <f t="shared" si="60"/>
        <v>0</v>
      </c>
      <c r="I210" s="61"/>
      <c r="J210" s="14">
        <f t="shared" si="61"/>
        <v>0</v>
      </c>
      <c r="K210" s="14">
        <f t="shared" si="62"/>
        <v>0</v>
      </c>
      <c r="L210" s="14">
        <f t="shared" si="63"/>
        <v>0</v>
      </c>
      <c r="M210" s="15">
        <f t="shared" si="64"/>
        <v>0</v>
      </c>
      <c r="N210" s="65"/>
      <c r="O210" s="16">
        <f t="shared" si="65"/>
        <v>0</v>
      </c>
      <c r="P210" s="16">
        <f t="shared" si="66"/>
        <v>0</v>
      </c>
      <c r="Q210" s="16">
        <f t="shared" si="67"/>
        <v>0</v>
      </c>
      <c r="R210" s="15">
        <f t="shared" si="68"/>
        <v>0</v>
      </c>
      <c r="S210" s="61">
        <v>100</v>
      </c>
      <c r="T210" s="16">
        <f t="shared" si="69"/>
        <v>0</v>
      </c>
      <c r="U210" s="16">
        <f t="shared" si="70"/>
        <v>0</v>
      </c>
      <c r="V210" s="16">
        <f t="shared" si="71"/>
        <v>0</v>
      </c>
      <c r="W210" s="15">
        <f t="shared" si="72"/>
        <v>0</v>
      </c>
      <c r="X210" s="18">
        <f t="shared" si="75"/>
        <v>0</v>
      </c>
      <c r="Y210" s="19">
        <f t="shared" si="73"/>
        <v>0</v>
      </c>
      <c r="Z210" s="19">
        <f t="shared" si="74"/>
        <v>188</v>
      </c>
    </row>
    <row r="211" spans="1:26" x14ac:dyDescent="0.25">
      <c r="A211" s="68">
        <v>206</v>
      </c>
      <c r="B211" s="57"/>
      <c r="C211" s="58"/>
      <c r="D211" s="59"/>
      <c r="E211" s="14">
        <f t="shared" si="57"/>
        <v>0</v>
      </c>
      <c r="F211" s="14">
        <f t="shared" si="58"/>
        <v>0</v>
      </c>
      <c r="G211" s="14">
        <f t="shared" si="59"/>
        <v>0</v>
      </c>
      <c r="H211" s="15">
        <f t="shared" si="60"/>
        <v>0</v>
      </c>
      <c r="I211" s="61"/>
      <c r="J211" s="14">
        <f t="shared" si="61"/>
        <v>0</v>
      </c>
      <c r="K211" s="14">
        <f t="shared" si="62"/>
        <v>0</v>
      </c>
      <c r="L211" s="14">
        <f t="shared" si="63"/>
        <v>0</v>
      </c>
      <c r="M211" s="15">
        <f t="shared" si="64"/>
        <v>0</v>
      </c>
      <c r="N211" s="65"/>
      <c r="O211" s="16">
        <f t="shared" si="65"/>
        <v>0</v>
      </c>
      <c r="P211" s="16">
        <f t="shared" si="66"/>
        <v>0</v>
      </c>
      <c r="Q211" s="16">
        <f t="shared" si="67"/>
        <v>0</v>
      </c>
      <c r="R211" s="15">
        <f t="shared" si="68"/>
        <v>0</v>
      </c>
      <c r="S211" s="61">
        <v>100</v>
      </c>
      <c r="T211" s="16">
        <f t="shared" si="69"/>
        <v>0</v>
      </c>
      <c r="U211" s="16">
        <f t="shared" si="70"/>
        <v>0</v>
      </c>
      <c r="V211" s="16">
        <f t="shared" si="71"/>
        <v>0</v>
      </c>
      <c r="W211" s="15">
        <f t="shared" si="72"/>
        <v>0</v>
      </c>
      <c r="X211" s="18">
        <f t="shared" si="75"/>
        <v>0</v>
      </c>
      <c r="Y211" s="19">
        <f t="shared" si="73"/>
        <v>0</v>
      </c>
      <c r="Z211" s="19">
        <f t="shared" si="74"/>
        <v>188</v>
      </c>
    </row>
    <row r="212" spans="1:26" x14ac:dyDescent="0.25">
      <c r="A212" s="68">
        <v>207</v>
      </c>
      <c r="B212" s="57"/>
      <c r="C212" s="58"/>
      <c r="D212" s="59"/>
      <c r="E212" s="14">
        <f t="shared" si="57"/>
        <v>0</v>
      </c>
      <c r="F212" s="14">
        <f t="shared" si="58"/>
        <v>0</v>
      </c>
      <c r="G212" s="14">
        <f t="shared" si="59"/>
        <v>0</v>
      </c>
      <c r="H212" s="15">
        <f t="shared" si="60"/>
        <v>0</v>
      </c>
      <c r="I212" s="61"/>
      <c r="J212" s="14">
        <f t="shared" si="61"/>
        <v>0</v>
      </c>
      <c r="K212" s="14">
        <f t="shared" si="62"/>
        <v>0</v>
      </c>
      <c r="L212" s="14">
        <f t="shared" si="63"/>
        <v>0</v>
      </c>
      <c r="M212" s="15">
        <f t="shared" si="64"/>
        <v>0</v>
      </c>
      <c r="N212" s="65"/>
      <c r="O212" s="16">
        <f t="shared" si="65"/>
        <v>0</v>
      </c>
      <c r="P212" s="16">
        <f t="shared" si="66"/>
        <v>0</v>
      </c>
      <c r="Q212" s="16">
        <f t="shared" si="67"/>
        <v>0</v>
      </c>
      <c r="R212" s="15">
        <f t="shared" si="68"/>
        <v>0</v>
      </c>
      <c r="S212" s="61">
        <v>100</v>
      </c>
      <c r="T212" s="16">
        <f t="shared" si="69"/>
        <v>0</v>
      </c>
      <c r="U212" s="16">
        <f t="shared" si="70"/>
        <v>0</v>
      </c>
      <c r="V212" s="16">
        <f t="shared" si="71"/>
        <v>0</v>
      </c>
      <c r="W212" s="15">
        <f t="shared" si="72"/>
        <v>0</v>
      </c>
      <c r="X212" s="18">
        <f t="shared" si="75"/>
        <v>0</v>
      </c>
      <c r="Y212" s="19">
        <f t="shared" si="73"/>
        <v>0</v>
      </c>
      <c r="Z212" s="19">
        <f t="shared" si="74"/>
        <v>188</v>
      </c>
    </row>
    <row r="213" spans="1:26" x14ac:dyDescent="0.25">
      <c r="A213" s="68">
        <v>208</v>
      </c>
      <c r="B213" s="57"/>
      <c r="C213" s="58"/>
      <c r="D213" s="59"/>
      <c r="E213" s="14">
        <f t="shared" si="57"/>
        <v>0</v>
      </c>
      <c r="F213" s="14">
        <f t="shared" si="58"/>
        <v>0</v>
      </c>
      <c r="G213" s="14">
        <f t="shared" si="59"/>
        <v>0</v>
      </c>
      <c r="H213" s="15">
        <f t="shared" si="60"/>
        <v>0</v>
      </c>
      <c r="I213" s="61"/>
      <c r="J213" s="14">
        <f t="shared" si="61"/>
        <v>0</v>
      </c>
      <c r="K213" s="14">
        <f t="shared" si="62"/>
        <v>0</v>
      </c>
      <c r="L213" s="14">
        <f t="shared" si="63"/>
        <v>0</v>
      </c>
      <c r="M213" s="15">
        <f t="shared" si="64"/>
        <v>0</v>
      </c>
      <c r="N213" s="65"/>
      <c r="O213" s="16">
        <f t="shared" si="65"/>
        <v>0</v>
      </c>
      <c r="P213" s="16">
        <f t="shared" si="66"/>
        <v>0</v>
      </c>
      <c r="Q213" s="16">
        <f t="shared" si="67"/>
        <v>0</v>
      </c>
      <c r="R213" s="15">
        <f t="shared" si="68"/>
        <v>0</v>
      </c>
      <c r="S213" s="61">
        <v>100</v>
      </c>
      <c r="T213" s="16">
        <f t="shared" si="69"/>
        <v>0</v>
      </c>
      <c r="U213" s="16">
        <f t="shared" si="70"/>
        <v>0</v>
      </c>
      <c r="V213" s="16">
        <f t="shared" si="71"/>
        <v>0</v>
      </c>
      <c r="W213" s="15">
        <f t="shared" si="72"/>
        <v>0</v>
      </c>
      <c r="X213" s="18">
        <f t="shared" si="75"/>
        <v>0</v>
      </c>
      <c r="Y213" s="19">
        <f t="shared" si="73"/>
        <v>0</v>
      </c>
      <c r="Z213" s="19">
        <f t="shared" si="74"/>
        <v>188</v>
      </c>
    </row>
    <row r="214" spans="1:26" x14ac:dyDescent="0.25">
      <c r="A214" s="68">
        <v>209</v>
      </c>
      <c r="B214" s="57"/>
      <c r="C214" s="58"/>
      <c r="D214" s="59"/>
      <c r="E214" s="14">
        <f t="shared" si="57"/>
        <v>0</v>
      </c>
      <c r="F214" s="14">
        <f t="shared" si="58"/>
        <v>0</v>
      </c>
      <c r="G214" s="14">
        <f t="shared" si="59"/>
        <v>0</v>
      </c>
      <c r="H214" s="15">
        <f t="shared" si="60"/>
        <v>0</v>
      </c>
      <c r="I214" s="61"/>
      <c r="J214" s="14">
        <f t="shared" si="61"/>
        <v>0</v>
      </c>
      <c r="K214" s="14">
        <f t="shared" si="62"/>
        <v>0</v>
      </c>
      <c r="L214" s="14">
        <f t="shared" si="63"/>
        <v>0</v>
      </c>
      <c r="M214" s="15">
        <f t="shared" si="64"/>
        <v>0</v>
      </c>
      <c r="N214" s="65"/>
      <c r="O214" s="16">
        <f t="shared" si="65"/>
        <v>0</v>
      </c>
      <c r="P214" s="16">
        <f t="shared" si="66"/>
        <v>0</v>
      </c>
      <c r="Q214" s="16">
        <f t="shared" si="67"/>
        <v>0</v>
      </c>
      <c r="R214" s="15">
        <f t="shared" si="68"/>
        <v>0</v>
      </c>
      <c r="S214" s="61">
        <v>100</v>
      </c>
      <c r="T214" s="16">
        <f t="shared" si="69"/>
        <v>0</v>
      </c>
      <c r="U214" s="16">
        <f t="shared" si="70"/>
        <v>0</v>
      </c>
      <c r="V214" s="16">
        <f t="shared" si="71"/>
        <v>0</v>
      </c>
      <c r="W214" s="15">
        <f t="shared" si="72"/>
        <v>0</v>
      </c>
      <c r="X214" s="18">
        <f t="shared" si="75"/>
        <v>0</v>
      </c>
      <c r="Y214" s="19">
        <f t="shared" si="73"/>
        <v>0</v>
      </c>
      <c r="Z214" s="19">
        <f t="shared" si="74"/>
        <v>188</v>
      </c>
    </row>
    <row r="215" spans="1:26" x14ac:dyDescent="0.25">
      <c r="A215" s="68">
        <v>210</v>
      </c>
      <c r="B215" s="57"/>
      <c r="C215" s="58"/>
      <c r="D215" s="59"/>
      <c r="E215" s="14">
        <f t="shared" si="57"/>
        <v>0</v>
      </c>
      <c r="F215" s="14">
        <f t="shared" si="58"/>
        <v>0</v>
      </c>
      <c r="G215" s="14">
        <f t="shared" si="59"/>
        <v>0</v>
      </c>
      <c r="H215" s="15">
        <f t="shared" si="60"/>
        <v>0</v>
      </c>
      <c r="I215" s="61"/>
      <c r="J215" s="14">
        <f t="shared" si="61"/>
        <v>0</v>
      </c>
      <c r="K215" s="14">
        <f t="shared" si="62"/>
        <v>0</v>
      </c>
      <c r="L215" s="14">
        <f t="shared" si="63"/>
        <v>0</v>
      </c>
      <c r="M215" s="15">
        <f t="shared" si="64"/>
        <v>0</v>
      </c>
      <c r="N215" s="65"/>
      <c r="O215" s="16">
        <f t="shared" si="65"/>
        <v>0</v>
      </c>
      <c r="P215" s="16">
        <f t="shared" si="66"/>
        <v>0</v>
      </c>
      <c r="Q215" s="16">
        <f t="shared" si="67"/>
        <v>0</v>
      </c>
      <c r="R215" s="15">
        <f t="shared" si="68"/>
        <v>0</v>
      </c>
      <c r="S215" s="61">
        <v>100</v>
      </c>
      <c r="T215" s="16">
        <f t="shared" si="69"/>
        <v>0</v>
      </c>
      <c r="U215" s="16">
        <f t="shared" si="70"/>
        <v>0</v>
      </c>
      <c r="V215" s="16">
        <f t="shared" si="71"/>
        <v>0</v>
      </c>
      <c r="W215" s="15">
        <f t="shared" si="72"/>
        <v>0</v>
      </c>
      <c r="X215" s="18">
        <f t="shared" si="75"/>
        <v>0</v>
      </c>
      <c r="Y215" s="19">
        <f t="shared" si="73"/>
        <v>0</v>
      </c>
      <c r="Z215" s="19">
        <f t="shared" si="74"/>
        <v>188</v>
      </c>
    </row>
    <row r="216" spans="1:26" x14ac:dyDescent="0.25">
      <c r="A216" s="68">
        <v>211</v>
      </c>
      <c r="B216" s="57"/>
      <c r="C216" s="58"/>
      <c r="D216" s="59"/>
      <c r="E216" s="14">
        <f t="shared" si="57"/>
        <v>0</v>
      </c>
      <c r="F216" s="14">
        <f t="shared" si="58"/>
        <v>0</v>
      </c>
      <c r="G216" s="14">
        <f t="shared" si="59"/>
        <v>0</v>
      </c>
      <c r="H216" s="15">
        <f t="shared" si="60"/>
        <v>0</v>
      </c>
      <c r="I216" s="61"/>
      <c r="J216" s="14">
        <f t="shared" si="61"/>
        <v>0</v>
      </c>
      <c r="K216" s="14">
        <f t="shared" si="62"/>
        <v>0</v>
      </c>
      <c r="L216" s="14">
        <f t="shared" si="63"/>
        <v>0</v>
      </c>
      <c r="M216" s="15">
        <f t="shared" si="64"/>
        <v>0</v>
      </c>
      <c r="N216" s="65"/>
      <c r="O216" s="16">
        <f t="shared" si="65"/>
        <v>0</v>
      </c>
      <c r="P216" s="16">
        <f t="shared" si="66"/>
        <v>0</v>
      </c>
      <c r="Q216" s="16">
        <f t="shared" si="67"/>
        <v>0</v>
      </c>
      <c r="R216" s="15">
        <f t="shared" si="68"/>
        <v>0</v>
      </c>
      <c r="S216" s="61">
        <v>100</v>
      </c>
      <c r="T216" s="16">
        <f t="shared" si="69"/>
        <v>0</v>
      </c>
      <c r="U216" s="16">
        <f t="shared" si="70"/>
        <v>0</v>
      </c>
      <c r="V216" s="16">
        <f t="shared" si="71"/>
        <v>0</v>
      </c>
      <c r="W216" s="15">
        <f t="shared" si="72"/>
        <v>0</v>
      </c>
      <c r="X216" s="18">
        <f t="shared" si="75"/>
        <v>0</v>
      </c>
      <c r="Y216" s="19">
        <f t="shared" si="73"/>
        <v>0</v>
      </c>
      <c r="Z216" s="19">
        <f t="shared" si="74"/>
        <v>188</v>
      </c>
    </row>
    <row r="217" spans="1:26" x14ac:dyDescent="0.25">
      <c r="A217" s="68">
        <v>212</v>
      </c>
      <c r="B217" s="57"/>
      <c r="C217" s="58"/>
      <c r="D217" s="59"/>
      <c r="E217" s="14">
        <f t="shared" si="57"/>
        <v>0</v>
      </c>
      <c r="F217" s="14">
        <f t="shared" si="58"/>
        <v>0</v>
      </c>
      <c r="G217" s="14">
        <f t="shared" si="59"/>
        <v>0</v>
      </c>
      <c r="H217" s="15">
        <f t="shared" si="60"/>
        <v>0</v>
      </c>
      <c r="I217" s="61"/>
      <c r="J217" s="14">
        <f t="shared" si="61"/>
        <v>0</v>
      </c>
      <c r="K217" s="14">
        <f t="shared" si="62"/>
        <v>0</v>
      </c>
      <c r="L217" s="14">
        <f t="shared" si="63"/>
        <v>0</v>
      </c>
      <c r="M217" s="15">
        <f t="shared" si="64"/>
        <v>0</v>
      </c>
      <c r="N217" s="65"/>
      <c r="O217" s="16">
        <f t="shared" si="65"/>
        <v>0</v>
      </c>
      <c r="P217" s="16">
        <f t="shared" si="66"/>
        <v>0</v>
      </c>
      <c r="Q217" s="16">
        <f t="shared" si="67"/>
        <v>0</v>
      </c>
      <c r="R217" s="15">
        <f t="shared" si="68"/>
        <v>0</v>
      </c>
      <c r="S217" s="61">
        <v>100</v>
      </c>
      <c r="T217" s="16">
        <f t="shared" si="69"/>
        <v>0</v>
      </c>
      <c r="U217" s="16">
        <f t="shared" si="70"/>
        <v>0</v>
      </c>
      <c r="V217" s="16">
        <f t="shared" si="71"/>
        <v>0</v>
      </c>
      <c r="W217" s="15">
        <f t="shared" si="72"/>
        <v>0</v>
      </c>
      <c r="X217" s="18">
        <f t="shared" si="75"/>
        <v>0</v>
      </c>
      <c r="Y217" s="19">
        <f t="shared" si="73"/>
        <v>0</v>
      </c>
      <c r="Z217" s="19">
        <f t="shared" si="74"/>
        <v>188</v>
      </c>
    </row>
    <row r="218" spans="1:26" x14ac:dyDescent="0.25">
      <c r="A218" s="68">
        <v>213</v>
      </c>
      <c r="B218" s="57"/>
      <c r="C218" s="58"/>
      <c r="D218" s="59"/>
      <c r="E218" s="14">
        <f t="shared" si="57"/>
        <v>0</v>
      </c>
      <c r="F218" s="14">
        <f t="shared" si="58"/>
        <v>0</v>
      </c>
      <c r="G218" s="14">
        <f t="shared" si="59"/>
        <v>0</v>
      </c>
      <c r="H218" s="15">
        <f t="shared" si="60"/>
        <v>0</v>
      </c>
      <c r="I218" s="61"/>
      <c r="J218" s="14">
        <f t="shared" si="61"/>
        <v>0</v>
      </c>
      <c r="K218" s="14">
        <f t="shared" si="62"/>
        <v>0</v>
      </c>
      <c r="L218" s="14">
        <f t="shared" si="63"/>
        <v>0</v>
      </c>
      <c r="M218" s="15">
        <f t="shared" si="64"/>
        <v>0</v>
      </c>
      <c r="N218" s="65"/>
      <c r="O218" s="16">
        <f t="shared" si="65"/>
        <v>0</v>
      </c>
      <c r="P218" s="16">
        <f t="shared" si="66"/>
        <v>0</v>
      </c>
      <c r="Q218" s="16">
        <f t="shared" si="67"/>
        <v>0</v>
      </c>
      <c r="R218" s="15">
        <f t="shared" si="68"/>
        <v>0</v>
      </c>
      <c r="S218" s="61">
        <v>100</v>
      </c>
      <c r="T218" s="16">
        <f t="shared" si="69"/>
        <v>0</v>
      </c>
      <c r="U218" s="16">
        <f t="shared" si="70"/>
        <v>0</v>
      </c>
      <c r="V218" s="16">
        <f t="shared" si="71"/>
        <v>0</v>
      </c>
      <c r="W218" s="15">
        <f t="shared" si="72"/>
        <v>0</v>
      </c>
      <c r="X218" s="18">
        <f t="shared" si="75"/>
        <v>0</v>
      </c>
      <c r="Y218" s="19">
        <f t="shared" si="73"/>
        <v>0</v>
      </c>
      <c r="Z218" s="19">
        <f t="shared" si="74"/>
        <v>188</v>
      </c>
    </row>
    <row r="219" spans="1:26" x14ac:dyDescent="0.25">
      <c r="A219" s="68">
        <v>214</v>
      </c>
      <c r="B219" s="57"/>
      <c r="C219" s="58"/>
      <c r="D219" s="59"/>
      <c r="E219" s="14">
        <f t="shared" si="57"/>
        <v>0</v>
      </c>
      <c r="F219" s="14">
        <f t="shared" si="58"/>
        <v>0</v>
      </c>
      <c r="G219" s="14">
        <f t="shared" si="59"/>
        <v>0</v>
      </c>
      <c r="H219" s="15">
        <f t="shared" si="60"/>
        <v>0</v>
      </c>
      <c r="I219" s="61"/>
      <c r="J219" s="14">
        <f t="shared" si="61"/>
        <v>0</v>
      </c>
      <c r="K219" s="14">
        <f t="shared" si="62"/>
        <v>0</v>
      </c>
      <c r="L219" s="14">
        <f t="shared" si="63"/>
        <v>0</v>
      </c>
      <c r="M219" s="15">
        <f t="shared" si="64"/>
        <v>0</v>
      </c>
      <c r="N219" s="65"/>
      <c r="O219" s="16">
        <f t="shared" si="65"/>
        <v>0</v>
      </c>
      <c r="P219" s="16">
        <f t="shared" si="66"/>
        <v>0</v>
      </c>
      <c r="Q219" s="16">
        <f t="shared" si="67"/>
        <v>0</v>
      </c>
      <c r="R219" s="15">
        <f t="shared" si="68"/>
        <v>0</v>
      </c>
      <c r="S219" s="61">
        <v>100</v>
      </c>
      <c r="T219" s="16">
        <f t="shared" si="69"/>
        <v>0</v>
      </c>
      <c r="U219" s="16">
        <f t="shared" si="70"/>
        <v>0</v>
      </c>
      <c r="V219" s="16">
        <f t="shared" si="71"/>
        <v>0</v>
      </c>
      <c r="W219" s="15">
        <f t="shared" si="72"/>
        <v>0</v>
      </c>
      <c r="X219" s="18">
        <f t="shared" si="75"/>
        <v>0</v>
      </c>
      <c r="Y219" s="19">
        <f t="shared" si="73"/>
        <v>0</v>
      </c>
      <c r="Z219" s="19">
        <f t="shared" si="74"/>
        <v>188</v>
      </c>
    </row>
    <row r="220" spans="1:26" x14ac:dyDescent="0.25">
      <c r="A220" s="68">
        <v>215</v>
      </c>
      <c r="B220" s="57"/>
      <c r="C220" s="58"/>
      <c r="D220" s="59"/>
      <c r="E220" s="14">
        <f t="shared" si="57"/>
        <v>0</v>
      </c>
      <c r="F220" s="14">
        <f t="shared" si="58"/>
        <v>0</v>
      </c>
      <c r="G220" s="14">
        <f t="shared" si="59"/>
        <v>0</v>
      </c>
      <c r="H220" s="15">
        <f t="shared" si="60"/>
        <v>0</v>
      </c>
      <c r="I220" s="61"/>
      <c r="J220" s="14">
        <f t="shared" si="61"/>
        <v>0</v>
      </c>
      <c r="K220" s="14">
        <f t="shared" si="62"/>
        <v>0</v>
      </c>
      <c r="L220" s="14">
        <f t="shared" si="63"/>
        <v>0</v>
      </c>
      <c r="M220" s="15">
        <f t="shared" si="64"/>
        <v>0</v>
      </c>
      <c r="N220" s="65"/>
      <c r="O220" s="16">
        <f t="shared" si="65"/>
        <v>0</v>
      </c>
      <c r="P220" s="16">
        <f t="shared" si="66"/>
        <v>0</v>
      </c>
      <c r="Q220" s="16">
        <f t="shared" si="67"/>
        <v>0</v>
      </c>
      <c r="R220" s="15">
        <f t="shared" si="68"/>
        <v>0</v>
      </c>
      <c r="S220" s="61">
        <v>100</v>
      </c>
      <c r="T220" s="16">
        <f t="shared" si="69"/>
        <v>0</v>
      </c>
      <c r="U220" s="16">
        <f t="shared" si="70"/>
        <v>0</v>
      </c>
      <c r="V220" s="16">
        <f t="shared" si="71"/>
        <v>0</v>
      </c>
      <c r="W220" s="15">
        <f t="shared" si="72"/>
        <v>0</v>
      </c>
      <c r="X220" s="18">
        <f t="shared" si="75"/>
        <v>0</v>
      </c>
      <c r="Y220" s="19">
        <f t="shared" si="73"/>
        <v>0</v>
      </c>
      <c r="Z220" s="19">
        <f t="shared" si="74"/>
        <v>188</v>
      </c>
    </row>
    <row r="221" spans="1:26" x14ac:dyDescent="0.25">
      <c r="A221" s="68">
        <v>216</v>
      </c>
      <c r="B221" s="57"/>
      <c r="C221" s="58"/>
      <c r="D221" s="59"/>
      <c r="E221" s="14">
        <f t="shared" si="57"/>
        <v>0</v>
      </c>
      <c r="F221" s="14">
        <f t="shared" si="58"/>
        <v>0</v>
      </c>
      <c r="G221" s="14">
        <f t="shared" si="59"/>
        <v>0</v>
      </c>
      <c r="H221" s="15">
        <f t="shared" si="60"/>
        <v>0</v>
      </c>
      <c r="I221" s="61"/>
      <c r="J221" s="14">
        <f t="shared" si="61"/>
        <v>0</v>
      </c>
      <c r="K221" s="14">
        <f t="shared" si="62"/>
        <v>0</v>
      </c>
      <c r="L221" s="14">
        <f t="shared" si="63"/>
        <v>0</v>
      </c>
      <c r="M221" s="15">
        <f t="shared" si="64"/>
        <v>0</v>
      </c>
      <c r="N221" s="65"/>
      <c r="O221" s="16">
        <f t="shared" si="65"/>
        <v>0</v>
      </c>
      <c r="P221" s="16">
        <f t="shared" si="66"/>
        <v>0</v>
      </c>
      <c r="Q221" s="16">
        <f t="shared" si="67"/>
        <v>0</v>
      </c>
      <c r="R221" s="15">
        <f t="shared" si="68"/>
        <v>0</v>
      </c>
      <c r="S221" s="61">
        <v>100</v>
      </c>
      <c r="T221" s="16">
        <f t="shared" si="69"/>
        <v>0</v>
      </c>
      <c r="U221" s="16">
        <f t="shared" si="70"/>
        <v>0</v>
      </c>
      <c r="V221" s="16">
        <f t="shared" si="71"/>
        <v>0</v>
      </c>
      <c r="W221" s="15">
        <f t="shared" si="72"/>
        <v>0</v>
      </c>
      <c r="X221" s="18">
        <f t="shared" si="75"/>
        <v>0</v>
      </c>
      <c r="Y221" s="19">
        <f t="shared" si="73"/>
        <v>0</v>
      </c>
      <c r="Z221" s="19">
        <f t="shared" si="74"/>
        <v>188</v>
      </c>
    </row>
    <row r="222" spans="1:26" x14ac:dyDescent="0.25">
      <c r="A222" s="68">
        <v>217</v>
      </c>
      <c r="B222" s="57"/>
      <c r="C222" s="58"/>
      <c r="D222" s="59"/>
      <c r="E222" s="14">
        <f t="shared" si="57"/>
        <v>0</v>
      </c>
      <c r="F222" s="14">
        <f t="shared" si="58"/>
        <v>0</v>
      </c>
      <c r="G222" s="14">
        <f t="shared" si="59"/>
        <v>0</v>
      </c>
      <c r="H222" s="15">
        <f t="shared" si="60"/>
        <v>0</v>
      </c>
      <c r="I222" s="61"/>
      <c r="J222" s="14">
        <f t="shared" si="61"/>
        <v>0</v>
      </c>
      <c r="K222" s="14">
        <f t="shared" si="62"/>
        <v>0</v>
      </c>
      <c r="L222" s="14">
        <f t="shared" si="63"/>
        <v>0</v>
      </c>
      <c r="M222" s="15">
        <f t="shared" si="64"/>
        <v>0</v>
      </c>
      <c r="N222" s="65"/>
      <c r="O222" s="16">
        <f t="shared" si="65"/>
        <v>0</v>
      </c>
      <c r="P222" s="16">
        <f t="shared" si="66"/>
        <v>0</v>
      </c>
      <c r="Q222" s="16">
        <f t="shared" si="67"/>
        <v>0</v>
      </c>
      <c r="R222" s="15">
        <f t="shared" si="68"/>
        <v>0</v>
      </c>
      <c r="S222" s="61">
        <v>100</v>
      </c>
      <c r="T222" s="16">
        <f t="shared" si="69"/>
        <v>0</v>
      </c>
      <c r="U222" s="16">
        <f t="shared" si="70"/>
        <v>0</v>
      </c>
      <c r="V222" s="16">
        <f t="shared" si="71"/>
        <v>0</v>
      </c>
      <c r="W222" s="15">
        <f t="shared" si="72"/>
        <v>0</v>
      </c>
      <c r="X222" s="18">
        <f t="shared" si="75"/>
        <v>0</v>
      </c>
      <c r="Y222" s="19">
        <f t="shared" si="73"/>
        <v>0</v>
      </c>
      <c r="Z222" s="19">
        <f t="shared" si="74"/>
        <v>188</v>
      </c>
    </row>
    <row r="223" spans="1:26" x14ac:dyDescent="0.25">
      <c r="A223" s="68">
        <v>218</v>
      </c>
      <c r="B223" s="57"/>
      <c r="C223" s="58"/>
      <c r="D223" s="59"/>
      <c r="E223" s="14">
        <f t="shared" si="57"/>
        <v>0</v>
      </c>
      <c r="F223" s="14">
        <f t="shared" si="58"/>
        <v>0</v>
      </c>
      <c r="G223" s="14">
        <f t="shared" si="59"/>
        <v>0</v>
      </c>
      <c r="H223" s="15">
        <f t="shared" si="60"/>
        <v>0</v>
      </c>
      <c r="I223" s="61"/>
      <c r="J223" s="14">
        <f t="shared" si="61"/>
        <v>0</v>
      </c>
      <c r="K223" s="14">
        <f t="shared" si="62"/>
        <v>0</v>
      </c>
      <c r="L223" s="14">
        <f t="shared" si="63"/>
        <v>0</v>
      </c>
      <c r="M223" s="15">
        <f t="shared" si="64"/>
        <v>0</v>
      </c>
      <c r="N223" s="65"/>
      <c r="O223" s="16">
        <f t="shared" si="65"/>
        <v>0</v>
      </c>
      <c r="P223" s="16">
        <f t="shared" si="66"/>
        <v>0</v>
      </c>
      <c r="Q223" s="16">
        <f t="shared" si="67"/>
        <v>0</v>
      </c>
      <c r="R223" s="15">
        <f t="shared" si="68"/>
        <v>0</v>
      </c>
      <c r="S223" s="61">
        <v>100</v>
      </c>
      <c r="T223" s="16">
        <f t="shared" si="69"/>
        <v>0</v>
      </c>
      <c r="U223" s="16">
        <f t="shared" si="70"/>
        <v>0</v>
      </c>
      <c r="V223" s="16">
        <f t="shared" si="71"/>
        <v>0</v>
      </c>
      <c r="W223" s="15">
        <f t="shared" si="72"/>
        <v>0</v>
      </c>
      <c r="X223" s="18">
        <f t="shared" si="75"/>
        <v>0</v>
      </c>
      <c r="Y223" s="19">
        <f t="shared" si="73"/>
        <v>0</v>
      </c>
      <c r="Z223" s="19">
        <f t="shared" si="74"/>
        <v>188</v>
      </c>
    </row>
    <row r="224" spans="1:26" x14ac:dyDescent="0.25">
      <c r="A224" s="68">
        <v>219</v>
      </c>
      <c r="B224" s="57"/>
      <c r="C224" s="58"/>
      <c r="D224" s="59"/>
      <c r="E224" s="14">
        <f t="shared" si="57"/>
        <v>0</v>
      </c>
      <c r="F224" s="14">
        <f t="shared" si="58"/>
        <v>0</v>
      </c>
      <c r="G224" s="14">
        <f t="shared" si="59"/>
        <v>0</v>
      </c>
      <c r="H224" s="15">
        <f t="shared" si="60"/>
        <v>0</v>
      </c>
      <c r="I224" s="61"/>
      <c r="J224" s="14">
        <f t="shared" si="61"/>
        <v>0</v>
      </c>
      <c r="K224" s="14">
        <f t="shared" si="62"/>
        <v>0</v>
      </c>
      <c r="L224" s="14">
        <f t="shared" si="63"/>
        <v>0</v>
      </c>
      <c r="M224" s="15">
        <f t="shared" si="64"/>
        <v>0</v>
      </c>
      <c r="N224" s="65"/>
      <c r="O224" s="16">
        <f t="shared" si="65"/>
        <v>0</v>
      </c>
      <c r="P224" s="16">
        <f t="shared" si="66"/>
        <v>0</v>
      </c>
      <c r="Q224" s="16">
        <f t="shared" si="67"/>
        <v>0</v>
      </c>
      <c r="R224" s="15">
        <f t="shared" si="68"/>
        <v>0</v>
      </c>
      <c r="S224" s="61">
        <v>100</v>
      </c>
      <c r="T224" s="16">
        <f t="shared" si="69"/>
        <v>0</v>
      </c>
      <c r="U224" s="16">
        <f t="shared" si="70"/>
        <v>0</v>
      </c>
      <c r="V224" s="16">
        <f t="shared" si="71"/>
        <v>0</v>
      </c>
      <c r="W224" s="15">
        <f t="shared" si="72"/>
        <v>0</v>
      </c>
      <c r="X224" s="18">
        <f t="shared" si="75"/>
        <v>0</v>
      </c>
      <c r="Y224" s="19">
        <f t="shared" si="73"/>
        <v>0</v>
      </c>
      <c r="Z224" s="19">
        <f t="shared" si="74"/>
        <v>188</v>
      </c>
    </row>
    <row r="225" spans="1:26" x14ac:dyDescent="0.25">
      <c r="A225" s="68">
        <v>220</v>
      </c>
      <c r="B225" s="57"/>
      <c r="C225" s="58"/>
      <c r="D225" s="59"/>
      <c r="E225" s="14">
        <f t="shared" si="57"/>
        <v>0</v>
      </c>
      <c r="F225" s="14">
        <f t="shared" si="58"/>
        <v>0</v>
      </c>
      <c r="G225" s="14">
        <f t="shared" si="59"/>
        <v>0</v>
      </c>
      <c r="H225" s="15">
        <f t="shared" si="60"/>
        <v>0</v>
      </c>
      <c r="I225" s="61"/>
      <c r="J225" s="14">
        <f t="shared" si="61"/>
        <v>0</v>
      </c>
      <c r="K225" s="14">
        <f t="shared" si="62"/>
        <v>0</v>
      </c>
      <c r="L225" s="14">
        <f t="shared" si="63"/>
        <v>0</v>
      </c>
      <c r="M225" s="15">
        <f t="shared" si="64"/>
        <v>0</v>
      </c>
      <c r="N225" s="65"/>
      <c r="O225" s="16">
        <f t="shared" si="65"/>
        <v>0</v>
      </c>
      <c r="P225" s="16">
        <f t="shared" si="66"/>
        <v>0</v>
      </c>
      <c r="Q225" s="16">
        <f t="shared" si="67"/>
        <v>0</v>
      </c>
      <c r="R225" s="15">
        <f t="shared" si="68"/>
        <v>0</v>
      </c>
      <c r="S225" s="61">
        <v>100</v>
      </c>
      <c r="T225" s="16">
        <f t="shared" si="69"/>
        <v>0</v>
      </c>
      <c r="U225" s="16">
        <f t="shared" si="70"/>
        <v>0</v>
      </c>
      <c r="V225" s="16">
        <f t="shared" si="71"/>
        <v>0</v>
      </c>
      <c r="W225" s="15">
        <f t="shared" si="72"/>
        <v>0</v>
      </c>
      <c r="X225" s="18">
        <f t="shared" si="75"/>
        <v>0</v>
      </c>
      <c r="Y225" s="19">
        <f t="shared" si="73"/>
        <v>0</v>
      </c>
      <c r="Z225" s="19">
        <f t="shared" si="74"/>
        <v>188</v>
      </c>
    </row>
    <row r="226" spans="1:26" x14ac:dyDescent="0.25">
      <c r="A226" s="68">
        <v>221</v>
      </c>
      <c r="B226" s="57"/>
      <c r="C226" s="58"/>
      <c r="D226" s="59"/>
      <c r="E226" s="14">
        <f t="shared" si="57"/>
        <v>0</v>
      </c>
      <c r="F226" s="14">
        <f t="shared" si="58"/>
        <v>0</v>
      </c>
      <c r="G226" s="14">
        <f t="shared" si="59"/>
        <v>0</v>
      </c>
      <c r="H226" s="15">
        <f t="shared" si="60"/>
        <v>0</v>
      </c>
      <c r="I226" s="61"/>
      <c r="J226" s="14">
        <f t="shared" si="61"/>
        <v>0</v>
      </c>
      <c r="K226" s="14">
        <f t="shared" si="62"/>
        <v>0</v>
      </c>
      <c r="L226" s="14">
        <f t="shared" si="63"/>
        <v>0</v>
      </c>
      <c r="M226" s="15">
        <f t="shared" si="64"/>
        <v>0</v>
      </c>
      <c r="N226" s="65"/>
      <c r="O226" s="16">
        <f t="shared" si="65"/>
        <v>0</v>
      </c>
      <c r="P226" s="16">
        <f t="shared" si="66"/>
        <v>0</v>
      </c>
      <c r="Q226" s="16">
        <f t="shared" si="67"/>
        <v>0</v>
      </c>
      <c r="R226" s="15">
        <f t="shared" si="68"/>
        <v>0</v>
      </c>
      <c r="S226" s="61">
        <v>100</v>
      </c>
      <c r="T226" s="16">
        <f t="shared" si="69"/>
        <v>0</v>
      </c>
      <c r="U226" s="16">
        <f t="shared" si="70"/>
        <v>0</v>
      </c>
      <c r="V226" s="16">
        <f t="shared" si="71"/>
        <v>0</v>
      </c>
      <c r="W226" s="15">
        <f t="shared" si="72"/>
        <v>0</v>
      </c>
      <c r="X226" s="18">
        <f t="shared" si="75"/>
        <v>0</v>
      </c>
      <c r="Y226" s="19">
        <f t="shared" si="73"/>
        <v>0</v>
      </c>
      <c r="Z226" s="19">
        <f t="shared" si="74"/>
        <v>188</v>
      </c>
    </row>
    <row r="227" spans="1:26" x14ac:dyDescent="0.25">
      <c r="A227" s="68">
        <v>222</v>
      </c>
      <c r="B227" s="57"/>
      <c r="C227" s="58"/>
      <c r="D227" s="59"/>
      <c r="E227" s="14">
        <f t="shared" si="57"/>
        <v>0</v>
      </c>
      <c r="F227" s="14">
        <f t="shared" si="58"/>
        <v>0</v>
      </c>
      <c r="G227" s="14">
        <f t="shared" si="59"/>
        <v>0</v>
      </c>
      <c r="H227" s="15">
        <f t="shared" si="60"/>
        <v>0</v>
      </c>
      <c r="I227" s="61"/>
      <c r="J227" s="14">
        <f t="shared" si="61"/>
        <v>0</v>
      </c>
      <c r="K227" s="14">
        <f t="shared" si="62"/>
        <v>0</v>
      </c>
      <c r="L227" s="14">
        <f t="shared" si="63"/>
        <v>0</v>
      </c>
      <c r="M227" s="15">
        <f t="shared" si="64"/>
        <v>0</v>
      </c>
      <c r="N227" s="65"/>
      <c r="O227" s="16">
        <f t="shared" si="65"/>
        <v>0</v>
      </c>
      <c r="P227" s="16">
        <f t="shared" si="66"/>
        <v>0</v>
      </c>
      <c r="Q227" s="16">
        <f t="shared" si="67"/>
        <v>0</v>
      </c>
      <c r="R227" s="15">
        <f t="shared" si="68"/>
        <v>0</v>
      </c>
      <c r="S227" s="61">
        <v>100</v>
      </c>
      <c r="T227" s="16">
        <f t="shared" si="69"/>
        <v>0</v>
      </c>
      <c r="U227" s="16">
        <f t="shared" si="70"/>
        <v>0</v>
      </c>
      <c r="V227" s="16">
        <f t="shared" si="71"/>
        <v>0</v>
      </c>
      <c r="W227" s="15">
        <f t="shared" si="72"/>
        <v>0</v>
      </c>
      <c r="X227" s="18">
        <f t="shared" si="75"/>
        <v>0</v>
      </c>
      <c r="Y227" s="19">
        <f t="shared" si="73"/>
        <v>0</v>
      </c>
      <c r="Z227" s="19">
        <f t="shared" si="74"/>
        <v>188</v>
      </c>
    </row>
    <row r="228" spans="1:26" x14ac:dyDescent="0.25">
      <c r="A228" s="68">
        <v>223</v>
      </c>
      <c r="B228" s="57"/>
      <c r="C228" s="58"/>
      <c r="D228" s="59"/>
      <c r="E228" s="14">
        <f t="shared" si="57"/>
        <v>0</v>
      </c>
      <c r="F228" s="14">
        <f t="shared" si="58"/>
        <v>0</v>
      </c>
      <c r="G228" s="14">
        <f t="shared" si="59"/>
        <v>0</v>
      </c>
      <c r="H228" s="15">
        <f t="shared" si="60"/>
        <v>0</v>
      </c>
      <c r="I228" s="61"/>
      <c r="J228" s="14">
        <f t="shared" si="61"/>
        <v>0</v>
      </c>
      <c r="K228" s="14">
        <f t="shared" si="62"/>
        <v>0</v>
      </c>
      <c r="L228" s="14">
        <f t="shared" si="63"/>
        <v>0</v>
      </c>
      <c r="M228" s="15">
        <f t="shared" si="64"/>
        <v>0</v>
      </c>
      <c r="N228" s="65"/>
      <c r="O228" s="16">
        <f t="shared" si="65"/>
        <v>0</v>
      </c>
      <c r="P228" s="16">
        <f t="shared" si="66"/>
        <v>0</v>
      </c>
      <c r="Q228" s="16">
        <f t="shared" si="67"/>
        <v>0</v>
      </c>
      <c r="R228" s="15">
        <f t="shared" si="68"/>
        <v>0</v>
      </c>
      <c r="S228" s="61">
        <v>100</v>
      </c>
      <c r="T228" s="16">
        <f t="shared" si="69"/>
        <v>0</v>
      </c>
      <c r="U228" s="16">
        <f t="shared" si="70"/>
        <v>0</v>
      </c>
      <c r="V228" s="16">
        <f t="shared" si="71"/>
        <v>0</v>
      </c>
      <c r="W228" s="15">
        <f t="shared" si="72"/>
        <v>0</v>
      </c>
      <c r="X228" s="18">
        <f t="shared" si="75"/>
        <v>0</v>
      </c>
      <c r="Y228" s="19">
        <f t="shared" si="73"/>
        <v>0</v>
      </c>
      <c r="Z228" s="19">
        <f t="shared" si="74"/>
        <v>188</v>
      </c>
    </row>
    <row r="229" spans="1:26" x14ac:dyDescent="0.25">
      <c r="A229" s="68">
        <v>224</v>
      </c>
      <c r="B229" s="57"/>
      <c r="C229" s="58"/>
      <c r="D229" s="59"/>
      <c r="E229" s="14">
        <f t="shared" si="57"/>
        <v>0</v>
      </c>
      <c r="F229" s="14">
        <f t="shared" si="58"/>
        <v>0</v>
      </c>
      <c r="G229" s="14">
        <f t="shared" si="59"/>
        <v>0</v>
      </c>
      <c r="H229" s="15">
        <f t="shared" si="60"/>
        <v>0</v>
      </c>
      <c r="I229" s="61"/>
      <c r="J229" s="14">
        <f t="shared" si="61"/>
        <v>0</v>
      </c>
      <c r="K229" s="14">
        <f t="shared" si="62"/>
        <v>0</v>
      </c>
      <c r="L229" s="14">
        <f t="shared" si="63"/>
        <v>0</v>
      </c>
      <c r="M229" s="15">
        <f t="shared" si="64"/>
        <v>0</v>
      </c>
      <c r="N229" s="65"/>
      <c r="O229" s="16">
        <f t="shared" si="65"/>
        <v>0</v>
      </c>
      <c r="P229" s="16">
        <f t="shared" si="66"/>
        <v>0</v>
      </c>
      <c r="Q229" s="16">
        <f t="shared" si="67"/>
        <v>0</v>
      </c>
      <c r="R229" s="15">
        <f t="shared" si="68"/>
        <v>0</v>
      </c>
      <c r="S229" s="61">
        <v>100</v>
      </c>
      <c r="T229" s="16">
        <f t="shared" si="69"/>
        <v>0</v>
      </c>
      <c r="U229" s="16">
        <f t="shared" si="70"/>
        <v>0</v>
      </c>
      <c r="V229" s="16">
        <f t="shared" si="71"/>
        <v>0</v>
      </c>
      <c r="W229" s="15">
        <f t="shared" si="72"/>
        <v>0</v>
      </c>
      <c r="X229" s="18">
        <f t="shared" si="75"/>
        <v>0</v>
      </c>
      <c r="Y229" s="19">
        <f t="shared" si="73"/>
        <v>0</v>
      </c>
      <c r="Z229" s="19">
        <f t="shared" si="74"/>
        <v>188</v>
      </c>
    </row>
    <row r="230" spans="1:26" x14ac:dyDescent="0.25">
      <c r="A230" s="68">
        <v>225</v>
      </c>
      <c r="B230" s="57"/>
      <c r="C230" s="58"/>
      <c r="D230" s="59"/>
      <c r="E230" s="14">
        <f t="shared" si="57"/>
        <v>0</v>
      </c>
      <c r="F230" s="14">
        <f t="shared" si="58"/>
        <v>0</v>
      </c>
      <c r="G230" s="14">
        <f t="shared" si="59"/>
        <v>0</v>
      </c>
      <c r="H230" s="15">
        <f t="shared" si="60"/>
        <v>0</v>
      </c>
      <c r="I230" s="61"/>
      <c r="J230" s="14">
        <f t="shared" si="61"/>
        <v>0</v>
      </c>
      <c r="K230" s="14">
        <f t="shared" si="62"/>
        <v>0</v>
      </c>
      <c r="L230" s="14">
        <f t="shared" si="63"/>
        <v>0</v>
      </c>
      <c r="M230" s="15">
        <f t="shared" si="64"/>
        <v>0</v>
      </c>
      <c r="N230" s="65"/>
      <c r="O230" s="16">
        <f t="shared" si="65"/>
        <v>0</v>
      </c>
      <c r="P230" s="16">
        <f t="shared" si="66"/>
        <v>0</v>
      </c>
      <c r="Q230" s="16">
        <f t="shared" si="67"/>
        <v>0</v>
      </c>
      <c r="R230" s="15">
        <f t="shared" si="68"/>
        <v>0</v>
      </c>
      <c r="S230" s="61">
        <v>100</v>
      </c>
      <c r="T230" s="16">
        <f t="shared" si="69"/>
        <v>0</v>
      </c>
      <c r="U230" s="16">
        <f t="shared" si="70"/>
        <v>0</v>
      </c>
      <c r="V230" s="16">
        <f t="shared" si="71"/>
        <v>0</v>
      </c>
      <c r="W230" s="15">
        <f t="shared" si="72"/>
        <v>0</v>
      </c>
      <c r="X230" s="18">
        <f t="shared" si="75"/>
        <v>0</v>
      </c>
      <c r="Y230" s="19">
        <f t="shared" si="73"/>
        <v>0</v>
      </c>
      <c r="Z230" s="19">
        <f t="shared" si="74"/>
        <v>188</v>
      </c>
    </row>
    <row r="231" spans="1:26" x14ac:dyDescent="0.25">
      <c r="A231" s="68">
        <v>226</v>
      </c>
      <c r="B231" s="57"/>
      <c r="C231" s="58"/>
      <c r="D231" s="59"/>
      <c r="E231" s="14">
        <f t="shared" si="57"/>
        <v>0</v>
      </c>
      <c r="F231" s="14">
        <f t="shared" si="58"/>
        <v>0</v>
      </c>
      <c r="G231" s="14">
        <f t="shared" si="59"/>
        <v>0</v>
      </c>
      <c r="H231" s="15">
        <f t="shared" si="60"/>
        <v>0</v>
      </c>
      <c r="I231" s="61"/>
      <c r="J231" s="14">
        <f t="shared" si="61"/>
        <v>0</v>
      </c>
      <c r="K231" s="14">
        <f t="shared" si="62"/>
        <v>0</v>
      </c>
      <c r="L231" s="14">
        <f t="shared" si="63"/>
        <v>0</v>
      </c>
      <c r="M231" s="15">
        <f t="shared" si="64"/>
        <v>0</v>
      </c>
      <c r="N231" s="65"/>
      <c r="O231" s="16">
        <f t="shared" si="65"/>
        <v>0</v>
      </c>
      <c r="P231" s="16">
        <f t="shared" si="66"/>
        <v>0</v>
      </c>
      <c r="Q231" s="16">
        <f t="shared" si="67"/>
        <v>0</v>
      </c>
      <c r="R231" s="15">
        <f t="shared" si="68"/>
        <v>0</v>
      </c>
      <c r="S231" s="61">
        <v>100</v>
      </c>
      <c r="T231" s="16">
        <f t="shared" si="69"/>
        <v>0</v>
      </c>
      <c r="U231" s="16">
        <f t="shared" si="70"/>
        <v>0</v>
      </c>
      <c r="V231" s="16">
        <f t="shared" si="71"/>
        <v>0</v>
      </c>
      <c r="W231" s="15">
        <f t="shared" si="72"/>
        <v>0</v>
      </c>
      <c r="X231" s="18">
        <f t="shared" si="75"/>
        <v>0</v>
      </c>
      <c r="Y231" s="19">
        <f t="shared" si="73"/>
        <v>0</v>
      </c>
      <c r="Z231" s="19">
        <f t="shared" si="74"/>
        <v>188</v>
      </c>
    </row>
    <row r="232" spans="1:26" x14ac:dyDescent="0.25">
      <c r="A232" s="68">
        <v>227</v>
      </c>
      <c r="B232" s="57"/>
      <c r="C232" s="58"/>
      <c r="D232" s="59"/>
      <c r="E232" s="14">
        <f t="shared" si="57"/>
        <v>0</v>
      </c>
      <c r="F232" s="14">
        <f t="shared" si="58"/>
        <v>0</v>
      </c>
      <c r="G232" s="14">
        <f t="shared" si="59"/>
        <v>0</v>
      </c>
      <c r="H232" s="15">
        <f t="shared" si="60"/>
        <v>0</v>
      </c>
      <c r="I232" s="61"/>
      <c r="J232" s="14">
        <f t="shared" si="61"/>
        <v>0</v>
      </c>
      <c r="K232" s="14">
        <f t="shared" si="62"/>
        <v>0</v>
      </c>
      <c r="L232" s="14">
        <f t="shared" si="63"/>
        <v>0</v>
      </c>
      <c r="M232" s="15">
        <f t="shared" si="64"/>
        <v>0</v>
      </c>
      <c r="N232" s="65"/>
      <c r="O232" s="16">
        <f t="shared" si="65"/>
        <v>0</v>
      </c>
      <c r="P232" s="16">
        <f t="shared" si="66"/>
        <v>0</v>
      </c>
      <c r="Q232" s="16">
        <f t="shared" si="67"/>
        <v>0</v>
      </c>
      <c r="R232" s="15">
        <f t="shared" si="68"/>
        <v>0</v>
      </c>
      <c r="S232" s="61">
        <v>100</v>
      </c>
      <c r="T232" s="16">
        <f t="shared" si="69"/>
        <v>0</v>
      </c>
      <c r="U232" s="16">
        <f t="shared" si="70"/>
        <v>0</v>
      </c>
      <c r="V232" s="16">
        <f t="shared" si="71"/>
        <v>0</v>
      </c>
      <c r="W232" s="15">
        <f t="shared" si="72"/>
        <v>0</v>
      </c>
      <c r="X232" s="18">
        <f t="shared" si="75"/>
        <v>0</v>
      </c>
      <c r="Y232" s="19">
        <f t="shared" si="73"/>
        <v>0</v>
      </c>
      <c r="Z232" s="19">
        <f t="shared" si="74"/>
        <v>188</v>
      </c>
    </row>
    <row r="233" spans="1:26" x14ac:dyDescent="0.25">
      <c r="A233" s="68">
        <v>228</v>
      </c>
      <c r="B233" s="57"/>
      <c r="C233" s="58"/>
      <c r="D233" s="59"/>
      <c r="E233" s="14">
        <f t="shared" si="57"/>
        <v>0</v>
      </c>
      <c r="F233" s="14">
        <f t="shared" si="58"/>
        <v>0</v>
      </c>
      <c r="G233" s="14">
        <f t="shared" si="59"/>
        <v>0</v>
      </c>
      <c r="H233" s="15">
        <f t="shared" si="60"/>
        <v>0</v>
      </c>
      <c r="I233" s="61"/>
      <c r="J233" s="14">
        <f t="shared" si="61"/>
        <v>0</v>
      </c>
      <c r="K233" s="14">
        <f t="shared" si="62"/>
        <v>0</v>
      </c>
      <c r="L233" s="14">
        <f t="shared" si="63"/>
        <v>0</v>
      </c>
      <c r="M233" s="15">
        <f t="shared" si="64"/>
        <v>0</v>
      </c>
      <c r="N233" s="65"/>
      <c r="O233" s="16">
        <f t="shared" si="65"/>
        <v>0</v>
      </c>
      <c r="P233" s="16">
        <f t="shared" si="66"/>
        <v>0</v>
      </c>
      <c r="Q233" s="16">
        <f t="shared" si="67"/>
        <v>0</v>
      </c>
      <c r="R233" s="15">
        <f t="shared" si="68"/>
        <v>0</v>
      </c>
      <c r="S233" s="61">
        <v>100</v>
      </c>
      <c r="T233" s="16">
        <f t="shared" si="69"/>
        <v>0</v>
      </c>
      <c r="U233" s="16">
        <f t="shared" si="70"/>
        <v>0</v>
      </c>
      <c r="V233" s="16">
        <f t="shared" si="71"/>
        <v>0</v>
      </c>
      <c r="W233" s="15">
        <f t="shared" si="72"/>
        <v>0</v>
      </c>
      <c r="X233" s="18">
        <f t="shared" si="75"/>
        <v>0</v>
      </c>
      <c r="Y233" s="19">
        <f t="shared" si="73"/>
        <v>0</v>
      </c>
      <c r="Z233" s="19">
        <f t="shared" si="74"/>
        <v>188</v>
      </c>
    </row>
    <row r="234" spans="1:26" x14ac:dyDescent="0.25">
      <c r="A234" s="68">
        <v>229</v>
      </c>
      <c r="B234" s="57"/>
      <c r="C234" s="58"/>
      <c r="D234" s="59"/>
      <c r="E234" s="14">
        <f t="shared" si="57"/>
        <v>0</v>
      </c>
      <c r="F234" s="14">
        <f t="shared" si="58"/>
        <v>0</v>
      </c>
      <c r="G234" s="14">
        <f t="shared" si="59"/>
        <v>0</v>
      </c>
      <c r="H234" s="15">
        <f t="shared" si="60"/>
        <v>0</v>
      </c>
      <c r="I234" s="61"/>
      <c r="J234" s="14">
        <f t="shared" si="61"/>
        <v>0</v>
      </c>
      <c r="K234" s="14">
        <f t="shared" si="62"/>
        <v>0</v>
      </c>
      <c r="L234" s="14">
        <f t="shared" si="63"/>
        <v>0</v>
      </c>
      <c r="M234" s="15">
        <f t="shared" si="64"/>
        <v>0</v>
      </c>
      <c r="N234" s="65"/>
      <c r="O234" s="16">
        <f t="shared" si="65"/>
        <v>0</v>
      </c>
      <c r="P234" s="16">
        <f t="shared" si="66"/>
        <v>0</v>
      </c>
      <c r="Q234" s="16">
        <f t="shared" si="67"/>
        <v>0</v>
      </c>
      <c r="R234" s="15">
        <f t="shared" si="68"/>
        <v>0</v>
      </c>
      <c r="S234" s="61">
        <v>100</v>
      </c>
      <c r="T234" s="16">
        <f t="shared" si="69"/>
        <v>0</v>
      </c>
      <c r="U234" s="16">
        <f t="shared" si="70"/>
        <v>0</v>
      </c>
      <c r="V234" s="16">
        <f t="shared" si="71"/>
        <v>0</v>
      </c>
      <c r="W234" s="15">
        <f t="shared" si="72"/>
        <v>0</v>
      </c>
      <c r="X234" s="18">
        <f t="shared" si="75"/>
        <v>0</v>
      </c>
      <c r="Y234" s="19">
        <f t="shared" si="73"/>
        <v>0</v>
      </c>
      <c r="Z234" s="19">
        <f t="shared" si="74"/>
        <v>188</v>
      </c>
    </row>
    <row r="235" spans="1:26" x14ac:dyDescent="0.25">
      <c r="A235" s="68">
        <v>230</v>
      </c>
      <c r="B235" s="57"/>
      <c r="C235" s="58"/>
      <c r="D235" s="59"/>
      <c r="E235" s="14">
        <f t="shared" si="57"/>
        <v>0</v>
      </c>
      <c r="F235" s="14">
        <f t="shared" si="58"/>
        <v>0</v>
      </c>
      <c r="G235" s="14">
        <f t="shared" si="59"/>
        <v>0</v>
      </c>
      <c r="H235" s="15">
        <f t="shared" si="60"/>
        <v>0</v>
      </c>
      <c r="I235" s="61"/>
      <c r="J235" s="14">
        <f t="shared" si="61"/>
        <v>0</v>
      </c>
      <c r="K235" s="14">
        <f t="shared" si="62"/>
        <v>0</v>
      </c>
      <c r="L235" s="14">
        <f t="shared" si="63"/>
        <v>0</v>
      </c>
      <c r="M235" s="15">
        <f t="shared" si="64"/>
        <v>0</v>
      </c>
      <c r="N235" s="65"/>
      <c r="O235" s="16">
        <f t="shared" si="65"/>
        <v>0</v>
      </c>
      <c r="P235" s="16">
        <f t="shared" si="66"/>
        <v>0</v>
      </c>
      <c r="Q235" s="16">
        <f t="shared" si="67"/>
        <v>0</v>
      </c>
      <c r="R235" s="15">
        <f t="shared" si="68"/>
        <v>0</v>
      </c>
      <c r="S235" s="61">
        <v>100</v>
      </c>
      <c r="T235" s="16">
        <f t="shared" si="69"/>
        <v>0</v>
      </c>
      <c r="U235" s="16">
        <f t="shared" si="70"/>
        <v>0</v>
      </c>
      <c r="V235" s="16">
        <f t="shared" si="71"/>
        <v>0</v>
      </c>
      <c r="W235" s="15">
        <f t="shared" si="72"/>
        <v>0</v>
      </c>
      <c r="X235" s="18">
        <f t="shared" si="75"/>
        <v>0</v>
      </c>
      <c r="Y235" s="19">
        <f t="shared" si="73"/>
        <v>0</v>
      </c>
      <c r="Z235" s="19">
        <f t="shared" si="74"/>
        <v>188</v>
      </c>
    </row>
    <row r="236" spans="1:26" x14ac:dyDescent="0.25">
      <c r="A236" s="68">
        <v>231</v>
      </c>
      <c r="B236" s="57"/>
      <c r="C236" s="58"/>
      <c r="D236" s="59"/>
      <c r="E236" s="14">
        <f t="shared" si="57"/>
        <v>0</v>
      </c>
      <c r="F236" s="14">
        <f t="shared" si="58"/>
        <v>0</v>
      </c>
      <c r="G236" s="14">
        <f t="shared" si="59"/>
        <v>0</v>
      </c>
      <c r="H236" s="15">
        <f t="shared" si="60"/>
        <v>0</v>
      </c>
      <c r="I236" s="61"/>
      <c r="J236" s="14">
        <f t="shared" si="61"/>
        <v>0</v>
      </c>
      <c r="K236" s="14">
        <f t="shared" si="62"/>
        <v>0</v>
      </c>
      <c r="L236" s="14">
        <f t="shared" si="63"/>
        <v>0</v>
      </c>
      <c r="M236" s="15">
        <f t="shared" si="64"/>
        <v>0</v>
      </c>
      <c r="N236" s="65"/>
      <c r="O236" s="16">
        <f t="shared" si="65"/>
        <v>0</v>
      </c>
      <c r="P236" s="16">
        <f t="shared" si="66"/>
        <v>0</v>
      </c>
      <c r="Q236" s="16">
        <f t="shared" si="67"/>
        <v>0</v>
      </c>
      <c r="R236" s="15">
        <f t="shared" si="68"/>
        <v>0</v>
      </c>
      <c r="S236" s="61">
        <v>100</v>
      </c>
      <c r="T236" s="16">
        <f t="shared" si="69"/>
        <v>0</v>
      </c>
      <c r="U236" s="16">
        <f t="shared" si="70"/>
        <v>0</v>
      </c>
      <c r="V236" s="16">
        <f t="shared" si="71"/>
        <v>0</v>
      </c>
      <c r="W236" s="15">
        <f t="shared" si="72"/>
        <v>0</v>
      </c>
      <c r="X236" s="18">
        <f t="shared" si="75"/>
        <v>0</v>
      </c>
      <c r="Y236" s="19">
        <f t="shared" si="73"/>
        <v>0</v>
      </c>
      <c r="Z236" s="19">
        <f t="shared" si="74"/>
        <v>188</v>
      </c>
    </row>
    <row r="237" spans="1:26" x14ac:dyDescent="0.25">
      <c r="A237" s="68">
        <v>232</v>
      </c>
      <c r="B237" s="57"/>
      <c r="C237" s="58"/>
      <c r="D237" s="59"/>
      <c r="E237" s="14">
        <f t="shared" si="57"/>
        <v>0</v>
      </c>
      <c r="F237" s="14">
        <f t="shared" si="58"/>
        <v>0</v>
      </c>
      <c r="G237" s="14">
        <f t="shared" si="59"/>
        <v>0</v>
      </c>
      <c r="H237" s="15">
        <f t="shared" si="60"/>
        <v>0</v>
      </c>
      <c r="I237" s="61"/>
      <c r="J237" s="14">
        <f t="shared" si="61"/>
        <v>0</v>
      </c>
      <c r="K237" s="14">
        <f t="shared" si="62"/>
        <v>0</v>
      </c>
      <c r="L237" s="14">
        <f t="shared" si="63"/>
        <v>0</v>
      </c>
      <c r="M237" s="15">
        <f t="shared" si="64"/>
        <v>0</v>
      </c>
      <c r="N237" s="65"/>
      <c r="O237" s="16">
        <f t="shared" si="65"/>
        <v>0</v>
      </c>
      <c r="P237" s="16">
        <f t="shared" si="66"/>
        <v>0</v>
      </c>
      <c r="Q237" s="16">
        <f t="shared" si="67"/>
        <v>0</v>
      </c>
      <c r="R237" s="15">
        <f t="shared" si="68"/>
        <v>0</v>
      </c>
      <c r="S237" s="61">
        <v>100</v>
      </c>
      <c r="T237" s="16">
        <f t="shared" si="69"/>
        <v>0</v>
      </c>
      <c r="U237" s="16">
        <f t="shared" si="70"/>
        <v>0</v>
      </c>
      <c r="V237" s="16">
        <f t="shared" si="71"/>
        <v>0</v>
      </c>
      <c r="W237" s="15">
        <f t="shared" si="72"/>
        <v>0</v>
      </c>
      <c r="X237" s="18">
        <f t="shared" si="75"/>
        <v>0</v>
      </c>
      <c r="Y237" s="19">
        <f t="shared" si="73"/>
        <v>0</v>
      </c>
      <c r="Z237" s="19">
        <f t="shared" si="74"/>
        <v>188</v>
      </c>
    </row>
    <row r="238" spans="1:26" x14ac:dyDescent="0.25">
      <c r="A238" s="68">
        <v>233</v>
      </c>
      <c r="B238" s="57"/>
      <c r="C238" s="58"/>
      <c r="D238" s="59"/>
      <c r="E238" s="14">
        <f t="shared" si="57"/>
        <v>0</v>
      </c>
      <c r="F238" s="14">
        <f t="shared" si="58"/>
        <v>0</v>
      </c>
      <c r="G238" s="14">
        <f t="shared" si="59"/>
        <v>0</v>
      </c>
      <c r="H238" s="15">
        <f t="shared" si="60"/>
        <v>0</v>
      </c>
      <c r="I238" s="61"/>
      <c r="J238" s="14">
        <f t="shared" si="61"/>
        <v>0</v>
      </c>
      <c r="K238" s="14">
        <f t="shared" si="62"/>
        <v>0</v>
      </c>
      <c r="L238" s="14">
        <f t="shared" si="63"/>
        <v>0</v>
      </c>
      <c r="M238" s="15">
        <f t="shared" si="64"/>
        <v>0</v>
      </c>
      <c r="N238" s="65"/>
      <c r="O238" s="16">
        <f t="shared" si="65"/>
        <v>0</v>
      </c>
      <c r="P238" s="16">
        <f t="shared" si="66"/>
        <v>0</v>
      </c>
      <c r="Q238" s="16">
        <f t="shared" si="67"/>
        <v>0</v>
      </c>
      <c r="R238" s="15">
        <f t="shared" si="68"/>
        <v>0</v>
      </c>
      <c r="S238" s="61">
        <v>100</v>
      </c>
      <c r="T238" s="16">
        <f t="shared" si="69"/>
        <v>0</v>
      </c>
      <c r="U238" s="16">
        <f t="shared" si="70"/>
        <v>0</v>
      </c>
      <c r="V238" s="16">
        <f t="shared" si="71"/>
        <v>0</v>
      </c>
      <c r="W238" s="15">
        <f t="shared" si="72"/>
        <v>0</v>
      </c>
      <c r="X238" s="18">
        <f t="shared" si="75"/>
        <v>0</v>
      </c>
      <c r="Y238" s="19">
        <f t="shared" si="73"/>
        <v>0</v>
      </c>
      <c r="Z238" s="19">
        <f t="shared" si="74"/>
        <v>188</v>
      </c>
    </row>
    <row r="239" spans="1:26" x14ac:dyDescent="0.25">
      <c r="A239" s="68">
        <v>234</v>
      </c>
      <c r="B239" s="57"/>
      <c r="C239" s="58"/>
      <c r="D239" s="59"/>
      <c r="E239" s="14">
        <f t="shared" si="57"/>
        <v>0</v>
      </c>
      <c r="F239" s="14">
        <f t="shared" si="58"/>
        <v>0</v>
      </c>
      <c r="G239" s="14">
        <f t="shared" si="59"/>
        <v>0</v>
      </c>
      <c r="H239" s="15">
        <f t="shared" si="60"/>
        <v>0</v>
      </c>
      <c r="I239" s="61"/>
      <c r="J239" s="14">
        <f t="shared" si="61"/>
        <v>0</v>
      </c>
      <c r="K239" s="14">
        <f t="shared" si="62"/>
        <v>0</v>
      </c>
      <c r="L239" s="14">
        <f t="shared" si="63"/>
        <v>0</v>
      </c>
      <c r="M239" s="15">
        <f t="shared" si="64"/>
        <v>0</v>
      </c>
      <c r="N239" s="65"/>
      <c r="O239" s="16">
        <f t="shared" si="65"/>
        <v>0</v>
      </c>
      <c r="P239" s="16">
        <f t="shared" si="66"/>
        <v>0</v>
      </c>
      <c r="Q239" s="16">
        <f t="shared" si="67"/>
        <v>0</v>
      </c>
      <c r="R239" s="15">
        <f t="shared" si="68"/>
        <v>0</v>
      </c>
      <c r="S239" s="61">
        <v>100</v>
      </c>
      <c r="T239" s="16">
        <f t="shared" si="69"/>
        <v>0</v>
      </c>
      <c r="U239" s="16">
        <f t="shared" si="70"/>
        <v>0</v>
      </c>
      <c r="V239" s="16">
        <f t="shared" si="71"/>
        <v>0</v>
      </c>
      <c r="W239" s="15">
        <f t="shared" si="72"/>
        <v>0</v>
      </c>
      <c r="X239" s="18">
        <f t="shared" si="75"/>
        <v>0</v>
      </c>
      <c r="Y239" s="19">
        <f t="shared" si="73"/>
        <v>0</v>
      </c>
      <c r="Z239" s="19">
        <f t="shared" si="74"/>
        <v>188</v>
      </c>
    </row>
    <row r="240" spans="1:26" x14ac:dyDescent="0.25">
      <c r="A240" s="68">
        <v>235</v>
      </c>
      <c r="B240" s="57"/>
      <c r="C240" s="58"/>
      <c r="D240" s="59"/>
      <c r="E240" s="14">
        <f t="shared" si="57"/>
        <v>0</v>
      </c>
      <c r="F240" s="14">
        <f t="shared" si="58"/>
        <v>0</v>
      </c>
      <c r="G240" s="14">
        <f t="shared" si="59"/>
        <v>0</v>
      </c>
      <c r="H240" s="15">
        <f t="shared" si="60"/>
        <v>0</v>
      </c>
      <c r="I240" s="61"/>
      <c r="J240" s="14">
        <f t="shared" si="61"/>
        <v>0</v>
      </c>
      <c r="K240" s="14">
        <f t="shared" si="62"/>
        <v>0</v>
      </c>
      <c r="L240" s="14">
        <f t="shared" si="63"/>
        <v>0</v>
      </c>
      <c r="M240" s="15">
        <f t="shared" si="64"/>
        <v>0</v>
      </c>
      <c r="N240" s="65"/>
      <c r="O240" s="16">
        <f t="shared" si="65"/>
        <v>0</v>
      </c>
      <c r="P240" s="16">
        <f t="shared" si="66"/>
        <v>0</v>
      </c>
      <c r="Q240" s="16">
        <f t="shared" si="67"/>
        <v>0</v>
      </c>
      <c r="R240" s="15">
        <f t="shared" si="68"/>
        <v>0</v>
      </c>
      <c r="S240" s="61">
        <v>100</v>
      </c>
      <c r="T240" s="16">
        <f t="shared" si="69"/>
        <v>0</v>
      </c>
      <c r="U240" s="16">
        <f t="shared" si="70"/>
        <v>0</v>
      </c>
      <c r="V240" s="16">
        <f t="shared" si="71"/>
        <v>0</v>
      </c>
      <c r="W240" s="15">
        <f t="shared" si="72"/>
        <v>0</v>
      </c>
      <c r="X240" s="18">
        <f t="shared" si="75"/>
        <v>0</v>
      </c>
      <c r="Y240" s="19">
        <f t="shared" si="73"/>
        <v>0</v>
      </c>
      <c r="Z240" s="19">
        <f t="shared" si="74"/>
        <v>188</v>
      </c>
    </row>
    <row r="241" spans="1:26" x14ac:dyDescent="0.25">
      <c r="A241" s="68">
        <v>236</v>
      </c>
      <c r="B241" s="57"/>
      <c r="C241" s="58"/>
      <c r="D241" s="59"/>
      <c r="E241" s="14">
        <f t="shared" si="57"/>
        <v>0</v>
      </c>
      <c r="F241" s="14">
        <f t="shared" si="58"/>
        <v>0</v>
      </c>
      <c r="G241" s="14">
        <f t="shared" si="59"/>
        <v>0</v>
      </c>
      <c r="H241" s="15">
        <f t="shared" si="60"/>
        <v>0</v>
      </c>
      <c r="I241" s="61"/>
      <c r="J241" s="14">
        <f t="shared" si="61"/>
        <v>0</v>
      </c>
      <c r="K241" s="14">
        <f t="shared" si="62"/>
        <v>0</v>
      </c>
      <c r="L241" s="14">
        <f t="shared" si="63"/>
        <v>0</v>
      </c>
      <c r="M241" s="15">
        <f t="shared" si="64"/>
        <v>0</v>
      </c>
      <c r="N241" s="65"/>
      <c r="O241" s="16">
        <f t="shared" si="65"/>
        <v>0</v>
      </c>
      <c r="P241" s="16">
        <f t="shared" si="66"/>
        <v>0</v>
      </c>
      <c r="Q241" s="16">
        <f t="shared" si="67"/>
        <v>0</v>
      </c>
      <c r="R241" s="15">
        <f t="shared" si="68"/>
        <v>0</v>
      </c>
      <c r="S241" s="61">
        <v>100</v>
      </c>
      <c r="T241" s="16">
        <f t="shared" si="69"/>
        <v>0</v>
      </c>
      <c r="U241" s="16">
        <f t="shared" si="70"/>
        <v>0</v>
      </c>
      <c r="V241" s="16">
        <f t="shared" si="71"/>
        <v>0</v>
      </c>
      <c r="W241" s="15">
        <f t="shared" si="72"/>
        <v>0</v>
      </c>
      <c r="X241" s="18">
        <f t="shared" si="75"/>
        <v>0</v>
      </c>
      <c r="Y241" s="19">
        <f t="shared" si="73"/>
        <v>0</v>
      </c>
      <c r="Z241" s="19">
        <f t="shared" si="74"/>
        <v>188</v>
      </c>
    </row>
    <row r="242" spans="1:26" x14ac:dyDescent="0.25">
      <c r="A242" s="68">
        <v>237</v>
      </c>
      <c r="B242" s="57"/>
      <c r="C242" s="58"/>
      <c r="D242" s="59"/>
      <c r="E242" s="14">
        <f t="shared" si="57"/>
        <v>0</v>
      </c>
      <c r="F242" s="14">
        <f t="shared" si="58"/>
        <v>0</v>
      </c>
      <c r="G242" s="14">
        <f t="shared" si="59"/>
        <v>0</v>
      </c>
      <c r="H242" s="15">
        <f t="shared" si="60"/>
        <v>0</v>
      </c>
      <c r="I242" s="61"/>
      <c r="J242" s="14">
        <f t="shared" si="61"/>
        <v>0</v>
      </c>
      <c r="K242" s="14">
        <f t="shared" si="62"/>
        <v>0</v>
      </c>
      <c r="L242" s="14">
        <f t="shared" si="63"/>
        <v>0</v>
      </c>
      <c r="M242" s="15">
        <f t="shared" si="64"/>
        <v>0</v>
      </c>
      <c r="N242" s="65"/>
      <c r="O242" s="16">
        <f t="shared" si="65"/>
        <v>0</v>
      </c>
      <c r="P242" s="16">
        <f t="shared" si="66"/>
        <v>0</v>
      </c>
      <c r="Q242" s="16">
        <f t="shared" si="67"/>
        <v>0</v>
      </c>
      <c r="R242" s="15">
        <f t="shared" si="68"/>
        <v>0</v>
      </c>
      <c r="S242" s="61">
        <v>100</v>
      </c>
      <c r="T242" s="16">
        <f t="shared" si="69"/>
        <v>0</v>
      </c>
      <c r="U242" s="16">
        <f t="shared" si="70"/>
        <v>0</v>
      </c>
      <c r="V242" s="16">
        <f t="shared" si="71"/>
        <v>0</v>
      </c>
      <c r="W242" s="15">
        <f t="shared" si="72"/>
        <v>0</v>
      </c>
      <c r="X242" s="18">
        <f t="shared" si="75"/>
        <v>0</v>
      </c>
      <c r="Y242" s="19">
        <f t="shared" si="73"/>
        <v>0</v>
      </c>
      <c r="Z242" s="19">
        <f t="shared" si="74"/>
        <v>188</v>
      </c>
    </row>
    <row r="243" spans="1:26" x14ac:dyDescent="0.25">
      <c r="A243" s="68">
        <v>238</v>
      </c>
      <c r="B243" s="57"/>
      <c r="C243" s="58"/>
      <c r="D243" s="59"/>
      <c r="E243" s="14">
        <f t="shared" si="57"/>
        <v>0</v>
      </c>
      <c r="F243" s="14">
        <f t="shared" si="58"/>
        <v>0</v>
      </c>
      <c r="G243" s="14">
        <f t="shared" si="59"/>
        <v>0</v>
      </c>
      <c r="H243" s="15">
        <f t="shared" si="60"/>
        <v>0</v>
      </c>
      <c r="I243" s="61"/>
      <c r="J243" s="14">
        <f t="shared" si="61"/>
        <v>0</v>
      </c>
      <c r="K243" s="14">
        <f t="shared" si="62"/>
        <v>0</v>
      </c>
      <c r="L243" s="14">
        <f t="shared" si="63"/>
        <v>0</v>
      </c>
      <c r="M243" s="15">
        <f t="shared" si="64"/>
        <v>0</v>
      </c>
      <c r="N243" s="65"/>
      <c r="O243" s="16">
        <f t="shared" si="65"/>
        <v>0</v>
      </c>
      <c r="P243" s="16">
        <f t="shared" si="66"/>
        <v>0</v>
      </c>
      <c r="Q243" s="16">
        <f t="shared" si="67"/>
        <v>0</v>
      </c>
      <c r="R243" s="15">
        <f t="shared" si="68"/>
        <v>0</v>
      </c>
      <c r="S243" s="61">
        <v>100</v>
      </c>
      <c r="T243" s="16">
        <f t="shared" si="69"/>
        <v>0</v>
      </c>
      <c r="U243" s="16">
        <f t="shared" si="70"/>
        <v>0</v>
      </c>
      <c r="V243" s="16">
        <f t="shared" si="71"/>
        <v>0</v>
      </c>
      <c r="W243" s="15">
        <f t="shared" si="72"/>
        <v>0</v>
      </c>
      <c r="X243" s="18">
        <f t="shared" si="75"/>
        <v>0</v>
      </c>
      <c r="Y243" s="19">
        <f t="shared" si="73"/>
        <v>0</v>
      </c>
      <c r="Z243" s="19">
        <f t="shared" si="74"/>
        <v>188</v>
      </c>
    </row>
    <row r="244" spans="1:26" x14ac:dyDescent="0.25">
      <c r="A244" s="68">
        <v>239</v>
      </c>
      <c r="B244" s="57"/>
      <c r="C244" s="58"/>
      <c r="D244" s="59"/>
      <c r="E244" s="14">
        <f t="shared" si="57"/>
        <v>0</v>
      </c>
      <c r="F244" s="14">
        <f t="shared" si="58"/>
        <v>0</v>
      </c>
      <c r="G244" s="14">
        <f t="shared" si="59"/>
        <v>0</v>
      </c>
      <c r="H244" s="15">
        <f t="shared" si="60"/>
        <v>0</v>
      </c>
      <c r="I244" s="61"/>
      <c r="J244" s="14">
        <f t="shared" si="61"/>
        <v>0</v>
      </c>
      <c r="K244" s="14">
        <f t="shared" si="62"/>
        <v>0</v>
      </c>
      <c r="L244" s="14">
        <f t="shared" si="63"/>
        <v>0</v>
      </c>
      <c r="M244" s="15">
        <f t="shared" si="64"/>
        <v>0</v>
      </c>
      <c r="N244" s="65"/>
      <c r="O244" s="16">
        <f t="shared" si="65"/>
        <v>0</v>
      </c>
      <c r="P244" s="16">
        <f t="shared" si="66"/>
        <v>0</v>
      </c>
      <c r="Q244" s="16">
        <f t="shared" si="67"/>
        <v>0</v>
      </c>
      <c r="R244" s="15">
        <f t="shared" si="68"/>
        <v>0</v>
      </c>
      <c r="S244" s="61">
        <v>100</v>
      </c>
      <c r="T244" s="16">
        <f t="shared" si="69"/>
        <v>0</v>
      </c>
      <c r="U244" s="16">
        <f t="shared" si="70"/>
        <v>0</v>
      </c>
      <c r="V244" s="16">
        <f t="shared" si="71"/>
        <v>0</v>
      </c>
      <c r="W244" s="15">
        <f t="shared" si="72"/>
        <v>0</v>
      </c>
      <c r="X244" s="18">
        <f t="shared" si="75"/>
        <v>0</v>
      </c>
      <c r="Y244" s="19">
        <f t="shared" si="73"/>
        <v>0</v>
      </c>
      <c r="Z244" s="19">
        <f t="shared" si="74"/>
        <v>188</v>
      </c>
    </row>
    <row r="245" spans="1:26" x14ac:dyDescent="0.25">
      <c r="A245" s="68">
        <v>240</v>
      </c>
      <c r="B245" s="57"/>
      <c r="C245" s="58"/>
      <c r="D245" s="59"/>
      <c r="E245" s="14">
        <f t="shared" si="57"/>
        <v>0</v>
      </c>
      <c r="F245" s="14">
        <f t="shared" si="58"/>
        <v>0</v>
      </c>
      <c r="G245" s="14">
        <f t="shared" si="59"/>
        <v>0</v>
      </c>
      <c r="H245" s="15">
        <f t="shared" si="60"/>
        <v>0</v>
      </c>
      <c r="I245" s="61"/>
      <c r="J245" s="14">
        <f t="shared" si="61"/>
        <v>0</v>
      </c>
      <c r="K245" s="14">
        <f t="shared" si="62"/>
        <v>0</v>
      </c>
      <c r="L245" s="14">
        <f t="shared" si="63"/>
        <v>0</v>
      </c>
      <c r="M245" s="15">
        <f t="shared" si="64"/>
        <v>0</v>
      </c>
      <c r="N245" s="65"/>
      <c r="O245" s="16">
        <f t="shared" si="65"/>
        <v>0</v>
      </c>
      <c r="P245" s="16">
        <f t="shared" si="66"/>
        <v>0</v>
      </c>
      <c r="Q245" s="16">
        <f t="shared" si="67"/>
        <v>0</v>
      </c>
      <c r="R245" s="15">
        <f t="shared" si="68"/>
        <v>0</v>
      </c>
      <c r="S245" s="61">
        <v>100</v>
      </c>
      <c r="T245" s="16">
        <f t="shared" si="69"/>
        <v>0</v>
      </c>
      <c r="U245" s="16">
        <f t="shared" si="70"/>
        <v>0</v>
      </c>
      <c r="V245" s="16">
        <f t="shared" si="71"/>
        <v>0</v>
      </c>
      <c r="W245" s="15">
        <f t="shared" si="72"/>
        <v>0</v>
      </c>
      <c r="X245" s="18">
        <f t="shared" si="75"/>
        <v>0</v>
      </c>
      <c r="Y245" s="19">
        <f t="shared" si="73"/>
        <v>0</v>
      </c>
      <c r="Z245" s="19">
        <f t="shared" si="74"/>
        <v>188</v>
      </c>
    </row>
    <row r="246" spans="1:26" x14ac:dyDescent="0.25">
      <c r="A246" s="68">
        <v>241</v>
      </c>
      <c r="B246" s="57"/>
      <c r="C246" s="58"/>
      <c r="D246" s="59"/>
      <c r="E246" s="14">
        <f t="shared" si="57"/>
        <v>0</v>
      </c>
      <c r="F246" s="14">
        <f t="shared" si="58"/>
        <v>0</v>
      </c>
      <c r="G246" s="14">
        <f t="shared" si="59"/>
        <v>0</v>
      </c>
      <c r="H246" s="15">
        <f t="shared" si="60"/>
        <v>0</v>
      </c>
      <c r="I246" s="61"/>
      <c r="J246" s="14">
        <f t="shared" si="61"/>
        <v>0</v>
      </c>
      <c r="K246" s="14">
        <f t="shared" si="62"/>
        <v>0</v>
      </c>
      <c r="L246" s="14">
        <f t="shared" si="63"/>
        <v>0</v>
      </c>
      <c r="M246" s="15">
        <f t="shared" si="64"/>
        <v>0</v>
      </c>
      <c r="N246" s="65"/>
      <c r="O246" s="16">
        <f t="shared" si="65"/>
        <v>0</v>
      </c>
      <c r="P246" s="16">
        <f t="shared" si="66"/>
        <v>0</v>
      </c>
      <c r="Q246" s="16">
        <f t="shared" si="67"/>
        <v>0</v>
      </c>
      <c r="R246" s="15">
        <f t="shared" si="68"/>
        <v>0</v>
      </c>
      <c r="S246" s="61">
        <v>100</v>
      </c>
      <c r="T246" s="16">
        <f t="shared" si="69"/>
        <v>0</v>
      </c>
      <c r="U246" s="16">
        <f t="shared" si="70"/>
        <v>0</v>
      </c>
      <c r="V246" s="16">
        <f t="shared" si="71"/>
        <v>0</v>
      </c>
      <c r="W246" s="15">
        <f t="shared" si="72"/>
        <v>0</v>
      </c>
      <c r="X246" s="18">
        <f t="shared" si="75"/>
        <v>0</v>
      </c>
      <c r="Y246" s="19">
        <f t="shared" si="73"/>
        <v>0</v>
      </c>
      <c r="Z246" s="19">
        <f t="shared" si="74"/>
        <v>188</v>
      </c>
    </row>
    <row r="247" spans="1:26" x14ac:dyDescent="0.25">
      <c r="A247" s="68">
        <v>242</v>
      </c>
      <c r="B247" s="57"/>
      <c r="C247" s="58"/>
      <c r="D247" s="59"/>
      <c r="E247" s="14">
        <f t="shared" si="57"/>
        <v>0</v>
      </c>
      <c r="F247" s="14">
        <f t="shared" si="58"/>
        <v>0</v>
      </c>
      <c r="G247" s="14">
        <f t="shared" si="59"/>
        <v>0</v>
      </c>
      <c r="H247" s="15">
        <f t="shared" si="60"/>
        <v>0</v>
      </c>
      <c r="I247" s="61"/>
      <c r="J247" s="14">
        <f t="shared" si="61"/>
        <v>0</v>
      </c>
      <c r="K247" s="14">
        <f t="shared" si="62"/>
        <v>0</v>
      </c>
      <c r="L247" s="14">
        <f t="shared" si="63"/>
        <v>0</v>
      </c>
      <c r="M247" s="15">
        <f t="shared" si="64"/>
        <v>0</v>
      </c>
      <c r="N247" s="65"/>
      <c r="O247" s="16">
        <f t="shared" si="65"/>
        <v>0</v>
      </c>
      <c r="P247" s="16">
        <f t="shared" si="66"/>
        <v>0</v>
      </c>
      <c r="Q247" s="16">
        <f t="shared" si="67"/>
        <v>0</v>
      </c>
      <c r="R247" s="15">
        <f t="shared" si="68"/>
        <v>0</v>
      </c>
      <c r="S247" s="61">
        <v>100</v>
      </c>
      <c r="T247" s="16">
        <f t="shared" si="69"/>
        <v>0</v>
      </c>
      <c r="U247" s="16">
        <f t="shared" si="70"/>
        <v>0</v>
      </c>
      <c r="V247" s="16">
        <f t="shared" si="71"/>
        <v>0</v>
      </c>
      <c r="W247" s="15">
        <f t="shared" si="72"/>
        <v>0</v>
      </c>
      <c r="X247" s="18">
        <f t="shared" si="75"/>
        <v>0</v>
      </c>
      <c r="Y247" s="19">
        <f t="shared" si="73"/>
        <v>0</v>
      </c>
      <c r="Z247" s="19">
        <f t="shared" si="74"/>
        <v>188</v>
      </c>
    </row>
    <row r="248" spans="1:26" x14ac:dyDescent="0.25">
      <c r="A248" s="68">
        <v>243</v>
      </c>
      <c r="B248" s="57"/>
      <c r="C248" s="58"/>
      <c r="D248" s="59"/>
      <c r="E248" s="14">
        <f t="shared" si="57"/>
        <v>0</v>
      </c>
      <c r="F248" s="14">
        <f t="shared" si="58"/>
        <v>0</v>
      </c>
      <c r="G248" s="14">
        <f t="shared" si="59"/>
        <v>0</v>
      </c>
      <c r="H248" s="15">
        <f t="shared" si="60"/>
        <v>0</v>
      </c>
      <c r="I248" s="61"/>
      <c r="J248" s="14">
        <f t="shared" si="61"/>
        <v>0</v>
      </c>
      <c r="K248" s="14">
        <f t="shared" si="62"/>
        <v>0</v>
      </c>
      <c r="L248" s="14">
        <f t="shared" si="63"/>
        <v>0</v>
      </c>
      <c r="M248" s="15">
        <f t="shared" si="64"/>
        <v>0</v>
      </c>
      <c r="N248" s="65"/>
      <c r="O248" s="16">
        <f t="shared" si="65"/>
        <v>0</v>
      </c>
      <c r="P248" s="16">
        <f t="shared" si="66"/>
        <v>0</v>
      </c>
      <c r="Q248" s="16">
        <f t="shared" si="67"/>
        <v>0</v>
      </c>
      <c r="R248" s="15">
        <f t="shared" si="68"/>
        <v>0</v>
      </c>
      <c r="S248" s="61">
        <v>100</v>
      </c>
      <c r="T248" s="16">
        <f t="shared" si="69"/>
        <v>0</v>
      </c>
      <c r="U248" s="16">
        <f t="shared" si="70"/>
        <v>0</v>
      </c>
      <c r="V248" s="16">
        <f t="shared" si="71"/>
        <v>0</v>
      </c>
      <c r="W248" s="15">
        <f t="shared" si="72"/>
        <v>0</v>
      </c>
      <c r="X248" s="18">
        <f t="shared" si="75"/>
        <v>0</v>
      </c>
      <c r="Y248" s="19">
        <f t="shared" si="73"/>
        <v>0</v>
      </c>
      <c r="Z248" s="19">
        <f t="shared" si="74"/>
        <v>188</v>
      </c>
    </row>
    <row r="249" spans="1:26" x14ac:dyDescent="0.25">
      <c r="A249" s="68">
        <v>244</v>
      </c>
      <c r="B249" s="57"/>
      <c r="C249" s="58"/>
      <c r="D249" s="59"/>
      <c r="E249" s="14">
        <f t="shared" si="57"/>
        <v>0</v>
      </c>
      <c r="F249" s="14">
        <f t="shared" si="58"/>
        <v>0</v>
      </c>
      <c r="G249" s="14">
        <f t="shared" si="59"/>
        <v>0</v>
      </c>
      <c r="H249" s="15">
        <f t="shared" si="60"/>
        <v>0</v>
      </c>
      <c r="I249" s="61"/>
      <c r="J249" s="14">
        <f t="shared" si="61"/>
        <v>0</v>
      </c>
      <c r="K249" s="14">
        <f t="shared" si="62"/>
        <v>0</v>
      </c>
      <c r="L249" s="14">
        <f t="shared" si="63"/>
        <v>0</v>
      </c>
      <c r="M249" s="15">
        <f t="shared" si="64"/>
        <v>0</v>
      </c>
      <c r="N249" s="65"/>
      <c r="O249" s="16">
        <f t="shared" si="65"/>
        <v>0</v>
      </c>
      <c r="P249" s="16">
        <f t="shared" si="66"/>
        <v>0</v>
      </c>
      <c r="Q249" s="16">
        <f t="shared" si="67"/>
        <v>0</v>
      </c>
      <c r="R249" s="15">
        <f t="shared" si="68"/>
        <v>0</v>
      </c>
      <c r="S249" s="61">
        <v>100</v>
      </c>
      <c r="T249" s="16">
        <f t="shared" si="69"/>
        <v>0</v>
      </c>
      <c r="U249" s="16">
        <f t="shared" si="70"/>
        <v>0</v>
      </c>
      <c r="V249" s="16">
        <f t="shared" si="71"/>
        <v>0</v>
      </c>
      <c r="W249" s="15">
        <f t="shared" si="72"/>
        <v>0</v>
      </c>
      <c r="X249" s="18">
        <f t="shared" si="75"/>
        <v>0</v>
      </c>
      <c r="Y249" s="19">
        <f t="shared" si="73"/>
        <v>0</v>
      </c>
      <c r="Z249" s="19">
        <f t="shared" si="74"/>
        <v>188</v>
      </c>
    </row>
    <row r="250" spans="1:26" x14ac:dyDescent="0.25">
      <c r="A250" s="68">
        <v>245</v>
      </c>
      <c r="B250" s="57"/>
      <c r="C250" s="58"/>
      <c r="D250" s="59"/>
      <c r="E250" s="14">
        <f t="shared" si="57"/>
        <v>0</v>
      </c>
      <c r="F250" s="14">
        <f t="shared" si="58"/>
        <v>0</v>
      </c>
      <c r="G250" s="14">
        <f t="shared" si="59"/>
        <v>0</v>
      </c>
      <c r="H250" s="15">
        <f t="shared" si="60"/>
        <v>0</v>
      </c>
      <c r="I250" s="61"/>
      <c r="J250" s="14">
        <f t="shared" si="61"/>
        <v>0</v>
      </c>
      <c r="K250" s="14">
        <f t="shared" si="62"/>
        <v>0</v>
      </c>
      <c r="L250" s="14">
        <f t="shared" si="63"/>
        <v>0</v>
      </c>
      <c r="M250" s="15">
        <f t="shared" si="64"/>
        <v>0</v>
      </c>
      <c r="N250" s="65"/>
      <c r="O250" s="16">
        <f t="shared" si="65"/>
        <v>0</v>
      </c>
      <c r="P250" s="16">
        <f t="shared" si="66"/>
        <v>0</v>
      </c>
      <c r="Q250" s="16">
        <f t="shared" si="67"/>
        <v>0</v>
      </c>
      <c r="R250" s="15">
        <f t="shared" si="68"/>
        <v>0</v>
      </c>
      <c r="S250" s="61">
        <v>100</v>
      </c>
      <c r="T250" s="16">
        <f t="shared" si="69"/>
        <v>0</v>
      </c>
      <c r="U250" s="16">
        <f t="shared" si="70"/>
        <v>0</v>
      </c>
      <c r="V250" s="16">
        <f t="shared" si="71"/>
        <v>0</v>
      </c>
      <c r="W250" s="15">
        <f t="shared" si="72"/>
        <v>0</v>
      </c>
      <c r="X250" s="18">
        <f t="shared" si="75"/>
        <v>0</v>
      </c>
      <c r="Y250" s="19">
        <f t="shared" si="73"/>
        <v>0</v>
      </c>
      <c r="Z250" s="19">
        <f t="shared" si="74"/>
        <v>188</v>
      </c>
    </row>
    <row r="251" spans="1:26" x14ac:dyDescent="0.25">
      <c r="A251" s="68">
        <v>246</v>
      </c>
      <c r="B251" s="57"/>
      <c r="C251" s="58"/>
      <c r="D251" s="59"/>
      <c r="E251" s="14">
        <f t="shared" si="57"/>
        <v>0</v>
      </c>
      <c r="F251" s="14">
        <f t="shared" si="58"/>
        <v>0</v>
      </c>
      <c r="G251" s="14">
        <f t="shared" si="59"/>
        <v>0</v>
      </c>
      <c r="H251" s="15">
        <f t="shared" si="60"/>
        <v>0</v>
      </c>
      <c r="I251" s="61"/>
      <c r="J251" s="14">
        <f t="shared" si="61"/>
        <v>0</v>
      </c>
      <c r="K251" s="14">
        <f t="shared" si="62"/>
        <v>0</v>
      </c>
      <c r="L251" s="14">
        <f t="shared" si="63"/>
        <v>0</v>
      </c>
      <c r="M251" s="15">
        <f t="shared" si="64"/>
        <v>0</v>
      </c>
      <c r="N251" s="65"/>
      <c r="O251" s="16">
        <f t="shared" si="65"/>
        <v>0</v>
      </c>
      <c r="P251" s="16">
        <f t="shared" si="66"/>
        <v>0</v>
      </c>
      <c r="Q251" s="16">
        <f t="shared" si="67"/>
        <v>0</v>
      </c>
      <c r="R251" s="15">
        <f t="shared" si="68"/>
        <v>0</v>
      </c>
      <c r="S251" s="61">
        <v>100</v>
      </c>
      <c r="T251" s="16">
        <f t="shared" si="69"/>
        <v>0</v>
      </c>
      <c r="U251" s="16">
        <f t="shared" si="70"/>
        <v>0</v>
      </c>
      <c r="V251" s="16">
        <f t="shared" si="71"/>
        <v>0</v>
      </c>
      <c r="W251" s="15">
        <f t="shared" si="72"/>
        <v>0</v>
      </c>
      <c r="X251" s="18">
        <f t="shared" si="75"/>
        <v>0</v>
      </c>
      <c r="Y251" s="19">
        <f t="shared" si="73"/>
        <v>0</v>
      </c>
      <c r="Z251" s="19">
        <f t="shared" si="74"/>
        <v>188</v>
      </c>
    </row>
    <row r="252" spans="1:26" x14ac:dyDescent="0.25">
      <c r="A252" s="68">
        <v>247</v>
      </c>
      <c r="B252" s="57"/>
      <c r="C252" s="58"/>
      <c r="D252" s="59"/>
      <c r="E252" s="14">
        <f t="shared" si="57"/>
        <v>0</v>
      </c>
      <c r="F252" s="14">
        <f t="shared" si="58"/>
        <v>0</v>
      </c>
      <c r="G252" s="14">
        <f t="shared" si="59"/>
        <v>0</v>
      </c>
      <c r="H252" s="15">
        <f t="shared" si="60"/>
        <v>0</v>
      </c>
      <c r="I252" s="61"/>
      <c r="J252" s="14">
        <f t="shared" si="61"/>
        <v>0</v>
      </c>
      <c r="K252" s="14">
        <f t="shared" si="62"/>
        <v>0</v>
      </c>
      <c r="L252" s="14">
        <f t="shared" si="63"/>
        <v>0</v>
      </c>
      <c r="M252" s="15">
        <f t="shared" si="64"/>
        <v>0</v>
      </c>
      <c r="N252" s="65"/>
      <c r="O252" s="16">
        <f t="shared" si="65"/>
        <v>0</v>
      </c>
      <c r="P252" s="16">
        <f t="shared" si="66"/>
        <v>0</v>
      </c>
      <c r="Q252" s="16">
        <f t="shared" si="67"/>
        <v>0</v>
      </c>
      <c r="R252" s="15">
        <f t="shared" si="68"/>
        <v>0</v>
      </c>
      <c r="S252" s="61">
        <v>100</v>
      </c>
      <c r="T252" s="16">
        <f t="shared" si="69"/>
        <v>0</v>
      </c>
      <c r="U252" s="16">
        <f t="shared" si="70"/>
        <v>0</v>
      </c>
      <c r="V252" s="16">
        <f t="shared" si="71"/>
        <v>0</v>
      </c>
      <c r="W252" s="15">
        <f t="shared" si="72"/>
        <v>0</v>
      </c>
      <c r="X252" s="18">
        <f t="shared" si="75"/>
        <v>0</v>
      </c>
      <c r="Y252" s="19">
        <f t="shared" si="73"/>
        <v>0</v>
      </c>
      <c r="Z252" s="19">
        <f t="shared" si="74"/>
        <v>188</v>
      </c>
    </row>
    <row r="253" spans="1:26" x14ac:dyDescent="0.25">
      <c r="A253" s="68">
        <v>248</v>
      </c>
      <c r="B253" s="57"/>
      <c r="C253" s="58"/>
      <c r="D253" s="59"/>
      <c r="E253" s="14">
        <f t="shared" si="57"/>
        <v>0</v>
      </c>
      <c r="F253" s="14">
        <f t="shared" si="58"/>
        <v>0</v>
      </c>
      <c r="G253" s="14">
        <f t="shared" si="59"/>
        <v>0</v>
      </c>
      <c r="H253" s="15">
        <f t="shared" si="60"/>
        <v>0</v>
      </c>
      <c r="I253" s="61"/>
      <c r="J253" s="14">
        <f t="shared" si="61"/>
        <v>0</v>
      </c>
      <c r="K253" s="14">
        <f t="shared" si="62"/>
        <v>0</v>
      </c>
      <c r="L253" s="14">
        <f t="shared" si="63"/>
        <v>0</v>
      </c>
      <c r="M253" s="15">
        <f t="shared" si="64"/>
        <v>0</v>
      </c>
      <c r="N253" s="65"/>
      <c r="O253" s="16">
        <f t="shared" si="65"/>
        <v>0</v>
      </c>
      <c r="P253" s="16">
        <f t="shared" si="66"/>
        <v>0</v>
      </c>
      <c r="Q253" s="16">
        <f t="shared" si="67"/>
        <v>0</v>
      </c>
      <c r="R253" s="15">
        <f t="shared" si="68"/>
        <v>0</v>
      </c>
      <c r="S253" s="61">
        <v>100</v>
      </c>
      <c r="T253" s="16">
        <f t="shared" si="69"/>
        <v>0</v>
      </c>
      <c r="U253" s="16">
        <f t="shared" si="70"/>
        <v>0</v>
      </c>
      <c r="V253" s="16">
        <f t="shared" si="71"/>
        <v>0</v>
      </c>
      <c r="W253" s="15">
        <f t="shared" si="72"/>
        <v>0</v>
      </c>
      <c r="X253" s="18">
        <f t="shared" si="75"/>
        <v>0</v>
      </c>
      <c r="Y253" s="19">
        <f t="shared" si="73"/>
        <v>0</v>
      </c>
      <c r="Z253" s="19">
        <f t="shared" si="74"/>
        <v>188</v>
      </c>
    </row>
    <row r="254" spans="1:26" x14ac:dyDescent="0.25">
      <c r="A254" s="68">
        <v>249</v>
      </c>
      <c r="B254" s="57"/>
      <c r="C254" s="58"/>
      <c r="D254" s="59"/>
      <c r="E254" s="14">
        <f t="shared" si="57"/>
        <v>0</v>
      </c>
      <c r="F254" s="14">
        <f t="shared" si="58"/>
        <v>0</v>
      </c>
      <c r="G254" s="14">
        <f t="shared" si="59"/>
        <v>0</v>
      </c>
      <c r="H254" s="15">
        <f t="shared" si="60"/>
        <v>0</v>
      </c>
      <c r="I254" s="61"/>
      <c r="J254" s="14">
        <f t="shared" si="61"/>
        <v>0</v>
      </c>
      <c r="K254" s="14">
        <f t="shared" si="62"/>
        <v>0</v>
      </c>
      <c r="L254" s="14">
        <f t="shared" si="63"/>
        <v>0</v>
      </c>
      <c r="M254" s="15">
        <f t="shared" si="64"/>
        <v>0</v>
      </c>
      <c r="N254" s="65"/>
      <c r="O254" s="16">
        <f t="shared" si="65"/>
        <v>0</v>
      </c>
      <c r="P254" s="16">
        <f t="shared" si="66"/>
        <v>0</v>
      </c>
      <c r="Q254" s="16">
        <f t="shared" si="67"/>
        <v>0</v>
      </c>
      <c r="R254" s="15">
        <f t="shared" si="68"/>
        <v>0</v>
      </c>
      <c r="S254" s="61">
        <v>100</v>
      </c>
      <c r="T254" s="16">
        <f t="shared" si="69"/>
        <v>0</v>
      </c>
      <c r="U254" s="16">
        <f t="shared" si="70"/>
        <v>0</v>
      </c>
      <c r="V254" s="16">
        <f t="shared" si="71"/>
        <v>0</v>
      </c>
      <c r="W254" s="15">
        <f t="shared" si="72"/>
        <v>0</v>
      </c>
      <c r="X254" s="18">
        <f t="shared" si="75"/>
        <v>0</v>
      </c>
      <c r="Y254" s="19">
        <f t="shared" si="73"/>
        <v>0</v>
      </c>
      <c r="Z254" s="19">
        <f t="shared" si="74"/>
        <v>188</v>
      </c>
    </row>
    <row r="255" spans="1:26" x14ac:dyDescent="0.25">
      <c r="A255" s="68">
        <v>250</v>
      </c>
      <c r="B255" s="57"/>
      <c r="C255" s="58"/>
      <c r="D255" s="59"/>
      <c r="E255" s="14">
        <f t="shared" si="57"/>
        <v>0</v>
      </c>
      <c r="F255" s="14">
        <f t="shared" si="58"/>
        <v>0</v>
      </c>
      <c r="G255" s="14">
        <f t="shared" si="59"/>
        <v>0</v>
      </c>
      <c r="H255" s="15">
        <f t="shared" si="60"/>
        <v>0</v>
      </c>
      <c r="I255" s="61"/>
      <c r="J255" s="14">
        <f t="shared" si="61"/>
        <v>0</v>
      </c>
      <c r="K255" s="14">
        <f t="shared" si="62"/>
        <v>0</v>
      </c>
      <c r="L255" s="14">
        <f t="shared" si="63"/>
        <v>0</v>
      </c>
      <c r="M255" s="15">
        <f t="shared" si="64"/>
        <v>0</v>
      </c>
      <c r="N255" s="65"/>
      <c r="O255" s="16">
        <f t="shared" si="65"/>
        <v>0</v>
      </c>
      <c r="P255" s="16">
        <f t="shared" si="66"/>
        <v>0</v>
      </c>
      <c r="Q255" s="16">
        <f t="shared" si="67"/>
        <v>0</v>
      </c>
      <c r="R255" s="15">
        <f t="shared" si="68"/>
        <v>0</v>
      </c>
      <c r="S255" s="61">
        <v>100</v>
      </c>
      <c r="T255" s="16">
        <f t="shared" si="69"/>
        <v>0</v>
      </c>
      <c r="U255" s="16">
        <f t="shared" si="70"/>
        <v>0</v>
      </c>
      <c r="V255" s="16">
        <f t="shared" si="71"/>
        <v>0</v>
      </c>
      <c r="W255" s="15">
        <f t="shared" si="72"/>
        <v>0</v>
      </c>
      <c r="X255" s="18">
        <f t="shared" si="75"/>
        <v>0</v>
      </c>
      <c r="Y255" s="19">
        <f t="shared" si="73"/>
        <v>0</v>
      </c>
      <c r="Z255" s="19">
        <f t="shared" si="74"/>
        <v>188</v>
      </c>
    </row>
    <row r="256" spans="1:26" x14ac:dyDescent="0.25">
      <c r="A256" s="68">
        <v>251</v>
      </c>
      <c r="B256" s="57"/>
      <c r="C256" s="58"/>
      <c r="D256" s="59"/>
      <c r="E256" s="14">
        <f t="shared" si="57"/>
        <v>0</v>
      </c>
      <c r="F256" s="14">
        <f t="shared" si="58"/>
        <v>0</v>
      </c>
      <c r="G256" s="14">
        <f t="shared" si="59"/>
        <v>0</v>
      </c>
      <c r="H256" s="15">
        <f t="shared" si="60"/>
        <v>0</v>
      </c>
      <c r="I256" s="61"/>
      <c r="J256" s="14">
        <f t="shared" si="61"/>
        <v>0</v>
      </c>
      <c r="K256" s="14">
        <f t="shared" si="62"/>
        <v>0</v>
      </c>
      <c r="L256" s="14">
        <f t="shared" si="63"/>
        <v>0</v>
      </c>
      <c r="M256" s="15">
        <f t="shared" si="64"/>
        <v>0</v>
      </c>
      <c r="N256" s="65"/>
      <c r="O256" s="16">
        <f t="shared" si="65"/>
        <v>0</v>
      </c>
      <c r="P256" s="16">
        <f t="shared" si="66"/>
        <v>0</v>
      </c>
      <c r="Q256" s="16">
        <f t="shared" si="67"/>
        <v>0</v>
      </c>
      <c r="R256" s="15">
        <f t="shared" si="68"/>
        <v>0</v>
      </c>
      <c r="S256" s="61">
        <v>100</v>
      </c>
      <c r="T256" s="16">
        <f t="shared" si="69"/>
        <v>0</v>
      </c>
      <c r="U256" s="16">
        <f t="shared" si="70"/>
        <v>0</v>
      </c>
      <c r="V256" s="16">
        <f t="shared" si="71"/>
        <v>0</v>
      </c>
      <c r="W256" s="15">
        <f t="shared" si="72"/>
        <v>0</v>
      </c>
      <c r="X256" s="18">
        <f t="shared" si="75"/>
        <v>0</v>
      </c>
      <c r="Y256" s="19">
        <f t="shared" si="73"/>
        <v>0</v>
      </c>
      <c r="Z256" s="19">
        <f t="shared" si="74"/>
        <v>188</v>
      </c>
    </row>
    <row r="257" spans="15:16" x14ac:dyDescent="0.25">
      <c r="O257" s="11"/>
      <c r="P257" s="11"/>
    </row>
    <row r="258" spans="15:16" x14ac:dyDescent="0.25">
      <c r="O258" s="11"/>
      <c r="P258" s="11"/>
    </row>
    <row r="259" spans="15:16" x14ac:dyDescent="0.25">
      <c r="O259" s="11"/>
      <c r="P259" s="11"/>
    </row>
    <row r="260" spans="15:16" x14ac:dyDescent="0.25">
      <c r="O260" s="11"/>
      <c r="P260" s="11"/>
    </row>
    <row r="261" spans="15:16" x14ac:dyDescent="0.25">
      <c r="O261" s="11"/>
      <c r="P261" s="11"/>
    </row>
    <row r="262" spans="15:16" x14ac:dyDescent="0.25">
      <c r="O262" s="11"/>
      <c r="P262" s="11"/>
    </row>
    <row r="263" spans="15:16" x14ac:dyDescent="0.25">
      <c r="O263" s="11"/>
      <c r="P263" s="11"/>
    </row>
    <row r="264" spans="15:16" x14ac:dyDescent="0.25">
      <c r="O264" s="11"/>
      <c r="P264" s="11"/>
    </row>
    <row r="265" spans="15:16" x14ac:dyDescent="0.25">
      <c r="O265" s="11"/>
      <c r="P265" s="11"/>
    </row>
    <row r="266" spans="15:16" x14ac:dyDescent="0.25">
      <c r="O266" s="11"/>
      <c r="P266" s="11"/>
    </row>
    <row r="267" spans="15:16" x14ac:dyDescent="0.25">
      <c r="O267" s="11"/>
      <c r="P267" s="11"/>
    </row>
    <row r="268" spans="15:16" x14ac:dyDescent="0.25">
      <c r="O268" s="11"/>
      <c r="P268" s="11"/>
    </row>
    <row r="269" spans="15:16" x14ac:dyDescent="0.25">
      <c r="O269" s="11"/>
      <c r="P269" s="11"/>
    </row>
    <row r="270" spans="15:16" x14ac:dyDescent="0.25">
      <c r="O270" s="11"/>
      <c r="P270" s="11"/>
    </row>
    <row r="271" spans="15:16" x14ac:dyDescent="0.25">
      <c r="O271" s="11"/>
      <c r="P271" s="11"/>
    </row>
    <row r="272" spans="15:16" x14ac:dyDescent="0.25">
      <c r="O272" s="11"/>
      <c r="P272" s="11"/>
    </row>
    <row r="273" spans="15:16" x14ac:dyDescent="0.25">
      <c r="O273" s="11"/>
      <c r="P273" s="11"/>
    </row>
    <row r="274" spans="15:16" x14ac:dyDescent="0.25">
      <c r="O274" s="11"/>
      <c r="P274" s="11"/>
    </row>
    <row r="275" spans="15:16" x14ac:dyDescent="0.25">
      <c r="O275" s="11"/>
      <c r="P275" s="11"/>
    </row>
    <row r="276" spans="15:16" x14ac:dyDescent="0.25">
      <c r="O276" s="11"/>
      <c r="P276" s="11"/>
    </row>
    <row r="277" spans="15:16" x14ac:dyDescent="0.25">
      <c r="O277" s="11"/>
      <c r="P277" s="11"/>
    </row>
    <row r="278" spans="15:16" x14ac:dyDescent="0.25">
      <c r="O278" s="11"/>
      <c r="P278" s="11"/>
    </row>
    <row r="279" spans="15:16" x14ac:dyDescent="0.25">
      <c r="O279" s="11"/>
      <c r="P279" s="11"/>
    </row>
    <row r="280" spans="15:16" x14ac:dyDescent="0.25">
      <c r="O280" s="11"/>
      <c r="P280" s="11"/>
    </row>
    <row r="281" spans="15:16" x14ac:dyDescent="0.25">
      <c r="O281" s="11"/>
      <c r="P281" s="11"/>
    </row>
    <row r="282" spans="15:16" x14ac:dyDescent="0.25">
      <c r="O282" s="11"/>
      <c r="P282" s="11"/>
    </row>
    <row r="283" spans="15:16" x14ac:dyDescent="0.25">
      <c r="O283" s="11"/>
      <c r="P283" s="11"/>
    </row>
    <row r="284" spans="15:16" x14ac:dyDescent="0.25">
      <c r="O284" s="11"/>
      <c r="P284" s="11"/>
    </row>
    <row r="285" spans="15:16" x14ac:dyDescent="0.25">
      <c r="O285" s="11"/>
      <c r="P285" s="11"/>
    </row>
    <row r="286" spans="15:16" x14ac:dyDescent="0.25">
      <c r="O286" s="11"/>
      <c r="P286" s="11"/>
    </row>
    <row r="287" spans="15:16" x14ac:dyDescent="0.25">
      <c r="O287" s="11"/>
      <c r="P287" s="11"/>
    </row>
    <row r="288" spans="15:16" x14ac:dyDescent="0.25">
      <c r="O288" s="11"/>
      <c r="P288" s="11"/>
    </row>
    <row r="289" spans="15:16" x14ac:dyDescent="0.25">
      <c r="O289" s="11"/>
      <c r="P289" s="11"/>
    </row>
    <row r="290" spans="15:16" x14ac:dyDescent="0.25">
      <c r="O290" s="11"/>
      <c r="P290" s="11"/>
    </row>
    <row r="291" spans="15:16" x14ac:dyDescent="0.25">
      <c r="O291" s="11"/>
      <c r="P291" s="11"/>
    </row>
    <row r="292" spans="15:16" x14ac:dyDescent="0.25">
      <c r="O292" s="11"/>
      <c r="P292" s="11"/>
    </row>
    <row r="293" spans="15:16" x14ac:dyDescent="0.25">
      <c r="O293" s="11"/>
      <c r="P293" s="11"/>
    </row>
    <row r="294" spans="15:16" x14ac:dyDescent="0.25">
      <c r="O294" s="11"/>
      <c r="P294" s="11"/>
    </row>
    <row r="295" spans="15:16" x14ac:dyDescent="0.25">
      <c r="O295" s="11"/>
      <c r="P295" s="11"/>
    </row>
    <row r="296" spans="15:16" x14ac:dyDescent="0.25">
      <c r="O296" s="11"/>
      <c r="P296" s="11"/>
    </row>
    <row r="297" spans="15:16" x14ac:dyDescent="0.25">
      <c r="O297" s="11"/>
      <c r="P297" s="11"/>
    </row>
    <row r="298" spans="15:16" x14ac:dyDescent="0.25">
      <c r="O298" s="11"/>
      <c r="P298" s="11"/>
    </row>
    <row r="299" spans="15:16" x14ac:dyDescent="0.25">
      <c r="O299" s="11"/>
      <c r="P299" s="11"/>
    </row>
    <row r="300" spans="15:16" x14ac:dyDescent="0.25">
      <c r="O300" s="11"/>
      <c r="P300" s="11"/>
    </row>
    <row r="301" spans="15:16" x14ac:dyDescent="0.25">
      <c r="O301" s="11"/>
      <c r="P301" s="11"/>
    </row>
    <row r="302" spans="15:16" x14ac:dyDescent="0.25">
      <c r="O302" s="11"/>
      <c r="P302" s="11"/>
    </row>
    <row r="303" spans="15:16" x14ac:dyDescent="0.25">
      <c r="O303" s="11"/>
      <c r="P303" s="11"/>
    </row>
    <row r="304" spans="15:16" x14ac:dyDescent="0.25">
      <c r="O304" s="11"/>
      <c r="P304" s="11"/>
    </row>
    <row r="305" spans="8:25" x14ac:dyDescent="0.25">
      <c r="O305" s="11"/>
      <c r="P305" s="11"/>
    </row>
    <row r="306" spans="8:25" x14ac:dyDescent="0.25">
      <c r="O306" s="11"/>
      <c r="P306" s="11"/>
    </row>
    <row r="307" spans="8:25" x14ac:dyDescent="0.25">
      <c r="O307" s="11"/>
      <c r="P307" s="11"/>
    </row>
    <row r="308" spans="8:25" x14ac:dyDescent="0.25">
      <c r="O308" s="11"/>
      <c r="P308" s="11"/>
    </row>
    <row r="310" spans="8:25" x14ac:dyDescent="0.25">
      <c r="H310" s="48">
        <f>H97+H98+H99</f>
        <v>116</v>
      </c>
      <c r="M310" s="48">
        <f>M97+M98+M99</f>
        <v>108</v>
      </c>
      <c r="R310" s="48">
        <f>R97+R98+R99</f>
        <v>83</v>
      </c>
      <c r="W310" s="48">
        <f>W108+W109+W110+W111</f>
        <v>0</v>
      </c>
      <c r="Y310" s="49">
        <f>H310+M310+R310+W310</f>
        <v>307</v>
      </c>
    </row>
  </sheetData>
  <autoFilter ref="A5:Z308">
    <sortState ref="A16:AF20">
      <sortCondition ref="C5:C308"/>
    </sortState>
  </autoFilter>
  <mergeCells count="5">
    <mergeCell ref="B3:B4"/>
    <mergeCell ref="Y3:Y4"/>
    <mergeCell ref="Z3:Z4"/>
    <mergeCell ref="A3:A4"/>
    <mergeCell ref="C3:C4"/>
  </mergeCells>
  <pageMargins left="0.7" right="0.7" top="0.75" bottom="0.75" header="0.3" footer="0.3"/>
  <pageSetup paperSize="9" scale="46" fitToHeight="0" orientation="portrait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310"/>
  <sheetViews>
    <sheetView topLeftCell="A140"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9" width="12.7109375" style="52" customWidth="1"/>
    <col min="10" max="12" width="7.7109375" hidden="1" customWidth="1"/>
    <col min="13" max="13" width="12.7109375" style="10" customWidth="1"/>
    <col min="14" max="19" width="12.7109375" style="10" hidden="1" customWidth="1"/>
    <col min="20" max="20" width="12.7109375" style="62" customWidth="1"/>
    <col min="21" max="23" width="7.7109375" style="10" hidden="1" customWidth="1"/>
    <col min="24" max="24" width="12.7109375" style="10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hidden="1" customWidth="1"/>
    <col min="31" max="31" width="10.28515625" customWidth="1"/>
    <col min="32" max="32" width="9" customWidth="1"/>
  </cols>
  <sheetData>
    <row r="1" spans="1:32" ht="24" customHeight="1" x14ac:dyDescent="0.35">
      <c r="A1" s="51" t="s">
        <v>58</v>
      </c>
      <c r="B1" s="51"/>
      <c r="C1" s="51"/>
      <c r="D1" s="51"/>
      <c r="E1" s="50"/>
      <c r="F1" s="50"/>
      <c r="G1" s="50"/>
      <c r="H1" s="50"/>
      <c r="I1" s="51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  <c r="U1" s="50"/>
      <c r="V1" s="50"/>
      <c r="W1" s="50"/>
      <c r="X1" s="50"/>
      <c r="Y1" s="51"/>
      <c r="Z1" s="50"/>
      <c r="AA1" s="50"/>
      <c r="AB1" s="50"/>
      <c r="AC1" s="50"/>
      <c r="AD1" s="50"/>
      <c r="AE1" s="50"/>
      <c r="AF1" s="50"/>
    </row>
    <row r="2" spans="1:32" ht="15.75" thickBot="1" x14ac:dyDescent="0.3">
      <c r="O2" s="10" t="s">
        <v>18</v>
      </c>
      <c r="P2" s="10" t="s">
        <v>19</v>
      </c>
      <c r="Q2" s="10" t="s">
        <v>17</v>
      </c>
      <c r="R2" s="10">
        <v>7</v>
      </c>
      <c r="AE2" s="3"/>
    </row>
    <row r="3" spans="1:32" ht="27.75" customHeight="1" thickBot="1" x14ac:dyDescent="0.3">
      <c r="A3" s="165" t="s">
        <v>56</v>
      </c>
      <c r="B3" s="199" t="s">
        <v>1</v>
      </c>
      <c r="C3" s="169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60" t="s">
        <v>63</v>
      </c>
      <c r="J3" s="24" t="s">
        <v>50</v>
      </c>
      <c r="K3" s="20" t="s">
        <v>50</v>
      </c>
      <c r="L3" s="28" t="s">
        <v>49</v>
      </c>
      <c r="M3" s="27" t="s">
        <v>63</v>
      </c>
      <c r="N3" s="34" t="s">
        <v>22</v>
      </c>
      <c r="O3" s="21" t="s">
        <v>15</v>
      </c>
      <c r="P3" s="21" t="s">
        <v>15</v>
      </c>
      <c r="Q3" s="21" t="s">
        <v>15</v>
      </c>
      <c r="R3" s="21" t="s">
        <v>9</v>
      </c>
      <c r="S3" s="33" t="s">
        <v>16</v>
      </c>
      <c r="T3" s="63" t="s">
        <v>54</v>
      </c>
      <c r="U3" s="34" t="s">
        <v>10</v>
      </c>
      <c r="V3" s="21" t="s">
        <v>10</v>
      </c>
      <c r="W3" s="33" t="s">
        <v>51</v>
      </c>
      <c r="X3" s="40" t="s">
        <v>54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196" t="s">
        <v>55</v>
      </c>
      <c r="AF3" s="196" t="s">
        <v>27</v>
      </c>
    </row>
    <row r="4" spans="1:32" ht="15.75" thickBot="1" x14ac:dyDescent="0.3">
      <c r="A4" s="166"/>
      <c r="B4" s="200"/>
      <c r="C4" s="201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56" t="s">
        <v>23</v>
      </c>
      <c r="J4" s="25" t="s">
        <v>3</v>
      </c>
      <c r="K4" s="12" t="s">
        <v>7</v>
      </c>
      <c r="L4" s="29" t="s">
        <v>3</v>
      </c>
      <c r="M4" s="41" t="s">
        <v>3</v>
      </c>
      <c r="N4" s="35" t="s">
        <v>23</v>
      </c>
      <c r="O4" s="13" t="s">
        <v>3</v>
      </c>
      <c r="P4" s="13" t="s">
        <v>7</v>
      </c>
      <c r="Q4" s="13" t="s">
        <v>3</v>
      </c>
      <c r="R4" s="13" t="s">
        <v>3</v>
      </c>
      <c r="S4" s="32" t="s">
        <v>3</v>
      </c>
      <c r="T4" s="64" t="s">
        <v>23</v>
      </c>
      <c r="U4" s="35" t="s">
        <v>3</v>
      </c>
      <c r="V4" s="13" t="s">
        <v>7</v>
      </c>
      <c r="W4" s="32" t="s">
        <v>3</v>
      </c>
      <c r="X4" s="41" t="s">
        <v>3</v>
      </c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197"/>
      <c r="AF4" s="197"/>
    </row>
    <row r="5" spans="1:32" ht="15.75" thickBot="1" x14ac:dyDescent="0.3">
      <c r="A5" s="56"/>
      <c r="B5" s="69"/>
      <c r="C5" s="69"/>
      <c r="D5" s="55"/>
      <c r="E5" s="26"/>
      <c r="F5" s="22"/>
      <c r="G5" s="30"/>
      <c r="H5" s="41"/>
      <c r="I5" s="56"/>
      <c r="J5" s="26"/>
      <c r="K5" s="22"/>
      <c r="L5" s="30"/>
      <c r="M5" s="41"/>
      <c r="N5" s="36"/>
      <c r="O5" s="23"/>
      <c r="P5" s="23"/>
      <c r="Q5" s="23"/>
      <c r="R5" s="23"/>
      <c r="S5" s="31"/>
      <c r="T5" s="64"/>
      <c r="U5" s="36"/>
      <c r="V5" s="23"/>
      <c r="W5" s="31"/>
      <c r="X5" s="41"/>
      <c r="Y5" s="64"/>
      <c r="Z5" s="36"/>
      <c r="AA5" s="23"/>
      <c r="AB5" s="31"/>
      <c r="AC5" s="41"/>
      <c r="AD5" s="39"/>
      <c r="AE5" s="42"/>
      <c r="AF5" s="42"/>
    </row>
    <row r="6" spans="1:32" x14ac:dyDescent="0.25">
      <c r="A6" s="68">
        <v>77</v>
      </c>
      <c r="B6" s="70" t="s">
        <v>65</v>
      </c>
      <c r="C6" s="58">
        <v>30</v>
      </c>
      <c r="D6" s="59">
        <v>7.5</v>
      </c>
      <c r="E6" s="14">
        <f t="shared" ref="E6:E69" si="0">IF(D6&gt;8.4,0,IF(D6&gt;8.35,28,IF(D6&gt;8.34,29,IF(D6&gt;8.3,30,IF(D6&gt;8.25,31,IF(D6&gt;8.24,32,IF(D6&gt;8.2,33,IF(D6&gt;8.16,34,IF(D6&gt;8.15,35,IF(D6&gt;8.14,36,IF(D6&gt;8.1,37,IF(D6&gt;8.05,38,IF(D6&gt;8.04,39,IF(D6&gt;8.02,40,IF(D6&gt;8,41,IF(D6&gt;7.95,42,IF(D6&gt;7.94,43,IF(D6&gt;7.92,44,IF(D6&gt;7.9,45,IF(D6&gt;7.85,46,IF(D6&gt;7.84,47,IF(D6&gt;7.83,48,IF(D6&gt;7.8,49,IF(D6&gt;7.75,50,IF(D6&gt;7.73,51,IF(D6&gt;7.7,52,IF(D6&gt;7.65,53,IF(D6&gt;7.6,54,IF(D6&gt;7.55,55,IF(D6&gt;7.5,56,IF(D6&gt;7.44,57,IF(D6&gt;7.4,58,IF(D6&gt;7.35,59,IF(D6&gt;7.3,60,IF(D6&gt;7.25,61,IF(D6&gt;7.2,62,IF(D6&gt;7.15,63,IF(D6&gt;7.1,64,IF(D6&gt;7.05,65,IF(D6&gt;7,66,IF(D6&gt;6.95,67,IF(D6&gt;6.9,68,IF(D6&gt;6.8,69,IF(D6&gt;6.5,70,))))))))))))))))))))))))))))))))))))))))))))</f>
        <v>57</v>
      </c>
      <c r="F6" s="14">
        <f t="shared" ref="F6:F69" si="1">IF(D6&gt;10,0,IF(D6&gt;9.9,1,IF(D6&gt;9.8,2,IF(D6&gt;9.7,3,IF(D6&gt;9.6,4,IF(D6&gt;9.5,5,IF(D6&gt;9.4,6,IF(D6&gt;9.3,7,IF(D6&gt;9.26,8,IF(D6&gt;9.2,9,IF(D6&gt;9.15,10,IF(D6&gt;9.1,11,IF(D6&gt;9.05,12,IF(D6&gt;9,13,IF(D6&gt;8.95,14,IF(D6&gt;8.9,15,IF(D6&gt;8.85,16,IF(D6&gt;8.8,17,IF(D6&gt;8.75,18,IF(D6&gt;8.7,19,IF(D6&gt;8.65,20,IF(D6&gt;8.6,21,IF(D6&gt;8.55,22,IF(D6&gt;8.54,23,IF(D6&gt;8.5,24,IF(D6&gt;8.45,25,IF(D6&gt;8.44,26,IF(D6&gt;8.4,27,))))))))))))))))))))))))))))</f>
        <v>0</v>
      </c>
      <c r="G6" s="14">
        <f t="shared" ref="G6:G69" si="2">E6+F6</f>
        <v>57</v>
      </c>
      <c r="H6" s="15">
        <f t="shared" ref="H6:H69" si="3">G6</f>
        <v>57</v>
      </c>
      <c r="I6" s="61">
        <v>470</v>
      </c>
      <c r="J6" s="14">
        <f t="shared" ref="J6:J69" si="4">IF(I6&lt;570,0,IF(I6&lt;575,44,IF(I6&lt;580,45,IF(I6&lt;585,46,IF(I6&lt;590,47,IF(I6&lt;595,48,IF(I6&lt;600,49,IF(I6&lt;605,50,IF(I6&lt;610,51,IF(I6&lt;615,52,IF(I6&lt;620,53,IF(I6&lt;625,54,IF(I6&lt;630,55,IF(I6&lt;635,56,IF(I6&lt;640,57,IF(I6&lt;645,58,IF(I6&lt;650,59,IF(I6&lt;655,60,IF(I6&lt;660,61,IF(I6&lt;665,62,IF(I6&lt;670,63,IF(I6&lt;675,64,IF(I6&lt;680,65,IF(I6&lt;685,66,IF(I6&lt;690,67,IF(I6&lt;695,68,IF(I6&lt;700,69,IF(I6&lt;705,70,IF(I6&lt;710,71,IF(I6&lt;715,72,IF(I6&lt;720,73,IF(I6&lt;725,74,IF(I6&lt;730,75,IF(I6&lt;735,76,IF(I6&lt;740,77,IF(I6&lt;745,78,IF(I6&lt;750,79,IF(I6&lt;760,80,IF(I6&lt;770,81,IF(I6&lt;780,82,IF(I6&lt;790,83,IF(I6&lt;800,84,IF(I6&lt;810,85,IF(I6&lt;820,86,IF(I6&lt;830,87,IF(I6&lt;840,88,IF(I6&lt;850,89,IF(I6&lt;865,90,IF(I6&lt;880,91,IF(I6&lt;895,92,IF(I6&lt;910,93,IF(I6&lt;925,94,IF(I6&lt;940,95,IF(I6&lt;955,96,IF(I6&lt;970,97,IF(I6&lt;985,98,IF(I6&lt;1000,99,IF(I6&lt;1015,100,))))))))))))))))))))))))))))))))))))))))))))))))))))))))))</f>
        <v>0</v>
      </c>
      <c r="K6" s="14">
        <f t="shared" ref="K6:K69" si="5">IF(I6&lt;250,0,IF(I6&lt;270,1,IF(I6&lt;290,2,IF(I6&lt;310,3,IF(I6&lt;320,4,IF(I6&lt;330,5,IF(I6&lt;340,6,IF(I6&lt;350,7,IF(I6&lt;360,8,IF(I6&lt;370,9,IF(I6&lt;380,10,IF(I6&lt;390,11,IF(I6&lt;400,12,IF(I6&lt;410,13,IF(I6&lt;420,14,IF(I6&lt;430,15,IF(I6&lt;435,16,IF(I6&lt;440,17,IF(I6&lt;445,18,IF(I6&lt;450,19,IF(I6&lt;455,20,IF(I6&lt;460,21,IF(I6&lt;465,22,IF(I6&lt;470,23,IF(I6&lt;475,24,IF(I6&lt;480,25,IF(I6&lt;485,26,IF(I6&lt;490,27,IF(I6&lt;495,28,IF(I6&lt;500,29,IF(I6&lt;505,30,IF(I6&lt;510,31,IF(I6&lt;515,32,IF(I6&lt;520,33,IF(I6&lt;525,34,IF(I6&lt;530,35,IF(I6&lt;535,36,IF(I6&lt;540,37,IF(I6&lt;545,38,IF(I6&lt;550,39,IF(I6&lt;555,40,IF(I6&lt;560,41,IF(I6&lt;565,42,IF(I6&lt;570,43,))))))))))))))))))))))))))))))))))))))))))))</f>
        <v>24</v>
      </c>
      <c r="L6" s="14">
        <f t="shared" ref="L6:L69" si="6">J6+K6</f>
        <v>24</v>
      </c>
      <c r="M6" s="15">
        <f t="shared" ref="M6:M69" si="7">L6</f>
        <v>24</v>
      </c>
      <c r="N6" s="17"/>
      <c r="O6" s="17"/>
      <c r="P6" s="17"/>
      <c r="Q6" s="17"/>
      <c r="R6" s="17"/>
      <c r="S6" s="17"/>
      <c r="T6" s="65">
        <v>230</v>
      </c>
      <c r="U6" s="16">
        <f t="shared" ref="U6:U69" si="8">IF(T6&lt;235,0,IF(T6&lt;237,60,IF(T6&lt;239,61,IF(T6&lt;241,62,IF(T6&lt;243,63,IF(T6&lt;245,64,IF(T6&lt;247,65,IF(T6&lt;249,66,IF(T6&lt;251,67,IF(T6&lt;253,68,IF(T6&lt;255,69,IF(T6&lt;257,70,IF(T6&lt;259,71,IF(T6&lt;261,72,IF(T6&lt;263,73,IF(T6&lt;2265,74,IF(T6&lt;267,75,IF(T6&lt;269,76,))))))))))))))))))</f>
        <v>0</v>
      </c>
      <c r="V6" s="16">
        <f t="shared" ref="V6:V69" si="9">IF(T6&lt;118,0,IF(T6&lt;121,1,IF(T6&lt;124,2,IF(T6&lt;127,3,IF(T6&lt;130,4,IF(T6&lt;133,5,IF(T6&lt;136,6,IF(T6&lt;139,7,IF(T6&lt;142,8,IF(T6&lt;145,9,IF(T6&lt;148,10,IF(T6&lt;151,11,IF(T6&lt;154,12,IF(T6&lt;157,13,IF(T6&lt;160,14,IF(T6&lt;162,15,IF(T6&lt;164,16,IF(T6&lt;166,17,IF(T6&lt;168,18,IF(T6&lt;170,19,IF(T6&lt;172,20,IF(T6&lt;174,21,IF(T6&lt;176,22,IF(T6&lt;178,23,IF(T6&lt;180,24,IF(T6&lt;182,25,IF(T6&lt;184,26,IF(T6&lt;186,27,IF(T6&lt;188,28,IF(T6&lt;190,29,IF(T6&lt;192,30,IF(T6&lt;194,31,IF(T6&lt;196,32,IF(T6&lt;198,33,IF(T6&lt;200,34,IF(T6&lt;201,35,IF(T6&lt;202,36,IF(T6&lt;203,37,IF(T6&lt;204,38,IF(T6&lt;205,39,IF(T6&lt;206,40,IF(T6&lt;207,41,IF(T6&lt;208,42,IF(T6&lt;209,43,IF(T6&lt;210,44,IF(T6&lt;211,45,IF(T6&lt;212,46,IF(T6&lt;213,47,IF(T6&lt;214,48,IF(T6&lt;215,49,IF(T6&lt;217,50,IF(T6&lt;219,51,IF(T6&lt;221,52,IF(T6&lt;223,53,IF(T6&lt;225,54,IF(T6&lt;227,55,IF(T6&lt;229,56,IF(T6&lt;231,57,IF(T6&lt;233,58,IF(T6&lt;235,59,))))))))))))))))))))))))))))))))))))))))))))))))))))))))))))</f>
        <v>57</v>
      </c>
      <c r="W6" s="16">
        <f t="shared" ref="W6:W69" si="10">U6+V6</f>
        <v>57</v>
      </c>
      <c r="X6" s="15">
        <f t="shared" ref="X6:X69" si="11">W6</f>
        <v>57</v>
      </c>
      <c r="Y6" s="61">
        <v>100</v>
      </c>
      <c r="Z6" s="16">
        <f t="shared" ref="Z6:Z69" si="12">IF(Y6&lt;23,0,IF(Y6&lt;23.5,60,IF(Y6&lt;24,61,IF(Y6&lt;25,62,IF(Y6&lt;26,63,IF(Y6&lt;27,64,IF(Y6&lt;28,65,IF(Y6&lt;29,66,IF(Y6&lt;30,67,IF(Y6&lt;31,68,IF(Y6&lt;32,69,IF(Y6&lt;33,70,IF(Y6&lt;40,71,)))))))))))))</f>
        <v>0</v>
      </c>
      <c r="AA6" s="16">
        <f t="shared" ref="AA6:AA69" si="13">IF(Y6&lt;-5,0,IF(Y6&lt;-4,1,IF(Y6&lt;-3,2,IF(Y6&lt;-2,3,IF(Y6&lt;-1.5,4,IF(Y6&lt;-1,5,IF(Y6&lt;-0.5,6,IF(Y6&lt;0,7,IF(Y6&lt;0.5,8,IF(Y6&lt;1,9,IF(Y6&lt;1.5,10,IF(Y6&lt;2,11,IF(Y6&lt;2.5,12,IF(Y6&lt;3,13,IF(Y6&lt;3.5,14,IF(Y6&lt;4,15,IF(Y6&lt;4.5,16,IF(Y6&lt;5,17,IF(Y6&lt;5.5,18,IF(Y6&lt;6,19,IF(Y6&lt;6.5,20,IF(Y6&lt;7,21,IF(Y6&lt;7.5,22,IF(Y6&lt;8,23,IF(Y6&lt;8.5,24,IF(Y6&lt;9,25,IF(Y6&lt;9.5,26,IF(Y6&lt;10,27,IF(Y6&lt;10.5,28,IF(Y6&lt;11,29,IF(Y6&lt;11.6,30,IF(Y6&lt;12,31,IF(Y6&lt;12.5,32,IF(Y6&lt;12.6,33,IF(Y6&lt;13,34,IF(Y6&lt;13.5,35,IF(Y6&lt;13.7,36,IF(Y6&lt;14,37,IF(Y6&lt;14.5,38,IF(Y6&lt;14.7,39,IF(Y6&lt;15,40,IF(Y6&lt;15.5,41,IF(Y6&lt;15.6,42,IF(Y6&lt;16,43,IF(Y6&lt;16.5,44,IF(Y6&lt;16.6,45,IF(Y6&lt;17,46,IF(Y6&lt;17.5,47,IF(Y6&lt;17.6,48,IF(Y6&lt;18,49,IF(Y6&lt;18.5,50,IF(Y6&lt;19,51,IF(Y6&lt;19.5,52,IF(Y6&lt;20,53,IF(Y6&lt;20.5,54,IF(Y6&lt;21,55,IF(Y6&lt;21.5,56,IF(Y6&lt;22,57,IF(Y6&lt;22.5,58,IF(Y6&lt;23,59,))))))))))))))))))))))))))))))))))))))))))))))))))))))))))))</f>
        <v>0</v>
      </c>
      <c r="AB6" s="16">
        <f t="shared" ref="AB6:AB69" si="14">Z6+AA6</f>
        <v>0</v>
      </c>
      <c r="AC6" s="15">
        <f t="shared" ref="AC6:AC69" si="15">AB6</f>
        <v>0</v>
      </c>
      <c r="AD6" s="18">
        <f t="shared" ref="AD6:AD69" si="16">H6+M6+S6+X6+AC6</f>
        <v>138</v>
      </c>
      <c r="AE6" s="19">
        <f t="shared" ref="AE6:AE69" si="17">AD6</f>
        <v>138</v>
      </c>
      <c r="AF6" s="19">
        <f t="shared" ref="AF6:AF69" si="18">IF(ISNUMBER(AE6),RANK(AE6,$AE$6:$AE$256,0),"")</f>
        <v>1</v>
      </c>
    </row>
    <row r="7" spans="1:32" x14ac:dyDescent="0.25">
      <c r="A7" s="68">
        <v>62</v>
      </c>
      <c r="B7" s="70" t="s">
        <v>410</v>
      </c>
      <c r="C7" s="58">
        <v>27</v>
      </c>
      <c r="D7" s="59">
        <v>7.4</v>
      </c>
      <c r="E7" s="14">
        <f t="shared" si="0"/>
        <v>59</v>
      </c>
      <c r="F7" s="14">
        <f t="shared" si="1"/>
        <v>0</v>
      </c>
      <c r="G7" s="14">
        <f t="shared" si="2"/>
        <v>59</v>
      </c>
      <c r="H7" s="15">
        <f t="shared" si="3"/>
        <v>59</v>
      </c>
      <c r="I7" s="61">
        <v>500</v>
      </c>
      <c r="J7" s="14">
        <f t="shared" si="4"/>
        <v>0</v>
      </c>
      <c r="K7" s="14">
        <f t="shared" si="5"/>
        <v>30</v>
      </c>
      <c r="L7" s="14">
        <f t="shared" si="6"/>
        <v>30</v>
      </c>
      <c r="M7" s="15">
        <f t="shared" si="7"/>
        <v>30</v>
      </c>
      <c r="N7" s="16">
        <v>60</v>
      </c>
      <c r="O7" s="16">
        <f>IF(N7&gt;1.567,0,IF(N7&gt;1.56,60,IF(N7&gt;1.554,61,IF(N7&gt;1.548,62,IF(N7&gt;1.542,63,IF(N7&gt;1.536,64,IF(N7&gt;1.53,65,IF(N7&gt;1.524,66,IF(N7&gt;1.518,67,IF(N7&gt;1.512,68,IF(N7&gt;1.506,69,IF(N7&gt;1.5,70,IF(N7&gt;1.494,71,IF(N7&gt;1.488,72,IF(N7&gt;1.482,73,IF(N7&gt;1.477,74,IF(N7&gt;1.473,75,IF(N7&gt;1.469,76,IF(N7&gt;1.464,77,IF(N7&gt;1.46,78,IF(N7&gt;1.455,79,IF(N7&gt;1.451,80,IF(N7&gt;1.447,81,IF(N7&gt;1.443,82,IF(N7&gt;1.439,83,IF(N7&gt;1.435,84,IF(N7&gt;1.432,85,IF(N7&gt;1.428,86,IF(N7&gt;1.425,87,IF(N7&gt;1.422,88,IF(N7&gt;1.419,89,IF(N7&gt;1.416,90,IF(N7&gt;1.413,91,IF(N7&gt;1.41,92,IF(N7&gt;1.407,93,IF(N7&gt;1.404,94,IF(N7&gt;1.401,95,IF(N7&gt;1.398,96,IF(N7&gt;1.395,97,IF(N7&gt;1.392,98,IF(N7&gt;1.389,99,IF(N7&gt;1.386,100,IF(N7&gt;1.383,101,IF(N7&gt;1.38,102,IF(N7&gt;1.378,103,IF(N7&gt;1.375,104,IF(N7&gt;1.372,105,IF(N7&gt;1.37,106,IF(N7&gt;1.367,107,IF(N7&gt;1.365,108,IF(N7&gt;1.362,109,IF(N7&gt;1.359,110,IF(N7&gt;1.357,111,IF(N7&gt;1.354,112,IF(N7&gt;1.351,113,IF(N7&gt;1.348,114,IF(N7&gt;1.346,115,IF(N7&gt;1.343,116,IF(N7&gt;1.341,117,IF(N7&gt;1.338,118,IF(N7&gt;1.336,119,)))))))))))))))))))))))))))))))))))))))))))))))))))))))))))))</f>
        <v>0</v>
      </c>
      <c r="P7" s="16">
        <f>IF(N7&gt;3.015,0,IF(N7&gt;3.001,1,IF(N7&gt;2.587,2,IF(N7&gt;2.573,3,IF(N7&gt;2.559,4,IF(N7&gt;2.545,5,IF(N7&gt;2.531,6,IF(N7&gt;2.517,7,IF(N7&gt;2.503,8,IF(N7&gt;2.489,9,IF(N7&gt;2.475,10,IF(N7&gt;2.461,11,IF(N7&gt;2.448,12,IF(N7&gt;2.435,13,IF(N7&gt;2.422,14,IF(N7&gt;2.409,15,IF(N7&gt;2.396,16,IF(N7&gt;2.383,17,IF(N7&gt;2.37,18,IF(N7&gt;2.357,19,IF(N7&gt;2.344,20,IF(N7&gt;2.332,21,IF(N7&gt;2.32,22,IF(N7&gt;2.308,23,IF(N7&gt;2.296,24,IF(N7&gt;2.284,25,IF(N7&gt;2.272,26,IF(N7&gt;2.26,27,IF(N7&gt;2.248,28,IF(N7&gt;2.236,29,IF(N7&gt;2.225,30,IF(N7&gt;2.214,31,IF(N7&gt;2.203,32,IF(N7&gt;2.192,33,IF(N7&gt;2.181,34,IF(N7&gt;2.17,35,IF(N7&gt;2.16,36,IF(N7&gt;2.15,37,IF(N7&gt;2.14,38,IF(N7&gt;2.131,39,IF(N7&gt;2.122,40,IF(N7&gt;2.113,41,IF(N7&gt;2.104,42,IF(N7&gt;2.095,43,IF(N7&gt;2.086,44,IF(N7&gt;2.077,45,IF(N7&gt;2.068,46,IF(N7&gt;2.059,47,IF(N7&gt;2.05,48,IF(N7&gt;2.042,49,IF(N7&gt;2.034,50,IF(N7&gt;2.026,51,IF(N7&gt;2.018,52,IF(N7&gt;2.01,53,IF(N7&gt;2.002,54,IF(N7&gt;1.595,55,IF(N7&gt;1.588,56,IF(N7&gt;1.581,57,IF(N7&gt;1.574,58,IF(N7&gt;1.567,59,))))))))))))))))))))))))))))))))))))))))))))))))))))))))))))</f>
        <v>0</v>
      </c>
      <c r="Q7" s="16"/>
      <c r="R7" s="16">
        <f>O7+P7+Q7</f>
        <v>0</v>
      </c>
      <c r="S7" s="16">
        <f>R7</f>
        <v>0</v>
      </c>
      <c r="T7" s="65">
        <v>209</v>
      </c>
      <c r="U7" s="16">
        <f t="shared" si="8"/>
        <v>0</v>
      </c>
      <c r="V7" s="16">
        <f t="shared" si="9"/>
        <v>44</v>
      </c>
      <c r="W7" s="16">
        <f t="shared" si="10"/>
        <v>44</v>
      </c>
      <c r="X7" s="15">
        <f t="shared" si="11"/>
        <v>44</v>
      </c>
      <c r="Y7" s="61">
        <v>100</v>
      </c>
      <c r="Z7" s="16">
        <f t="shared" si="12"/>
        <v>0</v>
      </c>
      <c r="AA7" s="16">
        <f t="shared" si="13"/>
        <v>0</v>
      </c>
      <c r="AB7" s="16">
        <f t="shared" si="14"/>
        <v>0</v>
      </c>
      <c r="AC7" s="15">
        <f t="shared" si="15"/>
        <v>0</v>
      </c>
      <c r="AD7" s="18">
        <f t="shared" si="16"/>
        <v>133</v>
      </c>
      <c r="AE7" s="19">
        <f t="shared" si="17"/>
        <v>133</v>
      </c>
      <c r="AF7" s="19">
        <f t="shared" si="18"/>
        <v>2</v>
      </c>
    </row>
    <row r="8" spans="1:32" x14ac:dyDescent="0.25">
      <c r="A8" s="68">
        <v>42</v>
      </c>
      <c r="B8" s="70" t="s">
        <v>353</v>
      </c>
      <c r="C8" s="58">
        <v>19</v>
      </c>
      <c r="D8" s="59">
        <v>7.3</v>
      </c>
      <c r="E8" s="14">
        <f t="shared" si="0"/>
        <v>61</v>
      </c>
      <c r="F8" s="14">
        <f t="shared" si="1"/>
        <v>0</v>
      </c>
      <c r="G8" s="14">
        <f t="shared" si="2"/>
        <v>61</v>
      </c>
      <c r="H8" s="15">
        <f t="shared" si="3"/>
        <v>61</v>
      </c>
      <c r="I8" s="61">
        <v>520</v>
      </c>
      <c r="J8" s="14">
        <f t="shared" si="4"/>
        <v>0</v>
      </c>
      <c r="K8" s="14">
        <f t="shared" si="5"/>
        <v>34</v>
      </c>
      <c r="L8" s="14">
        <f t="shared" si="6"/>
        <v>34</v>
      </c>
      <c r="M8" s="15">
        <f t="shared" si="7"/>
        <v>34</v>
      </c>
      <c r="N8" s="16">
        <v>60</v>
      </c>
      <c r="O8" s="16">
        <f>IF(N8&gt;1.567,0,IF(N8&gt;1.56,60,IF(N8&gt;1.554,61,IF(N8&gt;1.548,62,IF(N8&gt;1.542,63,IF(N8&gt;1.536,64,IF(N8&gt;1.53,65,IF(N8&gt;1.524,66,IF(N8&gt;1.518,67,IF(N8&gt;1.512,68,IF(N8&gt;1.506,69,IF(N8&gt;1.5,70,IF(N8&gt;1.494,71,IF(N8&gt;1.488,72,IF(N8&gt;1.482,73,IF(N8&gt;1.477,74,IF(N8&gt;1.473,75,IF(N8&gt;1.469,76,IF(N8&gt;1.464,77,IF(N8&gt;1.46,78,IF(N8&gt;1.455,79,IF(N8&gt;1.451,80,IF(N8&gt;1.447,81,IF(N8&gt;1.443,82,IF(N8&gt;1.439,83,IF(N8&gt;1.435,84,IF(N8&gt;1.432,85,IF(N8&gt;1.428,86,IF(N8&gt;1.425,87,IF(N8&gt;1.422,88,IF(N8&gt;1.419,89,IF(N8&gt;1.416,90,IF(N8&gt;1.413,91,IF(N8&gt;1.41,92,IF(N8&gt;1.407,93,IF(N8&gt;1.404,94,IF(N8&gt;1.401,95,IF(N8&gt;1.398,96,IF(N8&gt;1.395,97,IF(N8&gt;1.392,98,IF(N8&gt;1.389,99,IF(N8&gt;1.386,100,IF(N8&gt;1.383,101,IF(N8&gt;1.38,102,IF(N8&gt;1.378,103,IF(N8&gt;1.375,104,IF(N8&gt;1.372,105,IF(N8&gt;1.37,106,IF(N8&gt;1.367,107,IF(N8&gt;1.365,108,IF(N8&gt;1.362,109,IF(N8&gt;1.359,110,IF(N8&gt;1.357,111,IF(N8&gt;1.354,112,IF(N8&gt;1.351,113,IF(N8&gt;1.348,114,IF(N8&gt;1.346,115,IF(N8&gt;1.343,116,IF(N8&gt;1.341,117,IF(N8&gt;1.338,118,IF(N8&gt;1.336,119,)))))))))))))))))))))))))))))))))))))))))))))))))))))))))))))</f>
        <v>0</v>
      </c>
      <c r="P8" s="16">
        <f>IF(N8&gt;3.015,0,IF(N8&gt;3.001,1,IF(N8&gt;2.587,2,IF(N8&gt;2.573,3,IF(N8&gt;2.559,4,IF(N8&gt;2.545,5,IF(N8&gt;2.531,6,IF(N8&gt;2.517,7,IF(N8&gt;2.503,8,IF(N8&gt;2.489,9,IF(N8&gt;2.475,10,IF(N8&gt;2.461,11,IF(N8&gt;2.448,12,IF(N8&gt;2.435,13,IF(N8&gt;2.422,14,IF(N8&gt;2.409,15,IF(N8&gt;2.396,16,IF(N8&gt;2.383,17,IF(N8&gt;2.37,18,IF(N8&gt;2.357,19,IF(N8&gt;2.344,20,IF(N8&gt;2.332,21,IF(N8&gt;2.32,22,IF(N8&gt;2.308,23,IF(N8&gt;2.296,24,IF(N8&gt;2.284,25,IF(N8&gt;2.272,26,IF(N8&gt;2.26,27,IF(N8&gt;2.248,28,IF(N8&gt;2.236,29,IF(N8&gt;2.225,30,IF(N8&gt;2.214,31,IF(N8&gt;2.203,32,IF(N8&gt;2.192,33,IF(N8&gt;2.181,34,IF(N8&gt;2.17,35,IF(N8&gt;2.16,36,IF(N8&gt;2.15,37,IF(N8&gt;2.14,38,IF(N8&gt;2.131,39,IF(N8&gt;2.122,40,IF(N8&gt;2.113,41,IF(N8&gt;2.104,42,IF(N8&gt;2.095,43,IF(N8&gt;2.086,44,IF(N8&gt;2.077,45,IF(N8&gt;2.068,46,IF(N8&gt;2.059,47,IF(N8&gt;2.05,48,IF(N8&gt;2.042,49,IF(N8&gt;2.034,50,IF(N8&gt;2.026,51,IF(N8&gt;2.018,52,IF(N8&gt;2.01,53,IF(N8&gt;2.002,54,IF(N8&gt;1.595,55,IF(N8&gt;1.588,56,IF(N8&gt;1.581,57,IF(N8&gt;1.574,58,IF(N8&gt;1.567,59,))))))))))))))))))))))))))))))))))))))))))))))))))))))))))))</f>
        <v>0</v>
      </c>
      <c r="Q8" s="16"/>
      <c r="R8" s="16">
        <f>O8+P8+Q8</f>
        <v>0</v>
      </c>
      <c r="S8" s="16">
        <f>R8</f>
        <v>0</v>
      </c>
      <c r="T8" s="65">
        <v>201</v>
      </c>
      <c r="U8" s="16">
        <f t="shared" si="8"/>
        <v>0</v>
      </c>
      <c r="V8" s="16">
        <f t="shared" si="9"/>
        <v>36</v>
      </c>
      <c r="W8" s="16">
        <f t="shared" si="10"/>
        <v>36</v>
      </c>
      <c r="X8" s="15">
        <f t="shared" si="11"/>
        <v>36</v>
      </c>
      <c r="Y8" s="61">
        <v>100</v>
      </c>
      <c r="Z8" s="16">
        <f t="shared" si="12"/>
        <v>0</v>
      </c>
      <c r="AA8" s="16">
        <f t="shared" si="13"/>
        <v>0</v>
      </c>
      <c r="AB8" s="16">
        <f t="shared" si="14"/>
        <v>0</v>
      </c>
      <c r="AC8" s="15">
        <f t="shared" si="15"/>
        <v>0</v>
      </c>
      <c r="AD8" s="18">
        <f t="shared" si="16"/>
        <v>131</v>
      </c>
      <c r="AE8" s="19">
        <f t="shared" si="17"/>
        <v>131</v>
      </c>
      <c r="AF8" s="19">
        <f t="shared" si="18"/>
        <v>3</v>
      </c>
    </row>
    <row r="9" spans="1:32" x14ac:dyDescent="0.25">
      <c r="A9" s="68">
        <v>78</v>
      </c>
      <c r="B9" s="70" t="s">
        <v>66</v>
      </c>
      <c r="C9" s="58">
        <v>30</v>
      </c>
      <c r="D9" s="59">
        <v>7.8</v>
      </c>
      <c r="E9" s="14">
        <f t="shared" si="0"/>
        <v>50</v>
      </c>
      <c r="F9" s="14">
        <f t="shared" si="1"/>
        <v>0</v>
      </c>
      <c r="G9" s="14">
        <f t="shared" si="2"/>
        <v>50</v>
      </c>
      <c r="H9" s="15">
        <f t="shared" si="3"/>
        <v>50</v>
      </c>
      <c r="I9" s="61">
        <v>570</v>
      </c>
      <c r="J9" s="14">
        <f t="shared" si="4"/>
        <v>44</v>
      </c>
      <c r="K9" s="14">
        <f t="shared" si="5"/>
        <v>0</v>
      </c>
      <c r="L9" s="14">
        <f t="shared" si="6"/>
        <v>44</v>
      </c>
      <c r="M9" s="15">
        <f t="shared" si="7"/>
        <v>44</v>
      </c>
      <c r="N9" s="17"/>
      <c r="O9" s="17"/>
      <c r="P9" s="17"/>
      <c r="Q9" s="17"/>
      <c r="R9" s="17"/>
      <c r="S9" s="17"/>
      <c r="T9" s="65">
        <v>201</v>
      </c>
      <c r="U9" s="16">
        <f t="shared" si="8"/>
        <v>0</v>
      </c>
      <c r="V9" s="16">
        <f t="shared" si="9"/>
        <v>36</v>
      </c>
      <c r="W9" s="16">
        <f t="shared" si="10"/>
        <v>36</v>
      </c>
      <c r="X9" s="15">
        <f t="shared" si="11"/>
        <v>36</v>
      </c>
      <c r="Y9" s="61">
        <v>100</v>
      </c>
      <c r="Z9" s="16">
        <f t="shared" si="12"/>
        <v>0</v>
      </c>
      <c r="AA9" s="16">
        <f t="shared" si="13"/>
        <v>0</v>
      </c>
      <c r="AB9" s="16">
        <f t="shared" si="14"/>
        <v>0</v>
      </c>
      <c r="AC9" s="15">
        <f t="shared" si="15"/>
        <v>0</v>
      </c>
      <c r="AD9" s="18">
        <f t="shared" si="16"/>
        <v>130</v>
      </c>
      <c r="AE9" s="19">
        <f t="shared" si="17"/>
        <v>130</v>
      </c>
      <c r="AF9" s="19">
        <f t="shared" si="18"/>
        <v>4</v>
      </c>
    </row>
    <row r="10" spans="1:32" x14ac:dyDescent="0.25">
      <c r="A10" s="68">
        <v>10</v>
      </c>
      <c r="B10" s="70" t="s">
        <v>380</v>
      </c>
      <c r="C10" s="58">
        <v>9</v>
      </c>
      <c r="D10" s="59">
        <v>7.1</v>
      </c>
      <c r="E10" s="14">
        <f t="shared" si="0"/>
        <v>65</v>
      </c>
      <c r="F10" s="14">
        <f t="shared" si="1"/>
        <v>0</v>
      </c>
      <c r="G10" s="14">
        <f t="shared" si="2"/>
        <v>65</v>
      </c>
      <c r="H10" s="15">
        <f t="shared" si="3"/>
        <v>65</v>
      </c>
      <c r="I10" s="61">
        <v>435</v>
      </c>
      <c r="J10" s="14">
        <f t="shared" si="4"/>
        <v>0</v>
      </c>
      <c r="K10" s="14">
        <f t="shared" si="5"/>
        <v>17</v>
      </c>
      <c r="L10" s="14">
        <f t="shared" si="6"/>
        <v>17</v>
      </c>
      <c r="M10" s="15">
        <f t="shared" si="7"/>
        <v>17</v>
      </c>
      <c r="N10" s="17"/>
      <c r="O10" s="17"/>
      <c r="P10" s="17"/>
      <c r="Q10" s="17"/>
      <c r="R10" s="17"/>
      <c r="S10" s="17"/>
      <c r="T10" s="65">
        <v>212</v>
      </c>
      <c r="U10" s="16">
        <f t="shared" si="8"/>
        <v>0</v>
      </c>
      <c r="V10" s="16">
        <f t="shared" si="9"/>
        <v>47</v>
      </c>
      <c r="W10" s="16">
        <f t="shared" si="10"/>
        <v>47</v>
      </c>
      <c r="X10" s="15">
        <f t="shared" si="11"/>
        <v>47</v>
      </c>
      <c r="Y10" s="61">
        <v>100</v>
      </c>
      <c r="Z10" s="16">
        <f t="shared" si="12"/>
        <v>0</v>
      </c>
      <c r="AA10" s="16">
        <f t="shared" si="13"/>
        <v>0</v>
      </c>
      <c r="AB10" s="16">
        <f t="shared" si="14"/>
        <v>0</v>
      </c>
      <c r="AC10" s="15">
        <f t="shared" si="15"/>
        <v>0</v>
      </c>
      <c r="AD10" s="18">
        <f t="shared" si="16"/>
        <v>129</v>
      </c>
      <c r="AE10" s="19">
        <f t="shared" si="17"/>
        <v>129</v>
      </c>
      <c r="AF10" s="19">
        <f t="shared" si="18"/>
        <v>5</v>
      </c>
    </row>
    <row r="11" spans="1:32" x14ac:dyDescent="0.25">
      <c r="A11" s="68">
        <v>136</v>
      </c>
      <c r="B11" s="70" t="s">
        <v>248</v>
      </c>
      <c r="C11" s="58">
        <v>45</v>
      </c>
      <c r="D11" s="59">
        <v>7.8</v>
      </c>
      <c r="E11" s="14">
        <f t="shared" si="0"/>
        <v>50</v>
      </c>
      <c r="F11" s="14">
        <f t="shared" si="1"/>
        <v>0</v>
      </c>
      <c r="G11" s="14">
        <f t="shared" si="2"/>
        <v>50</v>
      </c>
      <c r="H11" s="15">
        <f t="shared" si="3"/>
        <v>50</v>
      </c>
      <c r="I11" s="61">
        <v>495</v>
      </c>
      <c r="J11" s="14">
        <f t="shared" si="4"/>
        <v>0</v>
      </c>
      <c r="K11" s="14">
        <f t="shared" si="5"/>
        <v>29</v>
      </c>
      <c r="L11" s="14">
        <f t="shared" si="6"/>
        <v>29</v>
      </c>
      <c r="M11" s="15">
        <f t="shared" si="7"/>
        <v>29</v>
      </c>
      <c r="N11" s="16">
        <v>60</v>
      </c>
      <c r="O11" s="16">
        <f>IF(N11&gt;1.567,0,IF(N11&gt;1.56,60,IF(N11&gt;1.554,61,IF(N11&gt;1.548,62,IF(N11&gt;1.542,63,IF(N11&gt;1.536,64,IF(N11&gt;1.53,65,IF(N11&gt;1.524,66,IF(N11&gt;1.518,67,IF(N11&gt;1.512,68,IF(N11&gt;1.506,69,IF(N11&gt;1.5,70,IF(N11&gt;1.494,71,IF(N11&gt;1.488,72,IF(N11&gt;1.482,73,IF(N11&gt;1.477,74,IF(N11&gt;1.473,75,IF(N11&gt;1.469,76,IF(N11&gt;1.464,77,IF(N11&gt;1.46,78,IF(N11&gt;1.455,79,IF(N11&gt;1.451,80,IF(N11&gt;1.447,81,IF(N11&gt;1.443,82,IF(N11&gt;1.439,83,IF(N11&gt;1.435,84,IF(N11&gt;1.432,85,IF(N11&gt;1.428,86,IF(N11&gt;1.425,87,IF(N11&gt;1.422,88,IF(N11&gt;1.419,89,IF(N11&gt;1.416,90,IF(N11&gt;1.413,91,IF(N11&gt;1.41,92,IF(N11&gt;1.407,93,IF(N11&gt;1.404,94,IF(N11&gt;1.401,95,IF(N11&gt;1.398,96,IF(N11&gt;1.395,97,IF(N11&gt;1.392,98,IF(N11&gt;1.389,99,IF(N11&gt;1.386,100,IF(N11&gt;1.383,101,IF(N11&gt;1.38,102,IF(N11&gt;1.378,103,IF(N11&gt;1.375,104,IF(N11&gt;1.372,105,IF(N11&gt;1.37,106,IF(N11&gt;1.367,107,IF(N11&gt;1.365,108,IF(N11&gt;1.362,109,IF(N11&gt;1.359,110,IF(N11&gt;1.357,111,IF(N11&gt;1.354,112,IF(N11&gt;1.351,113,IF(N11&gt;1.348,114,IF(N11&gt;1.346,115,IF(N11&gt;1.343,116,IF(N11&gt;1.341,117,IF(N11&gt;1.338,118,IF(N11&gt;1.336,119,)))))))))))))))))))))))))))))))))))))))))))))))))))))))))))))</f>
        <v>0</v>
      </c>
      <c r="P11" s="16">
        <f>IF(N11&gt;3.015,0,IF(N11&gt;3.001,1,IF(N11&gt;2.587,2,IF(N11&gt;2.573,3,IF(N11&gt;2.559,4,IF(N11&gt;2.545,5,IF(N11&gt;2.531,6,IF(N11&gt;2.517,7,IF(N11&gt;2.503,8,IF(N11&gt;2.489,9,IF(N11&gt;2.475,10,IF(N11&gt;2.461,11,IF(N11&gt;2.448,12,IF(N11&gt;2.435,13,IF(N11&gt;2.422,14,IF(N11&gt;2.409,15,IF(N11&gt;2.396,16,IF(N11&gt;2.383,17,IF(N11&gt;2.37,18,IF(N11&gt;2.357,19,IF(N11&gt;2.344,20,IF(N11&gt;2.332,21,IF(N11&gt;2.32,22,IF(N11&gt;2.308,23,IF(N11&gt;2.296,24,IF(N11&gt;2.284,25,IF(N11&gt;2.272,26,IF(N11&gt;2.26,27,IF(N11&gt;2.248,28,IF(N11&gt;2.236,29,IF(N11&gt;2.225,30,IF(N11&gt;2.214,31,IF(N11&gt;2.203,32,IF(N11&gt;2.192,33,IF(N11&gt;2.181,34,IF(N11&gt;2.17,35,IF(N11&gt;2.16,36,IF(N11&gt;2.15,37,IF(N11&gt;2.14,38,IF(N11&gt;2.131,39,IF(N11&gt;2.122,40,IF(N11&gt;2.113,41,IF(N11&gt;2.104,42,IF(N11&gt;2.095,43,IF(N11&gt;2.086,44,IF(N11&gt;2.077,45,IF(N11&gt;2.068,46,IF(N11&gt;2.059,47,IF(N11&gt;2.05,48,IF(N11&gt;2.042,49,IF(N11&gt;2.034,50,IF(N11&gt;2.026,51,IF(N11&gt;2.018,52,IF(N11&gt;2.01,53,IF(N11&gt;2.002,54,IF(N11&gt;1.595,55,IF(N11&gt;1.588,56,IF(N11&gt;1.581,57,IF(N11&gt;1.574,58,IF(N11&gt;1.567,59,))))))))))))))))))))))))))))))))))))))))))))))))))))))))))))</f>
        <v>0</v>
      </c>
      <c r="Q11" s="16"/>
      <c r="R11" s="16">
        <f>O11+P11+Q11</f>
        <v>0</v>
      </c>
      <c r="S11" s="16">
        <f>R11</f>
        <v>0</v>
      </c>
      <c r="T11" s="65">
        <v>216</v>
      </c>
      <c r="U11" s="16">
        <f t="shared" si="8"/>
        <v>0</v>
      </c>
      <c r="V11" s="16">
        <f t="shared" si="9"/>
        <v>50</v>
      </c>
      <c r="W11" s="16">
        <f t="shared" si="10"/>
        <v>50</v>
      </c>
      <c r="X11" s="15">
        <f t="shared" si="11"/>
        <v>50</v>
      </c>
      <c r="Y11" s="61">
        <v>100</v>
      </c>
      <c r="Z11" s="16">
        <f t="shared" si="12"/>
        <v>0</v>
      </c>
      <c r="AA11" s="16">
        <f t="shared" si="13"/>
        <v>0</v>
      </c>
      <c r="AB11" s="16">
        <f t="shared" si="14"/>
        <v>0</v>
      </c>
      <c r="AC11" s="15">
        <f t="shared" si="15"/>
        <v>0</v>
      </c>
      <c r="AD11" s="18">
        <f t="shared" si="16"/>
        <v>129</v>
      </c>
      <c r="AE11" s="19">
        <f t="shared" si="17"/>
        <v>129</v>
      </c>
      <c r="AF11" s="19">
        <f t="shared" si="18"/>
        <v>5</v>
      </c>
    </row>
    <row r="12" spans="1:32" x14ac:dyDescent="0.25">
      <c r="A12" s="68">
        <v>146</v>
      </c>
      <c r="B12" s="70" t="s">
        <v>208</v>
      </c>
      <c r="C12" s="58">
        <v>47</v>
      </c>
      <c r="D12" s="59">
        <v>7.6</v>
      </c>
      <c r="E12" s="14">
        <f t="shared" si="0"/>
        <v>55</v>
      </c>
      <c r="F12" s="14">
        <f t="shared" si="1"/>
        <v>0</v>
      </c>
      <c r="G12" s="14">
        <f t="shared" si="2"/>
        <v>55</v>
      </c>
      <c r="H12" s="15">
        <f t="shared" si="3"/>
        <v>55</v>
      </c>
      <c r="I12" s="61">
        <v>520</v>
      </c>
      <c r="J12" s="14">
        <f t="shared" si="4"/>
        <v>0</v>
      </c>
      <c r="K12" s="14">
        <f t="shared" si="5"/>
        <v>34</v>
      </c>
      <c r="L12" s="14">
        <f t="shared" si="6"/>
        <v>34</v>
      </c>
      <c r="M12" s="15">
        <f t="shared" si="7"/>
        <v>34</v>
      </c>
      <c r="N12" s="16">
        <v>60</v>
      </c>
      <c r="O12" s="16">
        <f>IF(N12&gt;1.567,0,IF(N12&gt;1.56,60,IF(N12&gt;1.554,61,IF(N12&gt;1.548,62,IF(N12&gt;1.542,63,IF(N12&gt;1.536,64,IF(N12&gt;1.53,65,IF(N12&gt;1.524,66,IF(N12&gt;1.518,67,IF(N12&gt;1.512,68,IF(N12&gt;1.506,69,IF(N12&gt;1.5,70,IF(N12&gt;1.494,71,IF(N12&gt;1.488,72,IF(N12&gt;1.482,73,IF(N12&gt;1.477,74,IF(N12&gt;1.473,75,IF(N12&gt;1.469,76,IF(N12&gt;1.464,77,IF(N12&gt;1.46,78,IF(N12&gt;1.455,79,IF(N12&gt;1.451,80,IF(N12&gt;1.447,81,IF(N12&gt;1.443,82,IF(N12&gt;1.439,83,IF(N12&gt;1.435,84,IF(N12&gt;1.432,85,IF(N12&gt;1.428,86,IF(N12&gt;1.425,87,IF(N12&gt;1.422,88,IF(N12&gt;1.419,89,IF(N12&gt;1.416,90,IF(N12&gt;1.413,91,IF(N12&gt;1.41,92,IF(N12&gt;1.407,93,IF(N12&gt;1.404,94,IF(N12&gt;1.401,95,IF(N12&gt;1.398,96,IF(N12&gt;1.395,97,IF(N12&gt;1.392,98,IF(N12&gt;1.389,99,IF(N12&gt;1.386,100,IF(N12&gt;1.383,101,IF(N12&gt;1.38,102,IF(N12&gt;1.378,103,IF(N12&gt;1.375,104,IF(N12&gt;1.372,105,IF(N12&gt;1.37,106,IF(N12&gt;1.367,107,IF(N12&gt;1.365,108,IF(N12&gt;1.362,109,IF(N12&gt;1.359,110,IF(N12&gt;1.357,111,IF(N12&gt;1.354,112,IF(N12&gt;1.351,113,IF(N12&gt;1.348,114,IF(N12&gt;1.346,115,IF(N12&gt;1.343,116,IF(N12&gt;1.341,117,IF(N12&gt;1.338,118,IF(N12&gt;1.336,119,)))))))))))))))))))))))))))))))))))))))))))))))))))))))))))))</f>
        <v>0</v>
      </c>
      <c r="P12" s="16">
        <f>IF(N12&gt;3.015,0,IF(N12&gt;3.001,1,IF(N12&gt;2.587,2,IF(N12&gt;2.573,3,IF(N12&gt;2.559,4,IF(N12&gt;2.545,5,IF(N12&gt;2.531,6,IF(N12&gt;2.517,7,IF(N12&gt;2.503,8,IF(N12&gt;2.489,9,IF(N12&gt;2.475,10,IF(N12&gt;2.461,11,IF(N12&gt;2.448,12,IF(N12&gt;2.435,13,IF(N12&gt;2.422,14,IF(N12&gt;2.409,15,IF(N12&gt;2.396,16,IF(N12&gt;2.383,17,IF(N12&gt;2.37,18,IF(N12&gt;2.357,19,IF(N12&gt;2.344,20,IF(N12&gt;2.332,21,IF(N12&gt;2.32,22,IF(N12&gt;2.308,23,IF(N12&gt;2.296,24,IF(N12&gt;2.284,25,IF(N12&gt;2.272,26,IF(N12&gt;2.26,27,IF(N12&gt;2.248,28,IF(N12&gt;2.236,29,IF(N12&gt;2.225,30,IF(N12&gt;2.214,31,IF(N12&gt;2.203,32,IF(N12&gt;2.192,33,IF(N12&gt;2.181,34,IF(N12&gt;2.17,35,IF(N12&gt;2.16,36,IF(N12&gt;2.15,37,IF(N12&gt;2.14,38,IF(N12&gt;2.131,39,IF(N12&gt;2.122,40,IF(N12&gt;2.113,41,IF(N12&gt;2.104,42,IF(N12&gt;2.095,43,IF(N12&gt;2.086,44,IF(N12&gt;2.077,45,IF(N12&gt;2.068,46,IF(N12&gt;2.059,47,IF(N12&gt;2.05,48,IF(N12&gt;2.042,49,IF(N12&gt;2.034,50,IF(N12&gt;2.026,51,IF(N12&gt;2.018,52,IF(N12&gt;2.01,53,IF(N12&gt;2.002,54,IF(N12&gt;1.595,55,IF(N12&gt;1.588,56,IF(N12&gt;1.581,57,IF(N12&gt;1.574,58,IF(N12&gt;1.567,59,))))))))))))))))))))))))))))))))))))))))))))))))))))))))))))</f>
        <v>0</v>
      </c>
      <c r="Q12" s="16"/>
      <c r="R12" s="16">
        <f>O12+P12+Q12</f>
        <v>0</v>
      </c>
      <c r="S12" s="16">
        <f>R12</f>
        <v>0</v>
      </c>
      <c r="T12" s="65">
        <v>204</v>
      </c>
      <c r="U12" s="16">
        <f t="shared" si="8"/>
        <v>0</v>
      </c>
      <c r="V12" s="16">
        <f t="shared" si="9"/>
        <v>39</v>
      </c>
      <c r="W12" s="16">
        <f t="shared" si="10"/>
        <v>39</v>
      </c>
      <c r="X12" s="15">
        <f t="shared" si="11"/>
        <v>39</v>
      </c>
      <c r="Y12" s="61">
        <v>100</v>
      </c>
      <c r="Z12" s="16">
        <f t="shared" si="12"/>
        <v>0</v>
      </c>
      <c r="AA12" s="16">
        <f t="shared" si="13"/>
        <v>0</v>
      </c>
      <c r="AB12" s="16">
        <f t="shared" si="14"/>
        <v>0</v>
      </c>
      <c r="AC12" s="15">
        <f t="shared" si="15"/>
        <v>0</v>
      </c>
      <c r="AD12" s="18">
        <f t="shared" si="16"/>
        <v>128</v>
      </c>
      <c r="AE12" s="19">
        <f t="shared" si="17"/>
        <v>128</v>
      </c>
      <c r="AF12" s="19">
        <f t="shared" si="18"/>
        <v>7</v>
      </c>
    </row>
    <row r="13" spans="1:32" x14ac:dyDescent="0.25">
      <c r="A13" s="68">
        <v>15</v>
      </c>
      <c r="B13" s="70" t="s">
        <v>199</v>
      </c>
      <c r="C13" s="58">
        <v>10</v>
      </c>
      <c r="D13" s="59">
        <v>7.4</v>
      </c>
      <c r="E13" s="14">
        <f t="shared" si="0"/>
        <v>59</v>
      </c>
      <c r="F13" s="14">
        <f t="shared" si="1"/>
        <v>0</v>
      </c>
      <c r="G13" s="14">
        <f t="shared" si="2"/>
        <v>59</v>
      </c>
      <c r="H13" s="15">
        <f t="shared" si="3"/>
        <v>59</v>
      </c>
      <c r="I13" s="61">
        <v>450</v>
      </c>
      <c r="J13" s="14">
        <f t="shared" si="4"/>
        <v>0</v>
      </c>
      <c r="K13" s="14">
        <f t="shared" si="5"/>
        <v>20</v>
      </c>
      <c r="L13" s="14">
        <f t="shared" si="6"/>
        <v>20</v>
      </c>
      <c r="M13" s="15">
        <f t="shared" si="7"/>
        <v>20</v>
      </c>
      <c r="N13" s="17"/>
      <c r="O13" s="17"/>
      <c r="P13" s="17"/>
      <c r="Q13" s="17"/>
      <c r="R13" s="17"/>
      <c r="S13" s="17"/>
      <c r="T13" s="65">
        <v>213</v>
      </c>
      <c r="U13" s="16">
        <f t="shared" si="8"/>
        <v>0</v>
      </c>
      <c r="V13" s="16">
        <f t="shared" si="9"/>
        <v>48</v>
      </c>
      <c r="W13" s="16">
        <f t="shared" si="10"/>
        <v>48</v>
      </c>
      <c r="X13" s="15">
        <f t="shared" si="11"/>
        <v>48</v>
      </c>
      <c r="Y13" s="61">
        <v>100</v>
      </c>
      <c r="Z13" s="16">
        <f t="shared" si="12"/>
        <v>0</v>
      </c>
      <c r="AA13" s="16">
        <f t="shared" si="13"/>
        <v>0</v>
      </c>
      <c r="AB13" s="16">
        <f t="shared" si="14"/>
        <v>0</v>
      </c>
      <c r="AC13" s="15">
        <f t="shared" si="15"/>
        <v>0</v>
      </c>
      <c r="AD13" s="18">
        <f t="shared" si="16"/>
        <v>127</v>
      </c>
      <c r="AE13" s="19">
        <f t="shared" si="17"/>
        <v>127</v>
      </c>
      <c r="AF13" s="19">
        <f t="shared" si="18"/>
        <v>8</v>
      </c>
    </row>
    <row r="14" spans="1:32" x14ac:dyDescent="0.25">
      <c r="A14" s="68">
        <v>63</v>
      </c>
      <c r="B14" s="70" t="s">
        <v>411</v>
      </c>
      <c r="C14" s="58">
        <v>27</v>
      </c>
      <c r="D14" s="59">
        <v>7.3</v>
      </c>
      <c r="E14" s="14">
        <f t="shared" si="0"/>
        <v>61</v>
      </c>
      <c r="F14" s="14">
        <f t="shared" si="1"/>
        <v>0</v>
      </c>
      <c r="G14" s="14">
        <f t="shared" si="2"/>
        <v>61</v>
      </c>
      <c r="H14" s="15">
        <f t="shared" si="3"/>
        <v>61</v>
      </c>
      <c r="I14" s="61">
        <v>500</v>
      </c>
      <c r="J14" s="14">
        <f t="shared" si="4"/>
        <v>0</v>
      </c>
      <c r="K14" s="14">
        <f t="shared" si="5"/>
        <v>30</v>
      </c>
      <c r="L14" s="14">
        <f t="shared" si="6"/>
        <v>30</v>
      </c>
      <c r="M14" s="15">
        <f t="shared" si="7"/>
        <v>30</v>
      </c>
      <c r="N14" s="16">
        <v>60</v>
      </c>
      <c r="O14" s="16">
        <f>IF(N14&gt;1.567,0,IF(N14&gt;1.56,60,IF(N14&gt;1.554,61,IF(N14&gt;1.548,62,IF(N14&gt;1.542,63,IF(N14&gt;1.536,64,IF(N14&gt;1.53,65,IF(N14&gt;1.524,66,IF(N14&gt;1.518,67,IF(N14&gt;1.512,68,IF(N14&gt;1.506,69,IF(N14&gt;1.5,70,IF(N14&gt;1.494,71,IF(N14&gt;1.488,72,IF(N14&gt;1.482,73,IF(N14&gt;1.477,74,IF(N14&gt;1.473,75,IF(N14&gt;1.469,76,IF(N14&gt;1.464,77,IF(N14&gt;1.46,78,IF(N14&gt;1.455,79,IF(N14&gt;1.451,80,IF(N14&gt;1.447,81,IF(N14&gt;1.443,82,IF(N14&gt;1.439,83,IF(N14&gt;1.435,84,IF(N14&gt;1.432,85,IF(N14&gt;1.428,86,IF(N14&gt;1.425,87,IF(N14&gt;1.422,88,IF(N14&gt;1.419,89,IF(N14&gt;1.416,90,IF(N14&gt;1.413,91,IF(N14&gt;1.41,92,IF(N14&gt;1.407,93,IF(N14&gt;1.404,94,IF(N14&gt;1.401,95,IF(N14&gt;1.398,96,IF(N14&gt;1.395,97,IF(N14&gt;1.392,98,IF(N14&gt;1.389,99,IF(N14&gt;1.386,100,IF(N14&gt;1.383,101,IF(N14&gt;1.38,102,IF(N14&gt;1.378,103,IF(N14&gt;1.375,104,IF(N14&gt;1.372,105,IF(N14&gt;1.37,106,IF(N14&gt;1.367,107,IF(N14&gt;1.365,108,IF(N14&gt;1.362,109,IF(N14&gt;1.359,110,IF(N14&gt;1.357,111,IF(N14&gt;1.354,112,IF(N14&gt;1.351,113,IF(N14&gt;1.348,114,IF(N14&gt;1.346,115,IF(N14&gt;1.343,116,IF(N14&gt;1.341,117,IF(N14&gt;1.338,118,IF(N14&gt;1.336,119,)))))))))))))))))))))))))))))))))))))))))))))))))))))))))))))</f>
        <v>0</v>
      </c>
      <c r="P14" s="16">
        <f>IF(N14&gt;3.015,0,IF(N14&gt;3.001,1,IF(N14&gt;2.587,2,IF(N14&gt;2.573,3,IF(N14&gt;2.559,4,IF(N14&gt;2.545,5,IF(N14&gt;2.531,6,IF(N14&gt;2.517,7,IF(N14&gt;2.503,8,IF(N14&gt;2.489,9,IF(N14&gt;2.475,10,IF(N14&gt;2.461,11,IF(N14&gt;2.448,12,IF(N14&gt;2.435,13,IF(N14&gt;2.422,14,IF(N14&gt;2.409,15,IF(N14&gt;2.396,16,IF(N14&gt;2.383,17,IF(N14&gt;2.37,18,IF(N14&gt;2.357,19,IF(N14&gt;2.344,20,IF(N14&gt;2.332,21,IF(N14&gt;2.32,22,IF(N14&gt;2.308,23,IF(N14&gt;2.296,24,IF(N14&gt;2.284,25,IF(N14&gt;2.272,26,IF(N14&gt;2.26,27,IF(N14&gt;2.248,28,IF(N14&gt;2.236,29,IF(N14&gt;2.225,30,IF(N14&gt;2.214,31,IF(N14&gt;2.203,32,IF(N14&gt;2.192,33,IF(N14&gt;2.181,34,IF(N14&gt;2.17,35,IF(N14&gt;2.16,36,IF(N14&gt;2.15,37,IF(N14&gt;2.14,38,IF(N14&gt;2.131,39,IF(N14&gt;2.122,40,IF(N14&gt;2.113,41,IF(N14&gt;2.104,42,IF(N14&gt;2.095,43,IF(N14&gt;2.086,44,IF(N14&gt;2.077,45,IF(N14&gt;2.068,46,IF(N14&gt;2.059,47,IF(N14&gt;2.05,48,IF(N14&gt;2.042,49,IF(N14&gt;2.034,50,IF(N14&gt;2.026,51,IF(N14&gt;2.018,52,IF(N14&gt;2.01,53,IF(N14&gt;2.002,54,IF(N14&gt;1.595,55,IF(N14&gt;1.588,56,IF(N14&gt;1.581,57,IF(N14&gt;1.574,58,IF(N14&gt;1.567,59,))))))))))))))))))))))))))))))))))))))))))))))))))))))))))))</f>
        <v>0</v>
      </c>
      <c r="Q14" s="16"/>
      <c r="R14" s="16">
        <f>O14+P14+Q14</f>
        <v>0</v>
      </c>
      <c r="S14" s="16">
        <f>R14</f>
        <v>0</v>
      </c>
      <c r="T14" s="65">
        <v>198</v>
      </c>
      <c r="U14" s="16">
        <f t="shared" si="8"/>
        <v>0</v>
      </c>
      <c r="V14" s="16">
        <f t="shared" si="9"/>
        <v>34</v>
      </c>
      <c r="W14" s="16">
        <f t="shared" si="10"/>
        <v>34</v>
      </c>
      <c r="X14" s="15">
        <f t="shared" si="11"/>
        <v>34</v>
      </c>
      <c r="Y14" s="61">
        <v>100</v>
      </c>
      <c r="Z14" s="16">
        <f t="shared" si="12"/>
        <v>0</v>
      </c>
      <c r="AA14" s="16">
        <f t="shared" si="13"/>
        <v>0</v>
      </c>
      <c r="AB14" s="16">
        <f t="shared" si="14"/>
        <v>0</v>
      </c>
      <c r="AC14" s="15">
        <f t="shared" si="15"/>
        <v>0</v>
      </c>
      <c r="AD14" s="18">
        <f t="shared" si="16"/>
        <v>125</v>
      </c>
      <c r="AE14" s="19">
        <f t="shared" si="17"/>
        <v>125</v>
      </c>
      <c r="AF14" s="19">
        <f t="shared" si="18"/>
        <v>9</v>
      </c>
    </row>
    <row r="15" spans="1:32" x14ac:dyDescent="0.25">
      <c r="A15" s="68">
        <v>6</v>
      </c>
      <c r="B15" s="70" t="s">
        <v>93</v>
      </c>
      <c r="C15" s="58">
        <v>7</v>
      </c>
      <c r="D15" s="59">
        <v>7.2</v>
      </c>
      <c r="E15" s="14">
        <f t="shared" si="0"/>
        <v>63</v>
      </c>
      <c r="F15" s="14">
        <f t="shared" si="1"/>
        <v>0</v>
      </c>
      <c r="G15" s="14">
        <f t="shared" si="2"/>
        <v>63</v>
      </c>
      <c r="H15" s="15">
        <f t="shared" si="3"/>
        <v>63</v>
      </c>
      <c r="I15" s="61">
        <v>400</v>
      </c>
      <c r="J15" s="14">
        <f t="shared" si="4"/>
        <v>0</v>
      </c>
      <c r="K15" s="14">
        <f t="shared" si="5"/>
        <v>13</v>
      </c>
      <c r="L15" s="14">
        <f t="shared" si="6"/>
        <v>13</v>
      </c>
      <c r="M15" s="15">
        <f t="shared" si="7"/>
        <v>13</v>
      </c>
      <c r="N15" s="16">
        <v>60</v>
      </c>
      <c r="O15" s="16">
        <f>IF(N15&gt;1.567,0,IF(N15&gt;1.56,60,IF(N15&gt;1.554,61,IF(N15&gt;1.548,62,IF(N15&gt;1.542,63,IF(N15&gt;1.536,64,IF(N15&gt;1.53,65,IF(N15&gt;1.524,66,IF(N15&gt;1.518,67,IF(N15&gt;1.512,68,IF(N15&gt;1.506,69,IF(N15&gt;1.5,70,IF(N15&gt;1.494,71,IF(N15&gt;1.488,72,IF(N15&gt;1.482,73,IF(N15&gt;1.477,74,IF(N15&gt;1.473,75,IF(N15&gt;1.469,76,IF(N15&gt;1.464,77,IF(N15&gt;1.46,78,IF(N15&gt;1.455,79,IF(N15&gt;1.451,80,IF(N15&gt;1.447,81,IF(N15&gt;1.443,82,IF(N15&gt;1.439,83,IF(N15&gt;1.435,84,IF(N15&gt;1.432,85,IF(N15&gt;1.428,86,IF(N15&gt;1.425,87,IF(N15&gt;1.422,88,IF(N15&gt;1.419,89,IF(N15&gt;1.416,90,IF(N15&gt;1.413,91,IF(N15&gt;1.41,92,IF(N15&gt;1.407,93,IF(N15&gt;1.404,94,IF(N15&gt;1.401,95,IF(N15&gt;1.398,96,IF(N15&gt;1.395,97,IF(N15&gt;1.392,98,IF(N15&gt;1.389,99,IF(N15&gt;1.386,100,IF(N15&gt;1.383,101,IF(N15&gt;1.38,102,IF(N15&gt;1.378,103,IF(N15&gt;1.375,104,IF(N15&gt;1.372,105,IF(N15&gt;1.37,106,IF(N15&gt;1.367,107,IF(N15&gt;1.365,108,IF(N15&gt;1.362,109,IF(N15&gt;1.359,110,IF(N15&gt;1.357,111,IF(N15&gt;1.354,112,IF(N15&gt;1.351,113,IF(N15&gt;1.348,114,IF(N15&gt;1.346,115,IF(N15&gt;1.343,116,IF(N15&gt;1.341,117,IF(N15&gt;1.338,118,IF(N15&gt;1.336,119,)))))))))))))))))))))))))))))))))))))))))))))))))))))))))))))</f>
        <v>0</v>
      </c>
      <c r="P15" s="16">
        <f>IF(N15&gt;3.015,0,IF(N15&gt;3.001,1,IF(N15&gt;2.587,2,IF(N15&gt;2.573,3,IF(N15&gt;2.559,4,IF(N15&gt;2.545,5,IF(N15&gt;2.531,6,IF(N15&gt;2.517,7,IF(N15&gt;2.503,8,IF(N15&gt;2.489,9,IF(N15&gt;2.475,10,IF(N15&gt;2.461,11,IF(N15&gt;2.448,12,IF(N15&gt;2.435,13,IF(N15&gt;2.422,14,IF(N15&gt;2.409,15,IF(N15&gt;2.396,16,IF(N15&gt;2.383,17,IF(N15&gt;2.37,18,IF(N15&gt;2.357,19,IF(N15&gt;2.344,20,IF(N15&gt;2.332,21,IF(N15&gt;2.32,22,IF(N15&gt;2.308,23,IF(N15&gt;2.296,24,IF(N15&gt;2.284,25,IF(N15&gt;2.272,26,IF(N15&gt;2.26,27,IF(N15&gt;2.248,28,IF(N15&gt;2.236,29,IF(N15&gt;2.225,30,IF(N15&gt;2.214,31,IF(N15&gt;2.203,32,IF(N15&gt;2.192,33,IF(N15&gt;2.181,34,IF(N15&gt;2.17,35,IF(N15&gt;2.16,36,IF(N15&gt;2.15,37,IF(N15&gt;2.14,38,IF(N15&gt;2.131,39,IF(N15&gt;2.122,40,IF(N15&gt;2.113,41,IF(N15&gt;2.104,42,IF(N15&gt;2.095,43,IF(N15&gt;2.086,44,IF(N15&gt;2.077,45,IF(N15&gt;2.068,46,IF(N15&gt;2.059,47,IF(N15&gt;2.05,48,IF(N15&gt;2.042,49,IF(N15&gt;2.034,50,IF(N15&gt;2.026,51,IF(N15&gt;2.018,52,IF(N15&gt;2.01,53,IF(N15&gt;2.002,54,IF(N15&gt;1.595,55,IF(N15&gt;1.588,56,IF(N15&gt;1.581,57,IF(N15&gt;1.574,58,IF(N15&gt;1.567,59,))))))))))))))))))))))))))))))))))))))))))))))))))))))))))))</f>
        <v>0</v>
      </c>
      <c r="Q15" s="16"/>
      <c r="R15" s="16">
        <f>O15+P15+Q15</f>
        <v>0</v>
      </c>
      <c r="S15" s="16">
        <f>R15</f>
        <v>0</v>
      </c>
      <c r="T15" s="65">
        <v>212</v>
      </c>
      <c r="U15" s="16">
        <f t="shared" si="8"/>
        <v>0</v>
      </c>
      <c r="V15" s="16">
        <f t="shared" si="9"/>
        <v>47</v>
      </c>
      <c r="W15" s="16">
        <f t="shared" si="10"/>
        <v>47</v>
      </c>
      <c r="X15" s="15">
        <f t="shared" si="11"/>
        <v>47</v>
      </c>
      <c r="Y15" s="61">
        <v>100</v>
      </c>
      <c r="Z15" s="16">
        <f t="shared" si="12"/>
        <v>0</v>
      </c>
      <c r="AA15" s="16">
        <f t="shared" si="13"/>
        <v>0</v>
      </c>
      <c r="AB15" s="16">
        <f t="shared" si="14"/>
        <v>0</v>
      </c>
      <c r="AC15" s="15">
        <f t="shared" si="15"/>
        <v>0</v>
      </c>
      <c r="AD15" s="18">
        <f t="shared" si="16"/>
        <v>123</v>
      </c>
      <c r="AE15" s="19">
        <f t="shared" si="17"/>
        <v>123</v>
      </c>
      <c r="AF15" s="19">
        <f t="shared" si="18"/>
        <v>10</v>
      </c>
    </row>
    <row r="16" spans="1:32" x14ac:dyDescent="0.25">
      <c r="A16" s="68">
        <v>40</v>
      </c>
      <c r="B16" s="70" t="s">
        <v>355</v>
      </c>
      <c r="C16" s="58">
        <v>19</v>
      </c>
      <c r="D16" s="59">
        <v>7.2</v>
      </c>
      <c r="E16" s="14">
        <f t="shared" si="0"/>
        <v>63</v>
      </c>
      <c r="F16" s="14">
        <f t="shared" si="1"/>
        <v>0</v>
      </c>
      <c r="G16" s="14">
        <f t="shared" si="2"/>
        <v>63</v>
      </c>
      <c r="H16" s="15">
        <f t="shared" si="3"/>
        <v>63</v>
      </c>
      <c r="I16" s="61">
        <v>400</v>
      </c>
      <c r="J16" s="14">
        <f t="shared" si="4"/>
        <v>0</v>
      </c>
      <c r="K16" s="14">
        <f t="shared" si="5"/>
        <v>13</v>
      </c>
      <c r="L16" s="14">
        <f t="shared" si="6"/>
        <v>13</v>
      </c>
      <c r="M16" s="15">
        <f t="shared" si="7"/>
        <v>13</v>
      </c>
      <c r="N16" s="16">
        <v>60</v>
      </c>
      <c r="O16" s="16">
        <f>IF(N16&gt;1.567,0,IF(N16&gt;1.56,60,IF(N16&gt;1.554,61,IF(N16&gt;1.548,62,IF(N16&gt;1.542,63,IF(N16&gt;1.536,64,IF(N16&gt;1.53,65,IF(N16&gt;1.524,66,IF(N16&gt;1.518,67,IF(N16&gt;1.512,68,IF(N16&gt;1.506,69,IF(N16&gt;1.5,70,IF(N16&gt;1.494,71,IF(N16&gt;1.488,72,IF(N16&gt;1.482,73,IF(N16&gt;1.477,74,IF(N16&gt;1.473,75,IF(N16&gt;1.469,76,IF(N16&gt;1.464,77,IF(N16&gt;1.46,78,IF(N16&gt;1.455,79,IF(N16&gt;1.451,80,IF(N16&gt;1.447,81,IF(N16&gt;1.443,82,IF(N16&gt;1.439,83,IF(N16&gt;1.435,84,IF(N16&gt;1.432,85,IF(N16&gt;1.428,86,IF(N16&gt;1.425,87,IF(N16&gt;1.422,88,IF(N16&gt;1.419,89,IF(N16&gt;1.416,90,IF(N16&gt;1.413,91,IF(N16&gt;1.41,92,IF(N16&gt;1.407,93,IF(N16&gt;1.404,94,IF(N16&gt;1.401,95,IF(N16&gt;1.398,96,IF(N16&gt;1.395,97,IF(N16&gt;1.392,98,IF(N16&gt;1.389,99,IF(N16&gt;1.386,100,IF(N16&gt;1.383,101,IF(N16&gt;1.38,102,IF(N16&gt;1.378,103,IF(N16&gt;1.375,104,IF(N16&gt;1.372,105,IF(N16&gt;1.37,106,IF(N16&gt;1.367,107,IF(N16&gt;1.365,108,IF(N16&gt;1.362,109,IF(N16&gt;1.359,110,IF(N16&gt;1.357,111,IF(N16&gt;1.354,112,IF(N16&gt;1.351,113,IF(N16&gt;1.348,114,IF(N16&gt;1.346,115,IF(N16&gt;1.343,116,IF(N16&gt;1.341,117,IF(N16&gt;1.338,118,IF(N16&gt;1.336,119,)))))))))))))))))))))))))))))))))))))))))))))))))))))))))))))</f>
        <v>0</v>
      </c>
      <c r="P16" s="16">
        <f>IF(N16&gt;3.015,0,IF(N16&gt;3.001,1,IF(N16&gt;2.587,2,IF(N16&gt;2.573,3,IF(N16&gt;2.559,4,IF(N16&gt;2.545,5,IF(N16&gt;2.531,6,IF(N16&gt;2.517,7,IF(N16&gt;2.503,8,IF(N16&gt;2.489,9,IF(N16&gt;2.475,10,IF(N16&gt;2.461,11,IF(N16&gt;2.448,12,IF(N16&gt;2.435,13,IF(N16&gt;2.422,14,IF(N16&gt;2.409,15,IF(N16&gt;2.396,16,IF(N16&gt;2.383,17,IF(N16&gt;2.37,18,IF(N16&gt;2.357,19,IF(N16&gt;2.344,20,IF(N16&gt;2.332,21,IF(N16&gt;2.32,22,IF(N16&gt;2.308,23,IF(N16&gt;2.296,24,IF(N16&gt;2.284,25,IF(N16&gt;2.272,26,IF(N16&gt;2.26,27,IF(N16&gt;2.248,28,IF(N16&gt;2.236,29,IF(N16&gt;2.225,30,IF(N16&gt;2.214,31,IF(N16&gt;2.203,32,IF(N16&gt;2.192,33,IF(N16&gt;2.181,34,IF(N16&gt;2.17,35,IF(N16&gt;2.16,36,IF(N16&gt;2.15,37,IF(N16&gt;2.14,38,IF(N16&gt;2.131,39,IF(N16&gt;2.122,40,IF(N16&gt;2.113,41,IF(N16&gt;2.104,42,IF(N16&gt;2.095,43,IF(N16&gt;2.086,44,IF(N16&gt;2.077,45,IF(N16&gt;2.068,46,IF(N16&gt;2.059,47,IF(N16&gt;2.05,48,IF(N16&gt;2.042,49,IF(N16&gt;2.034,50,IF(N16&gt;2.026,51,IF(N16&gt;2.018,52,IF(N16&gt;2.01,53,IF(N16&gt;2.002,54,IF(N16&gt;1.595,55,IF(N16&gt;1.588,56,IF(N16&gt;1.581,57,IF(N16&gt;1.574,58,IF(N16&gt;1.567,59,))))))))))))))))))))))))))))))))))))))))))))))))))))))))))))</f>
        <v>0</v>
      </c>
      <c r="Q16" s="16"/>
      <c r="R16" s="16">
        <f>O16+P16+Q16</f>
        <v>0</v>
      </c>
      <c r="S16" s="16">
        <f>R16</f>
        <v>0</v>
      </c>
      <c r="T16" s="65">
        <v>212</v>
      </c>
      <c r="U16" s="16">
        <f t="shared" si="8"/>
        <v>0</v>
      </c>
      <c r="V16" s="16">
        <f t="shared" si="9"/>
        <v>47</v>
      </c>
      <c r="W16" s="16">
        <f t="shared" si="10"/>
        <v>47</v>
      </c>
      <c r="X16" s="15">
        <f t="shared" si="11"/>
        <v>47</v>
      </c>
      <c r="Y16" s="61">
        <v>100</v>
      </c>
      <c r="Z16" s="16">
        <f t="shared" si="12"/>
        <v>0</v>
      </c>
      <c r="AA16" s="16">
        <f t="shared" si="13"/>
        <v>0</v>
      </c>
      <c r="AB16" s="16">
        <f t="shared" si="14"/>
        <v>0</v>
      </c>
      <c r="AC16" s="15">
        <f t="shared" si="15"/>
        <v>0</v>
      </c>
      <c r="AD16" s="18">
        <f t="shared" si="16"/>
        <v>123</v>
      </c>
      <c r="AE16" s="19">
        <f t="shared" si="17"/>
        <v>123</v>
      </c>
      <c r="AF16" s="19">
        <f t="shared" si="18"/>
        <v>10</v>
      </c>
    </row>
    <row r="17" spans="1:32" x14ac:dyDescent="0.25">
      <c r="A17" s="68">
        <v>36</v>
      </c>
      <c r="B17" s="70" t="s">
        <v>127</v>
      </c>
      <c r="C17" s="58">
        <v>18</v>
      </c>
      <c r="D17" s="59">
        <v>7.4</v>
      </c>
      <c r="E17" s="14">
        <f t="shared" si="0"/>
        <v>59</v>
      </c>
      <c r="F17" s="14">
        <f t="shared" si="1"/>
        <v>0</v>
      </c>
      <c r="G17" s="14">
        <f t="shared" si="2"/>
        <v>59</v>
      </c>
      <c r="H17" s="15">
        <f t="shared" si="3"/>
        <v>59</v>
      </c>
      <c r="I17" s="61">
        <v>430</v>
      </c>
      <c r="J17" s="14">
        <f t="shared" si="4"/>
        <v>0</v>
      </c>
      <c r="K17" s="14">
        <f t="shared" si="5"/>
        <v>16</v>
      </c>
      <c r="L17" s="14">
        <f t="shared" si="6"/>
        <v>16</v>
      </c>
      <c r="M17" s="15">
        <f t="shared" si="7"/>
        <v>16</v>
      </c>
      <c r="N17" s="17"/>
      <c r="O17" s="17"/>
      <c r="P17" s="17"/>
      <c r="Q17" s="17"/>
      <c r="R17" s="17"/>
      <c r="S17" s="17"/>
      <c r="T17" s="65">
        <v>210</v>
      </c>
      <c r="U17" s="16">
        <f t="shared" si="8"/>
        <v>0</v>
      </c>
      <c r="V17" s="16">
        <f t="shared" si="9"/>
        <v>45</v>
      </c>
      <c r="W17" s="16">
        <f t="shared" si="10"/>
        <v>45</v>
      </c>
      <c r="X17" s="15">
        <f t="shared" si="11"/>
        <v>45</v>
      </c>
      <c r="Y17" s="61">
        <v>100</v>
      </c>
      <c r="Z17" s="16">
        <f t="shared" si="12"/>
        <v>0</v>
      </c>
      <c r="AA17" s="16">
        <f t="shared" si="13"/>
        <v>0</v>
      </c>
      <c r="AB17" s="16">
        <f t="shared" si="14"/>
        <v>0</v>
      </c>
      <c r="AC17" s="15">
        <f t="shared" si="15"/>
        <v>0</v>
      </c>
      <c r="AD17" s="18">
        <f t="shared" si="16"/>
        <v>120</v>
      </c>
      <c r="AE17" s="19">
        <f t="shared" si="17"/>
        <v>120</v>
      </c>
      <c r="AF17" s="19">
        <f t="shared" si="18"/>
        <v>12</v>
      </c>
    </row>
    <row r="18" spans="1:32" x14ac:dyDescent="0.25">
      <c r="A18" s="68">
        <v>85</v>
      </c>
      <c r="B18" s="70" t="s">
        <v>423</v>
      </c>
      <c r="C18" s="58">
        <v>31</v>
      </c>
      <c r="D18" s="59">
        <v>7.6</v>
      </c>
      <c r="E18" s="14">
        <f t="shared" si="0"/>
        <v>55</v>
      </c>
      <c r="F18" s="14">
        <f t="shared" si="1"/>
        <v>0</v>
      </c>
      <c r="G18" s="14">
        <f t="shared" si="2"/>
        <v>55</v>
      </c>
      <c r="H18" s="15">
        <f t="shared" si="3"/>
        <v>55</v>
      </c>
      <c r="I18" s="61">
        <v>540</v>
      </c>
      <c r="J18" s="14">
        <f t="shared" si="4"/>
        <v>0</v>
      </c>
      <c r="K18" s="14">
        <f t="shared" si="5"/>
        <v>38</v>
      </c>
      <c r="L18" s="14">
        <f t="shared" si="6"/>
        <v>38</v>
      </c>
      <c r="M18" s="15">
        <f t="shared" si="7"/>
        <v>38</v>
      </c>
      <c r="N18" s="17"/>
      <c r="O18" s="17"/>
      <c r="P18" s="17"/>
      <c r="Q18" s="17"/>
      <c r="R18" s="17"/>
      <c r="S18" s="17"/>
      <c r="T18" s="65">
        <v>184</v>
      </c>
      <c r="U18" s="16">
        <f t="shared" si="8"/>
        <v>0</v>
      </c>
      <c r="V18" s="16">
        <f t="shared" si="9"/>
        <v>27</v>
      </c>
      <c r="W18" s="16">
        <f t="shared" si="10"/>
        <v>27</v>
      </c>
      <c r="X18" s="15">
        <f t="shared" si="11"/>
        <v>27</v>
      </c>
      <c r="Y18" s="61">
        <v>100</v>
      </c>
      <c r="Z18" s="16">
        <f t="shared" si="12"/>
        <v>0</v>
      </c>
      <c r="AA18" s="16">
        <f t="shared" si="13"/>
        <v>0</v>
      </c>
      <c r="AB18" s="16">
        <f t="shared" si="14"/>
        <v>0</v>
      </c>
      <c r="AC18" s="15">
        <f t="shared" si="15"/>
        <v>0</v>
      </c>
      <c r="AD18" s="18">
        <f t="shared" si="16"/>
        <v>120</v>
      </c>
      <c r="AE18" s="19">
        <f t="shared" si="17"/>
        <v>120</v>
      </c>
      <c r="AF18" s="19">
        <f t="shared" si="18"/>
        <v>12</v>
      </c>
    </row>
    <row r="19" spans="1:32" x14ac:dyDescent="0.25">
      <c r="A19" s="68">
        <v>148</v>
      </c>
      <c r="B19" s="70" t="s">
        <v>204</v>
      </c>
      <c r="C19" s="58">
        <v>47</v>
      </c>
      <c r="D19" s="59">
        <v>7.4</v>
      </c>
      <c r="E19" s="14">
        <f t="shared" si="0"/>
        <v>59</v>
      </c>
      <c r="F19" s="14">
        <f t="shared" si="1"/>
        <v>0</v>
      </c>
      <c r="G19" s="14">
        <f t="shared" si="2"/>
        <v>59</v>
      </c>
      <c r="H19" s="15">
        <f t="shared" si="3"/>
        <v>59</v>
      </c>
      <c r="I19" s="61">
        <v>505</v>
      </c>
      <c r="J19" s="14">
        <f t="shared" si="4"/>
        <v>0</v>
      </c>
      <c r="K19" s="14">
        <f t="shared" si="5"/>
        <v>31</v>
      </c>
      <c r="L19" s="14">
        <f t="shared" si="6"/>
        <v>31</v>
      </c>
      <c r="M19" s="15">
        <f t="shared" si="7"/>
        <v>31</v>
      </c>
      <c r="N19" s="17"/>
      <c r="O19" s="17"/>
      <c r="P19" s="17"/>
      <c r="Q19" s="17"/>
      <c r="R19" s="17"/>
      <c r="S19" s="17"/>
      <c r="T19" s="65">
        <v>191</v>
      </c>
      <c r="U19" s="16">
        <f t="shared" si="8"/>
        <v>0</v>
      </c>
      <c r="V19" s="16">
        <f t="shared" si="9"/>
        <v>30</v>
      </c>
      <c r="W19" s="16">
        <f t="shared" si="10"/>
        <v>30</v>
      </c>
      <c r="X19" s="15">
        <f t="shared" si="11"/>
        <v>30</v>
      </c>
      <c r="Y19" s="61">
        <v>100</v>
      </c>
      <c r="Z19" s="16">
        <f t="shared" si="12"/>
        <v>0</v>
      </c>
      <c r="AA19" s="16">
        <f t="shared" si="13"/>
        <v>0</v>
      </c>
      <c r="AB19" s="16">
        <f t="shared" si="14"/>
        <v>0</v>
      </c>
      <c r="AC19" s="15">
        <f t="shared" si="15"/>
        <v>0</v>
      </c>
      <c r="AD19" s="18">
        <f t="shared" si="16"/>
        <v>120</v>
      </c>
      <c r="AE19" s="19">
        <f t="shared" si="17"/>
        <v>120</v>
      </c>
      <c r="AF19" s="19">
        <f t="shared" si="18"/>
        <v>12</v>
      </c>
    </row>
    <row r="20" spans="1:32" x14ac:dyDescent="0.25">
      <c r="A20" s="68">
        <v>102</v>
      </c>
      <c r="B20" s="70" t="s">
        <v>407</v>
      </c>
      <c r="C20" s="58">
        <v>36</v>
      </c>
      <c r="D20" s="59">
        <v>7.9</v>
      </c>
      <c r="E20" s="14">
        <f t="shared" si="0"/>
        <v>46</v>
      </c>
      <c r="F20" s="14">
        <f t="shared" si="1"/>
        <v>0</v>
      </c>
      <c r="G20" s="14">
        <f t="shared" si="2"/>
        <v>46</v>
      </c>
      <c r="H20" s="15">
        <f t="shared" si="3"/>
        <v>46</v>
      </c>
      <c r="I20" s="61">
        <v>520</v>
      </c>
      <c r="J20" s="14">
        <f t="shared" si="4"/>
        <v>0</v>
      </c>
      <c r="K20" s="14">
        <f t="shared" si="5"/>
        <v>34</v>
      </c>
      <c r="L20" s="14">
        <f t="shared" si="6"/>
        <v>34</v>
      </c>
      <c r="M20" s="15">
        <f t="shared" si="7"/>
        <v>34</v>
      </c>
      <c r="N20" s="16">
        <v>60</v>
      </c>
      <c r="O20" s="16">
        <f>IF(N20&gt;1.567,0,IF(N20&gt;1.56,60,IF(N20&gt;1.554,61,IF(N20&gt;1.548,62,IF(N20&gt;1.542,63,IF(N20&gt;1.536,64,IF(N20&gt;1.53,65,IF(N20&gt;1.524,66,IF(N20&gt;1.518,67,IF(N20&gt;1.512,68,IF(N20&gt;1.506,69,IF(N20&gt;1.5,70,IF(N20&gt;1.494,71,IF(N20&gt;1.488,72,IF(N20&gt;1.482,73,IF(N20&gt;1.477,74,IF(N20&gt;1.473,75,IF(N20&gt;1.469,76,IF(N20&gt;1.464,77,IF(N20&gt;1.46,78,IF(N20&gt;1.455,79,IF(N20&gt;1.451,80,IF(N20&gt;1.447,81,IF(N20&gt;1.443,82,IF(N20&gt;1.439,83,IF(N20&gt;1.435,84,IF(N20&gt;1.432,85,IF(N20&gt;1.428,86,IF(N20&gt;1.425,87,IF(N20&gt;1.422,88,IF(N20&gt;1.419,89,IF(N20&gt;1.416,90,IF(N20&gt;1.413,91,IF(N20&gt;1.41,92,IF(N20&gt;1.407,93,IF(N20&gt;1.404,94,IF(N20&gt;1.401,95,IF(N20&gt;1.398,96,IF(N20&gt;1.395,97,IF(N20&gt;1.392,98,IF(N20&gt;1.389,99,IF(N20&gt;1.386,100,IF(N20&gt;1.383,101,IF(N20&gt;1.38,102,IF(N20&gt;1.378,103,IF(N20&gt;1.375,104,IF(N20&gt;1.372,105,IF(N20&gt;1.37,106,IF(N20&gt;1.367,107,IF(N20&gt;1.365,108,IF(N20&gt;1.362,109,IF(N20&gt;1.359,110,IF(N20&gt;1.357,111,IF(N20&gt;1.354,112,IF(N20&gt;1.351,113,IF(N20&gt;1.348,114,IF(N20&gt;1.346,115,IF(N20&gt;1.343,116,IF(N20&gt;1.341,117,IF(N20&gt;1.338,118,IF(N20&gt;1.336,119,)))))))))))))))))))))))))))))))))))))))))))))))))))))))))))))</f>
        <v>0</v>
      </c>
      <c r="P20" s="16">
        <f>IF(N20&gt;3.015,0,IF(N20&gt;3.001,1,IF(N20&gt;2.587,2,IF(N20&gt;2.573,3,IF(N20&gt;2.559,4,IF(N20&gt;2.545,5,IF(N20&gt;2.531,6,IF(N20&gt;2.517,7,IF(N20&gt;2.503,8,IF(N20&gt;2.489,9,IF(N20&gt;2.475,10,IF(N20&gt;2.461,11,IF(N20&gt;2.448,12,IF(N20&gt;2.435,13,IF(N20&gt;2.422,14,IF(N20&gt;2.409,15,IF(N20&gt;2.396,16,IF(N20&gt;2.383,17,IF(N20&gt;2.37,18,IF(N20&gt;2.357,19,IF(N20&gt;2.344,20,IF(N20&gt;2.332,21,IF(N20&gt;2.32,22,IF(N20&gt;2.308,23,IF(N20&gt;2.296,24,IF(N20&gt;2.284,25,IF(N20&gt;2.272,26,IF(N20&gt;2.26,27,IF(N20&gt;2.248,28,IF(N20&gt;2.236,29,IF(N20&gt;2.225,30,IF(N20&gt;2.214,31,IF(N20&gt;2.203,32,IF(N20&gt;2.192,33,IF(N20&gt;2.181,34,IF(N20&gt;2.17,35,IF(N20&gt;2.16,36,IF(N20&gt;2.15,37,IF(N20&gt;2.14,38,IF(N20&gt;2.131,39,IF(N20&gt;2.122,40,IF(N20&gt;2.113,41,IF(N20&gt;2.104,42,IF(N20&gt;2.095,43,IF(N20&gt;2.086,44,IF(N20&gt;2.077,45,IF(N20&gt;2.068,46,IF(N20&gt;2.059,47,IF(N20&gt;2.05,48,IF(N20&gt;2.042,49,IF(N20&gt;2.034,50,IF(N20&gt;2.026,51,IF(N20&gt;2.018,52,IF(N20&gt;2.01,53,IF(N20&gt;2.002,54,IF(N20&gt;1.595,55,IF(N20&gt;1.588,56,IF(N20&gt;1.581,57,IF(N20&gt;1.574,58,IF(N20&gt;1.567,59,))))))))))))))))))))))))))))))))))))))))))))))))))))))))))))</f>
        <v>0</v>
      </c>
      <c r="Q20" s="16"/>
      <c r="R20" s="16">
        <f>O20+P20+Q20</f>
        <v>0</v>
      </c>
      <c r="S20" s="16">
        <f>R20</f>
        <v>0</v>
      </c>
      <c r="T20" s="65">
        <v>203</v>
      </c>
      <c r="U20" s="16">
        <f t="shared" si="8"/>
        <v>0</v>
      </c>
      <c r="V20" s="16">
        <f t="shared" si="9"/>
        <v>38</v>
      </c>
      <c r="W20" s="16">
        <f t="shared" si="10"/>
        <v>38</v>
      </c>
      <c r="X20" s="15">
        <f t="shared" si="11"/>
        <v>38</v>
      </c>
      <c r="Y20" s="61">
        <v>100</v>
      </c>
      <c r="Z20" s="16">
        <f t="shared" si="12"/>
        <v>0</v>
      </c>
      <c r="AA20" s="16">
        <f t="shared" si="13"/>
        <v>0</v>
      </c>
      <c r="AB20" s="16">
        <f t="shared" si="14"/>
        <v>0</v>
      </c>
      <c r="AC20" s="15">
        <f t="shared" si="15"/>
        <v>0</v>
      </c>
      <c r="AD20" s="18">
        <f t="shared" si="16"/>
        <v>118</v>
      </c>
      <c r="AE20" s="19">
        <f t="shared" si="17"/>
        <v>118</v>
      </c>
      <c r="AF20" s="19">
        <f t="shared" si="18"/>
        <v>15</v>
      </c>
    </row>
    <row r="21" spans="1:32" x14ac:dyDescent="0.25">
      <c r="A21" s="68">
        <v>35</v>
      </c>
      <c r="B21" s="70" t="s">
        <v>125</v>
      </c>
      <c r="C21" s="58">
        <v>18</v>
      </c>
      <c r="D21" s="59">
        <v>8.4</v>
      </c>
      <c r="E21" s="14">
        <f t="shared" si="0"/>
        <v>28</v>
      </c>
      <c r="F21" s="14">
        <f t="shared" si="1"/>
        <v>0</v>
      </c>
      <c r="G21" s="14">
        <f t="shared" si="2"/>
        <v>28</v>
      </c>
      <c r="H21" s="15">
        <f t="shared" si="3"/>
        <v>28</v>
      </c>
      <c r="I21" s="61">
        <v>570</v>
      </c>
      <c r="J21" s="14">
        <f t="shared" si="4"/>
        <v>44</v>
      </c>
      <c r="K21" s="14">
        <f t="shared" si="5"/>
        <v>0</v>
      </c>
      <c r="L21" s="14">
        <f t="shared" si="6"/>
        <v>44</v>
      </c>
      <c r="M21" s="15">
        <f t="shared" si="7"/>
        <v>44</v>
      </c>
      <c r="N21" s="17"/>
      <c r="O21" s="17"/>
      <c r="P21" s="17"/>
      <c r="Q21" s="17"/>
      <c r="R21" s="17"/>
      <c r="S21" s="17"/>
      <c r="T21" s="65">
        <v>210</v>
      </c>
      <c r="U21" s="16">
        <f t="shared" si="8"/>
        <v>0</v>
      </c>
      <c r="V21" s="16">
        <f t="shared" si="9"/>
        <v>45</v>
      </c>
      <c r="W21" s="16">
        <f t="shared" si="10"/>
        <v>45</v>
      </c>
      <c r="X21" s="15">
        <f t="shared" si="11"/>
        <v>45</v>
      </c>
      <c r="Y21" s="61">
        <v>100</v>
      </c>
      <c r="Z21" s="16">
        <f t="shared" si="12"/>
        <v>0</v>
      </c>
      <c r="AA21" s="16">
        <f t="shared" si="13"/>
        <v>0</v>
      </c>
      <c r="AB21" s="16">
        <f t="shared" si="14"/>
        <v>0</v>
      </c>
      <c r="AC21" s="15">
        <f t="shared" si="15"/>
        <v>0</v>
      </c>
      <c r="AD21" s="18">
        <f t="shared" si="16"/>
        <v>117</v>
      </c>
      <c r="AE21" s="19">
        <f t="shared" si="17"/>
        <v>117</v>
      </c>
      <c r="AF21" s="19">
        <f t="shared" si="18"/>
        <v>16</v>
      </c>
    </row>
    <row r="22" spans="1:32" x14ac:dyDescent="0.25">
      <c r="A22" s="68">
        <v>41</v>
      </c>
      <c r="B22" s="70" t="s">
        <v>354</v>
      </c>
      <c r="C22" s="58">
        <v>19</v>
      </c>
      <c r="D22" s="59">
        <v>7.3</v>
      </c>
      <c r="E22" s="14">
        <f t="shared" si="0"/>
        <v>61</v>
      </c>
      <c r="F22" s="14">
        <f t="shared" si="1"/>
        <v>0</v>
      </c>
      <c r="G22" s="14">
        <f t="shared" si="2"/>
        <v>61</v>
      </c>
      <c r="H22" s="15">
        <f t="shared" si="3"/>
        <v>61</v>
      </c>
      <c r="I22" s="61">
        <v>420</v>
      </c>
      <c r="J22" s="14">
        <f t="shared" si="4"/>
        <v>0</v>
      </c>
      <c r="K22" s="14">
        <f t="shared" si="5"/>
        <v>15</v>
      </c>
      <c r="L22" s="14">
        <f t="shared" si="6"/>
        <v>15</v>
      </c>
      <c r="M22" s="15">
        <f t="shared" si="7"/>
        <v>15</v>
      </c>
      <c r="N22" s="16">
        <v>60</v>
      </c>
      <c r="O22" s="16">
        <f>IF(N22&gt;1.567,0,IF(N22&gt;1.56,60,IF(N22&gt;1.554,61,IF(N22&gt;1.548,62,IF(N22&gt;1.542,63,IF(N22&gt;1.536,64,IF(N22&gt;1.53,65,IF(N22&gt;1.524,66,IF(N22&gt;1.518,67,IF(N22&gt;1.512,68,IF(N22&gt;1.506,69,IF(N22&gt;1.5,70,IF(N22&gt;1.494,71,IF(N22&gt;1.488,72,IF(N22&gt;1.482,73,IF(N22&gt;1.477,74,IF(N22&gt;1.473,75,IF(N22&gt;1.469,76,IF(N22&gt;1.464,77,IF(N22&gt;1.46,78,IF(N22&gt;1.455,79,IF(N22&gt;1.451,80,IF(N22&gt;1.447,81,IF(N22&gt;1.443,82,IF(N22&gt;1.439,83,IF(N22&gt;1.435,84,IF(N22&gt;1.432,85,IF(N22&gt;1.428,86,IF(N22&gt;1.425,87,IF(N22&gt;1.422,88,IF(N22&gt;1.419,89,IF(N22&gt;1.416,90,IF(N22&gt;1.413,91,IF(N22&gt;1.41,92,IF(N22&gt;1.407,93,IF(N22&gt;1.404,94,IF(N22&gt;1.401,95,IF(N22&gt;1.398,96,IF(N22&gt;1.395,97,IF(N22&gt;1.392,98,IF(N22&gt;1.389,99,IF(N22&gt;1.386,100,IF(N22&gt;1.383,101,IF(N22&gt;1.38,102,IF(N22&gt;1.378,103,IF(N22&gt;1.375,104,IF(N22&gt;1.372,105,IF(N22&gt;1.37,106,IF(N22&gt;1.367,107,IF(N22&gt;1.365,108,IF(N22&gt;1.362,109,IF(N22&gt;1.359,110,IF(N22&gt;1.357,111,IF(N22&gt;1.354,112,IF(N22&gt;1.351,113,IF(N22&gt;1.348,114,IF(N22&gt;1.346,115,IF(N22&gt;1.343,116,IF(N22&gt;1.341,117,IF(N22&gt;1.338,118,IF(N22&gt;1.336,119,)))))))))))))))))))))))))))))))))))))))))))))))))))))))))))))</f>
        <v>0</v>
      </c>
      <c r="P22" s="16">
        <f>IF(N22&gt;3.015,0,IF(N22&gt;3.001,1,IF(N22&gt;2.587,2,IF(N22&gt;2.573,3,IF(N22&gt;2.559,4,IF(N22&gt;2.545,5,IF(N22&gt;2.531,6,IF(N22&gt;2.517,7,IF(N22&gt;2.503,8,IF(N22&gt;2.489,9,IF(N22&gt;2.475,10,IF(N22&gt;2.461,11,IF(N22&gt;2.448,12,IF(N22&gt;2.435,13,IF(N22&gt;2.422,14,IF(N22&gt;2.409,15,IF(N22&gt;2.396,16,IF(N22&gt;2.383,17,IF(N22&gt;2.37,18,IF(N22&gt;2.357,19,IF(N22&gt;2.344,20,IF(N22&gt;2.332,21,IF(N22&gt;2.32,22,IF(N22&gt;2.308,23,IF(N22&gt;2.296,24,IF(N22&gt;2.284,25,IF(N22&gt;2.272,26,IF(N22&gt;2.26,27,IF(N22&gt;2.248,28,IF(N22&gt;2.236,29,IF(N22&gt;2.225,30,IF(N22&gt;2.214,31,IF(N22&gt;2.203,32,IF(N22&gt;2.192,33,IF(N22&gt;2.181,34,IF(N22&gt;2.17,35,IF(N22&gt;2.16,36,IF(N22&gt;2.15,37,IF(N22&gt;2.14,38,IF(N22&gt;2.131,39,IF(N22&gt;2.122,40,IF(N22&gt;2.113,41,IF(N22&gt;2.104,42,IF(N22&gt;2.095,43,IF(N22&gt;2.086,44,IF(N22&gt;2.077,45,IF(N22&gt;2.068,46,IF(N22&gt;2.059,47,IF(N22&gt;2.05,48,IF(N22&gt;2.042,49,IF(N22&gt;2.034,50,IF(N22&gt;2.026,51,IF(N22&gt;2.018,52,IF(N22&gt;2.01,53,IF(N22&gt;2.002,54,IF(N22&gt;1.595,55,IF(N22&gt;1.588,56,IF(N22&gt;1.581,57,IF(N22&gt;1.574,58,IF(N22&gt;1.567,59,))))))))))))))))))))))))))))))))))))))))))))))))))))))))))))</f>
        <v>0</v>
      </c>
      <c r="Q22" s="16"/>
      <c r="R22" s="16">
        <f>O22+P22+Q22</f>
        <v>0</v>
      </c>
      <c r="S22" s="16">
        <f>R22</f>
        <v>0</v>
      </c>
      <c r="T22" s="65">
        <v>206</v>
      </c>
      <c r="U22" s="16">
        <f t="shared" si="8"/>
        <v>0</v>
      </c>
      <c r="V22" s="16">
        <f t="shared" si="9"/>
        <v>41</v>
      </c>
      <c r="W22" s="16">
        <f t="shared" si="10"/>
        <v>41</v>
      </c>
      <c r="X22" s="15">
        <f t="shared" si="11"/>
        <v>41</v>
      </c>
      <c r="Y22" s="61">
        <v>100</v>
      </c>
      <c r="Z22" s="16">
        <f t="shared" si="12"/>
        <v>0</v>
      </c>
      <c r="AA22" s="16">
        <f t="shared" si="13"/>
        <v>0</v>
      </c>
      <c r="AB22" s="16">
        <f t="shared" si="14"/>
        <v>0</v>
      </c>
      <c r="AC22" s="15">
        <f t="shared" si="15"/>
        <v>0</v>
      </c>
      <c r="AD22" s="18">
        <f t="shared" si="16"/>
        <v>117</v>
      </c>
      <c r="AE22" s="19">
        <f t="shared" si="17"/>
        <v>117</v>
      </c>
      <c r="AF22" s="19">
        <f t="shared" si="18"/>
        <v>16</v>
      </c>
    </row>
    <row r="23" spans="1:32" x14ac:dyDescent="0.25">
      <c r="A23" s="68">
        <v>182</v>
      </c>
      <c r="B23" s="70" t="s">
        <v>157</v>
      </c>
      <c r="C23" s="58">
        <v>56</v>
      </c>
      <c r="D23" s="59">
        <v>7.5</v>
      </c>
      <c r="E23" s="14">
        <f t="shared" si="0"/>
        <v>57</v>
      </c>
      <c r="F23" s="14">
        <f t="shared" si="1"/>
        <v>0</v>
      </c>
      <c r="G23" s="14">
        <f t="shared" si="2"/>
        <v>57</v>
      </c>
      <c r="H23" s="15">
        <f t="shared" si="3"/>
        <v>57</v>
      </c>
      <c r="I23" s="61">
        <v>540</v>
      </c>
      <c r="J23" s="14">
        <f t="shared" si="4"/>
        <v>0</v>
      </c>
      <c r="K23" s="14">
        <f t="shared" si="5"/>
        <v>38</v>
      </c>
      <c r="L23" s="14">
        <f t="shared" si="6"/>
        <v>38</v>
      </c>
      <c r="M23" s="15">
        <f t="shared" si="7"/>
        <v>38</v>
      </c>
      <c r="N23" s="16">
        <v>60</v>
      </c>
      <c r="O23" s="16">
        <f>IF(N23&gt;1.567,0,IF(N23&gt;1.56,60,IF(N23&gt;1.554,61,IF(N23&gt;1.548,62,IF(N23&gt;1.542,63,IF(N23&gt;1.536,64,IF(N23&gt;1.53,65,IF(N23&gt;1.524,66,IF(N23&gt;1.518,67,IF(N23&gt;1.512,68,IF(N23&gt;1.506,69,IF(N23&gt;1.5,70,IF(N23&gt;1.494,71,IF(N23&gt;1.488,72,IF(N23&gt;1.482,73,IF(N23&gt;1.477,74,IF(N23&gt;1.473,75,IF(N23&gt;1.469,76,IF(N23&gt;1.464,77,IF(N23&gt;1.46,78,IF(N23&gt;1.455,79,IF(N23&gt;1.451,80,IF(N23&gt;1.447,81,IF(N23&gt;1.443,82,IF(N23&gt;1.439,83,IF(N23&gt;1.435,84,IF(N23&gt;1.432,85,IF(N23&gt;1.428,86,IF(N23&gt;1.425,87,IF(N23&gt;1.422,88,IF(N23&gt;1.419,89,IF(N23&gt;1.416,90,IF(N23&gt;1.413,91,IF(N23&gt;1.41,92,IF(N23&gt;1.407,93,IF(N23&gt;1.404,94,IF(N23&gt;1.401,95,IF(N23&gt;1.398,96,IF(N23&gt;1.395,97,IF(N23&gt;1.392,98,IF(N23&gt;1.389,99,IF(N23&gt;1.386,100,IF(N23&gt;1.383,101,IF(N23&gt;1.38,102,IF(N23&gt;1.378,103,IF(N23&gt;1.375,104,IF(N23&gt;1.372,105,IF(N23&gt;1.37,106,IF(N23&gt;1.367,107,IF(N23&gt;1.365,108,IF(N23&gt;1.362,109,IF(N23&gt;1.359,110,IF(N23&gt;1.357,111,IF(N23&gt;1.354,112,IF(N23&gt;1.351,113,IF(N23&gt;1.348,114,IF(N23&gt;1.346,115,IF(N23&gt;1.343,116,IF(N23&gt;1.341,117,IF(N23&gt;1.338,118,IF(N23&gt;1.336,119,)))))))))))))))))))))))))))))))))))))))))))))))))))))))))))))</f>
        <v>0</v>
      </c>
      <c r="P23" s="16">
        <f>IF(N23&gt;3.015,0,IF(N23&gt;3.001,1,IF(N23&gt;2.587,2,IF(N23&gt;2.573,3,IF(N23&gt;2.559,4,IF(N23&gt;2.545,5,IF(N23&gt;2.531,6,IF(N23&gt;2.517,7,IF(N23&gt;2.503,8,IF(N23&gt;2.489,9,IF(N23&gt;2.475,10,IF(N23&gt;2.461,11,IF(N23&gt;2.448,12,IF(N23&gt;2.435,13,IF(N23&gt;2.422,14,IF(N23&gt;2.409,15,IF(N23&gt;2.396,16,IF(N23&gt;2.383,17,IF(N23&gt;2.37,18,IF(N23&gt;2.357,19,IF(N23&gt;2.344,20,IF(N23&gt;2.332,21,IF(N23&gt;2.32,22,IF(N23&gt;2.308,23,IF(N23&gt;2.296,24,IF(N23&gt;2.284,25,IF(N23&gt;2.272,26,IF(N23&gt;2.26,27,IF(N23&gt;2.248,28,IF(N23&gt;2.236,29,IF(N23&gt;2.225,30,IF(N23&gt;2.214,31,IF(N23&gt;2.203,32,IF(N23&gt;2.192,33,IF(N23&gt;2.181,34,IF(N23&gt;2.17,35,IF(N23&gt;2.16,36,IF(N23&gt;2.15,37,IF(N23&gt;2.14,38,IF(N23&gt;2.131,39,IF(N23&gt;2.122,40,IF(N23&gt;2.113,41,IF(N23&gt;2.104,42,IF(N23&gt;2.095,43,IF(N23&gt;2.086,44,IF(N23&gt;2.077,45,IF(N23&gt;2.068,46,IF(N23&gt;2.059,47,IF(N23&gt;2.05,48,IF(N23&gt;2.042,49,IF(N23&gt;2.034,50,IF(N23&gt;2.026,51,IF(N23&gt;2.018,52,IF(N23&gt;2.01,53,IF(N23&gt;2.002,54,IF(N23&gt;1.595,55,IF(N23&gt;1.588,56,IF(N23&gt;1.581,57,IF(N23&gt;1.574,58,IF(N23&gt;1.567,59,))))))))))))))))))))))))))))))))))))))))))))))))))))))))))))</f>
        <v>0</v>
      </c>
      <c r="Q23" s="16"/>
      <c r="R23" s="16">
        <f>O23+P23+Q23</f>
        <v>0</v>
      </c>
      <c r="S23" s="16">
        <f>R23</f>
        <v>0</v>
      </c>
      <c r="T23" s="65">
        <v>175</v>
      </c>
      <c r="U23" s="16">
        <f t="shared" si="8"/>
        <v>0</v>
      </c>
      <c r="V23" s="16">
        <f t="shared" si="9"/>
        <v>22</v>
      </c>
      <c r="W23" s="16">
        <f t="shared" si="10"/>
        <v>22</v>
      </c>
      <c r="X23" s="15">
        <f t="shared" si="11"/>
        <v>22</v>
      </c>
      <c r="Y23" s="61">
        <v>100</v>
      </c>
      <c r="Z23" s="16">
        <f t="shared" si="12"/>
        <v>0</v>
      </c>
      <c r="AA23" s="16">
        <f t="shared" si="13"/>
        <v>0</v>
      </c>
      <c r="AB23" s="16">
        <f t="shared" si="14"/>
        <v>0</v>
      </c>
      <c r="AC23" s="15">
        <f t="shared" si="15"/>
        <v>0</v>
      </c>
      <c r="AD23" s="18">
        <f t="shared" si="16"/>
        <v>117</v>
      </c>
      <c r="AE23" s="19">
        <f t="shared" si="17"/>
        <v>117</v>
      </c>
      <c r="AF23" s="19">
        <f t="shared" si="18"/>
        <v>16</v>
      </c>
    </row>
    <row r="24" spans="1:32" x14ac:dyDescent="0.25">
      <c r="A24" s="68">
        <v>106</v>
      </c>
      <c r="B24" s="70" t="s">
        <v>345</v>
      </c>
      <c r="C24" s="58">
        <v>38</v>
      </c>
      <c r="D24" s="59">
        <v>8.4</v>
      </c>
      <c r="E24" s="14">
        <f t="shared" si="0"/>
        <v>28</v>
      </c>
      <c r="F24" s="14">
        <f t="shared" si="1"/>
        <v>0</v>
      </c>
      <c r="G24" s="14">
        <f t="shared" si="2"/>
        <v>28</v>
      </c>
      <c r="H24" s="15">
        <f t="shared" si="3"/>
        <v>28</v>
      </c>
      <c r="I24" s="61">
        <v>615</v>
      </c>
      <c r="J24" s="14">
        <f t="shared" si="4"/>
        <v>53</v>
      </c>
      <c r="K24" s="14">
        <f t="shared" si="5"/>
        <v>0</v>
      </c>
      <c r="L24" s="14">
        <f t="shared" si="6"/>
        <v>53</v>
      </c>
      <c r="M24" s="15">
        <f t="shared" si="7"/>
        <v>53</v>
      </c>
      <c r="N24" s="17"/>
      <c r="O24" s="17"/>
      <c r="P24" s="17"/>
      <c r="Q24" s="17"/>
      <c r="R24" s="17"/>
      <c r="S24" s="17"/>
      <c r="T24" s="65">
        <v>200</v>
      </c>
      <c r="U24" s="16">
        <f t="shared" si="8"/>
        <v>0</v>
      </c>
      <c r="V24" s="16">
        <f t="shared" si="9"/>
        <v>35</v>
      </c>
      <c r="W24" s="16">
        <f t="shared" si="10"/>
        <v>35</v>
      </c>
      <c r="X24" s="15">
        <f t="shared" si="11"/>
        <v>35</v>
      </c>
      <c r="Y24" s="61">
        <v>100</v>
      </c>
      <c r="Z24" s="16">
        <f t="shared" si="12"/>
        <v>0</v>
      </c>
      <c r="AA24" s="16">
        <f t="shared" si="13"/>
        <v>0</v>
      </c>
      <c r="AB24" s="16">
        <f t="shared" si="14"/>
        <v>0</v>
      </c>
      <c r="AC24" s="15">
        <f t="shared" si="15"/>
        <v>0</v>
      </c>
      <c r="AD24" s="18">
        <f t="shared" si="16"/>
        <v>116</v>
      </c>
      <c r="AE24" s="19">
        <f t="shared" si="17"/>
        <v>116</v>
      </c>
      <c r="AF24" s="19">
        <f t="shared" si="18"/>
        <v>19</v>
      </c>
    </row>
    <row r="25" spans="1:32" x14ac:dyDescent="0.25">
      <c r="A25" s="68">
        <v>82</v>
      </c>
      <c r="B25" s="70" t="s">
        <v>422</v>
      </c>
      <c r="C25" s="58">
        <v>31</v>
      </c>
      <c r="D25" s="59">
        <v>7.9</v>
      </c>
      <c r="E25" s="14">
        <f t="shared" si="0"/>
        <v>46</v>
      </c>
      <c r="F25" s="14">
        <f t="shared" si="1"/>
        <v>0</v>
      </c>
      <c r="G25" s="14">
        <f t="shared" si="2"/>
        <v>46</v>
      </c>
      <c r="H25" s="15">
        <f t="shared" si="3"/>
        <v>46</v>
      </c>
      <c r="I25" s="61">
        <v>525</v>
      </c>
      <c r="J25" s="14">
        <f t="shared" si="4"/>
        <v>0</v>
      </c>
      <c r="K25" s="14">
        <f t="shared" si="5"/>
        <v>35</v>
      </c>
      <c r="L25" s="14">
        <f t="shared" si="6"/>
        <v>35</v>
      </c>
      <c r="M25" s="15">
        <f t="shared" si="7"/>
        <v>35</v>
      </c>
      <c r="N25" s="17"/>
      <c r="O25" s="17"/>
      <c r="P25" s="17"/>
      <c r="Q25" s="17"/>
      <c r="R25" s="17"/>
      <c r="S25" s="17"/>
      <c r="T25" s="65">
        <v>196</v>
      </c>
      <c r="U25" s="16">
        <f t="shared" si="8"/>
        <v>0</v>
      </c>
      <c r="V25" s="16">
        <f t="shared" si="9"/>
        <v>33</v>
      </c>
      <c r="W25" s="16">
        <f t="shared" si="10"/>
        <v>33</v>
      </c>
      <c r="X25" s="15">
        <f t="shared" si="11"/>
        <v>33</v>
      </c>
      <c r="Y25" s="61">
        <v>100</v>
      </c>
      <c r="Z25" s="16">
        <f t="shared" si="12"/>
        <v>0</v>
      </c>
      <c r="AA25" s="16">
        <f t="shared" si="13"/>
        <v>0</v>
      </c>
      <c r="AB25" s="16">
        <f t="shared" si="14"/>
        <v>0</v>
      </c>
      <c r="AC25" s="15">
        <f t="shared" si="15"/>
        <v>0</v>
      </c>
      <c r="AD25" s="18">
        <f t="shared" si="16"/>
        <v>114</v>
      </c>
      <c r="AE25" s="19">
        <f t="shared" si="17"/>
        <v>114</v>
      </c>
      <c r="AF25" s="19">
        <f t="shared" si="18"/>
        <v>20</v>
      </c>
    </row>
    <row r="26" spans="1:32" x14ac:dyDescent="0.25">
      <c r="A26" s="68">
        <v>117</v>
      </c>
      <c r="B26" s="70" t="s">
        <v>175</v>
      </c>
      <c r="C26" s="58">
        <v>40</v>
      </c>
      <c r="D26" s="59">
        <v>7.8</v>
      </c>
      <c r="E26" s="14">
        <f t="shared" si="0"/>
        <v>50</v>
      </c>
      <c r="F26" s="14">
        <f t="shared" si="1"/>
        <v>0</v>
      </c>
      <c r="G26" s="14">
        <f t="shared" si="2"/>
        <v>50</v>
      </c>
      <c r="H26" s="15">
        <f t="shared" si="3"/>
        <v>50</v>
      </c>
      <c r="I26" s="61">
        <v>500</v>
      </c>
      <c r="J26" s="14">
        <f t="shared" si="4"/>
        <v>0</v>
      </c>
      <c r="K26" s="14">
        <f t="shared" si="5"/>
        <v>30</v>
      </c>
      <c r="L26" s="14">
        <f t="shared" si="6"/>
        <v>30</v>
      </c>
      <c r="M26" s="15">
        <f t="shared" si="7"/>
        <v>30</v>
      </c>
      <c r="N26" s="16">
        <v>60</v>
      </c>
      <c r="O26" s="16">
        <f>IF(N26&gt;1.567,0,IF(N26&gt;1.56,60,IF(N26&gt;1.554,61,IF(N26&gt;1.548,62,IF(N26&gt;1.542,63,IF(N26&gt;1.536,64,IF(N26&gt;1.53,65,IF(N26&gt;1.524,66,IF(N26&gt;1.518,67,IF(N26&gt;1.512,68,IF(N26&gt;1.506,69,IF(N26&gt;1.5,70,IF(N26&gt;1.494,71,IF(N26&gt;1.488,72,IF(N26&gt;1.482,73,IF(N26&gt;1.477,74,IF(N26&gt;1.473,75,IF(N26&gt;1.469,76,IF(N26&gt;1.464,77,IF(N26&gt;1.46,78,IF(N26&gt;1.455,79,IF(N26&gt;1.451,80,IF(N26&gt;1.447,81,IF(N26&gt;1.443,82,IF(N26&gt;1.439,83,IF(N26&gt;1.435,84,IF(N26&gt;1.432,85,IF(N26&gt;1.428,86,IF(N26&gt;1.425,87,IF(N26&gt;1.422,88,IF(N26&gt;1.419,89,IF(N26&gt;1.416,90,IF(N26&gt;1.413,91,IF(N26&gt;1.41,92,IF(N26&gt;1.407,93,IF(N26&gt;1.404,94,IF(N26&gt;1.401,95,IF(N26&gt;1.398,96,IF(N26&gt;1.395,97,IF(N26&gt;1.392,98,IF(N26&gt;1.389,99,IF(N26&gt;1.386,100,IF(N26&gt;1.383,101,IF(N26&gt;1.38,102,IF(N26&gt;1.378,103,IF(N26&gt;1.375,104,IF(N26&gt;1.372,105,IF(N26&gt;1.37,106,IF(N26&gt;1.367,107,IF(N26&gt;1.365,108,IF(N26&gt;1.362,109,IF(N26&gt;1.359,110,IF(N26&gt;1.357,111,IF(N26&gt;1.354,112,IF(N26&gt;1.351,113,IF(N26&gt;1.348,114,IF(N26&gt;1.346,115,IF(N26&gt;1.343,116,IF(N26&gt;1.341,117,IF(N26&gt;1.338,118,IF(N26&gt;1.336,119,)))))))))))))))))))))))))))))))))))))))))))))))))))))))))))))</f>
        <v>0</v>
      </c>
      <c r="P26" s="16">
        <f>IF(N26&gt;3.015,0,IF(N26&gt;3.001,1,IF(N26&gt;2.587,2,IF(N26&gt;2.573,3,IF(N26&gt;2.559,4,IF(N26&gt;2.545,5,IF(N26&gt;2.531,6,IF(N26&gt;2.517,7,IF(N26&gt;2.503,8,IF(N26&gt;2.489,9,IF(N26&gt;2.475,10,IF(N26&gt;2.461,11,IF(N26&gt;2.448,12,IF(N26&gt;2.435,13,IF(N26&gt;2.422,14,IF(N26&gt;2.409,15,IF(N26&gt;2.396,16,IF(N26&gt;2.383,17,IF(N26&gt;2.37,18,IF(N26&gt;2.357,19,IF(N26&gt;2.344,20,IF(N26&gt;2.332,21,IF(N26&gt;2.32,22,IF(N26&gt;2.308,23,IF(N26&gt;2.296,24,IF(N26&gt;2.284,25,IF(N26&gt;2.272,26,IF(N26&gt;2.26,27,IF(N26&gt;2.248,28,IF(N26&gt;2.236,29,IF(N26&gt;2.225,30,IF(N26&gt;2.214,31,IF(N26&gt;2.203,32,IF(N26&gt;2.192,33,IF(N26&gt;2.181,34,IF(N26&gt;2.17,35,IF(N26&gt;2.16,36,IF(N26&gt;2.15,37,IF(N26&gt;2.14,38,IF(N26&gt;2.131,39,IF(N26&gt;2.122,40,IF(N26&gt;2.113,41,IF(N26&gt;2.104,42,IF(N26&gt;2.095,43,IF(N26&gt;2.086,44,IF(N26&gt;2.077,45,IF(N26&gt;2.068,46,IF(N26&gt;2.059,47,IF(N26&gt;2.05,48,IF(N26&gt;2.042,49,IF(N26&gt;2.034,50,IF(N26&gt;2.026,51,IF(N26&gt;2.018,52,IF(N26&gt;2.01,53,IF(N26&gt;2.002,54,IF(N26&gt;1.595,55,IF(N26&gt;1.588,56,IF(N26&gt;1.581,57,IF(N26&gt;1.574,58,IF(N26&gt;1.567,59,))))))))))))))))))))))))))))))))))))))))))))))))))))))))))))</f>
        <v>0</v>
      </c>
      <c r="Q26" s="16"/>
      <c r="R26" s="16">
        <f>O26+P26+Q26</f>
        <v>0</v>
      </c>
      <c r="S26" s="16">
        <f>R26</f>
        <v>0</v>
      </c>
      <c r="T26" s="65">
        <v>199</v>
      </c>
      <c r="U26" s="16">
        <f t="shared" si="8"/>
        <v>0</v>
      </c>
      <c r="V26" s="16">
        <f t="shared" si="9"/>
        <v>34</v>
      </c>
      <c r="W26" s="16">
        <f t="shared" si="10"/>
        <v>34</v>
      </c>
      <c r="X26" s="15">
        <f t="shared" si="11"/>
        <v>34</v>
      </c>
      <c r="Y26" s="61">
        <v>100</v>
      </c>
      <c r="Z26" s="16">
        <f t="shared" si="12"/>
        <v>0</v>
      </c>
      <c r="AA26" s="16">
        <f t="shared" si="13"/>
        <v>0</v>
      </c>
      <c r="AB26" s="16">
        <f t="shared" si="14"/>
        <v>0</v>
      </c>
      <c r="AC26" s="15">
        <f t="shared" si="15"/>
        <v>0</v>
      </c>
      <c r="AD26" s="18">
        <f t="shared" si="16"/>
        <v>114</v>
      </c>
      <c r="AE26" s="19">
        <f t="shared" si="17"/>
        <v>114</v>
      </c>
      <c r="AF26" s="19">
        <f t="shared" si="18"/>
        <v>20</v>
      </c>
    </row>
    <row r="27" spans="1:32" x14ac:dyDescent="0.25">
      <c r="A27" s="68">
        <v>37</v>
      </c>
      <c r="B27" s="70" t="s">
        <v>126</v>
      </c>
      <c r="C27" s="58">
        <v>18</v>
      </c>
      <c r="D27" s="59">
        <v>7.3</v>
      </c>
      <c r="E27" s="14">
        <f t="shared" si="0"/>
        <v>61</v>
      </c>
      <c r="F27" s="14">
        <f t="shared" si="1"/>
        <v>0</v>
      </c>
      <c r="G27" s="14">
        <f t="shared" si="2"/>
        <v>61</v>
      </c>
      <c r="H27" s="15">
        <f t="shared" si="3"/>
        <v>61</v>
      </c>
      <c r="I27" s="61">
        <v>390</v>
      </c>
      <c r="J27" s="14">
        <f t="shared" si="4"/>
        <v>0</v>
      </c>
      <c r="K27" s="14">
        <f t="shared" si="5"/>
        <v>12</v>
      </c>
      <c r="L27" s="14">
        <f t="shared" si="6"/>
        <v>12</v>
      </c>
      <c r="M27" s="15">
        <f t="shared" si="7"/>
        <v>12</v>
      </c>
      <c r="N27" s="17"/>
      <c r="O27" s="17"/>
      <c r="P27" s="17"/>
      <c r="Q27" s="17"/>
      <c r="R27" s="17"/>
      <c r="S27" s="17"/>
      <c r="T27" s="65">
        <v>203</v>
      </c>
      <c r="U27" s="16">
        <f t="shared" si="8"/>
        <v>0</v>
      </c>
      <c r="V27" s="16">
        <f t="shared" si="9"/>
        <v>38</v>
      </c>
      <c r="W27" s="16">
        <f t="shared" si="10"/>
        <v>38</v>
      </c>
      <c r="X27" s="15">
        <f t="shared" si="11"/>
        <v>38</v>
      </c>
      <c r="Y27" s="61">
        <v>100</v>
      </c>
      <c r="Z27" s="16">
        <f t="shared" si="12"/>
        <v>0</v>
      </c>
      <c r="AA27" s="16">
        <f t="shared" si="13"/>
        <v>0</v>
      </c>
      <c r="AB27" s="16">
        <f t="shared" si="14"/>
        <v>0</v>
      </c>
      <c r="AC27" s="15">
        <f t="shared" si="15"/>
        <v>0</v>
      </c>
      <c r="AD27" s="18">
        <f t="shared" si="16"/>
        <v>111</v>
      </c>
      <c r="AE27" s="19">
        <f t="shared" si="17"/>
        <v>111</v>
      </c>
      <c r="AF27" s="19">
        <f t="shared" si="18"/>
        <v>22</v>
      </c>
    </row>
    <row r="28" spans="1:32" x14ac:dyDescent="0.25">
      <c r="A28" s="68">
        <v>52</v>
      </c>
      <c r="B28" s="70" t="s">
        <v>138</v>
      </c>
      <c r="C28" s="58">
        <v>23</v>
      </c>
      <c r="D28" s="59">
        <v>7.7</v>
      </c>
      <c r="E28" s="14">
        <f t="shared" si="0"/>
        <v>53</v>
      </c>
      <c r="F28" s="14">
        <f t="shared" si="1"/>
        <v>0</v>
      </c>
      <c r="G28" s="14">
        <f t="shared" si="2"/>
        <v>53</v>
      </c>
      <c r="H28" s="15">
        <f t="shared" si="3"/>
        <v>53</v>
      </c>
      <c r="I28" s="61">
        <v>490</v>
      </c>
      <c r="J28" s="14">
        <f t="shared" si="4"/>
        <v>0</v>
      </c>
      <c r="K28" s="14">
        <f t="shared" si="5"/>
        <v>28</v>
      </c>
      <c r="L28" s="14">
        <f t="shared" si="6"/>
        <v>28</v>
      </c>
      <c r="M28" s="15">
        <f t="shared" si="7"/>
        <v>28</v>
      </c>
      <c r="N28" s="17"/>
      <c r="O28" s="17"/>
      <c r="P28" s="17"/>
      <c r="Q28" s="17"/>
      <c r="R28" s="17"/>
      <c r="S28" s="17"/>
      <c r="T28" s="65">
        <v>190</v>
      </c>
      <c r="U28" s="16">
        <f t="shared" si="8"/>
        <v>0</v>
      </c>
      <c r="V28" s="16">
        <f t="shared" si="9"/>
        <v>30</v>
      </c>
      <c r="W28" s="16">
        <f t="shared" si="10"/>
        <v>30</v>
      </c>
      <c r="X28" s="15">
        <f t="shared" si="11"/>
        <v>30</v>
      </c>
      <c r="Y28" s="61">
        <v>100</v>
      </c>
      <c r="Z28" s="16">
        <f t="shared" si="12"/>
        <v>0</v>
      </c>
      <c r="AA28" s="16">
        <f t="shared" si="13"/>
        <v>0</v>
      </c>
      <c r="AB28" s="16">
        <f t="shared" si="14"/>
        <v>0</v>
      </c>
      <c r="AC28" s="15">
        <f t="shared" si="15"/>
        <v>0</v>
      </c>
      <c r="AD28" s="18">
        <f t="shared" si="16"/>
        <v>111</v>
      </c>
      <c r="AE28" s="19">
        <f t="shared" si="17"/>
        <v>111</v>
      </c>
      <c r="AF28" s="19">
        <f t="shared" si="18"/>
        <v>22</v>
      </c>
    </row>
    <row r="29" spans="1:32" x14ac:dyDescent="0.25">
      <c r="A29" s="68">
        <v>138</v>
      </c>
      <c r="B29" s="70" t="s">
        <v>250</v>
      </c>
      <c r="C29" s="58">
        <v>45</v>
      </c>
      <c r="D29" s="59">
        <v>7.2</v>
      </c>
      <c r="E29" s="14">
        <f t="shared" si="0"/>
        <v>63</v>
      </c>
      <c r="F29" s="14">
        <f t="shared" si="1"/>
        <v>0</v>
      </c>
      <c r="G29" s="14">
        <f t="shared" si="2"/>
        <v>63</v>
      </c>
      <c r="H29" s="15">
        <f t="shared" si="3"/>
        <v>63</v>
      </c>
      <c r="I29" s="61">
        <v>440</v>
      </c>
      <c r="J29" s="14">
        <f t="shared" si="4"/>
        <v>0</v>
      </c>
      <c r="K29" s="14">
        <f t="shared" si="5"/>
        <v>18</v>
      </c>
      <c r="L29" s="14">
        <f t="shared" si="6"/>
        <v>18</v>
      </c>
      <c r="M29" s="15">
        <f t="shared" si="7"/>
        <v>18</v>
      </c>
      <c r="N29" s="16">
        <v>60</v>
      </c>
      <c r="O29" s="16">
        <f>IF(N29&gt;1.567,0,IF(N29&gt;1.56,60,IF(N29&gt;1.554,61,IF(N29&gt;1.548,62,IF(N29&gt;1.542,63,IF(N29&gt;1.536,64,IF(N29&gt;1.53,65,IF(N29&gt;1.524,66,IF(N29&gt;1.518,67,IF(N29&gt;1.512,68,IF(N29&gt;1.506,69,IF(N29&gt;1.5,70,IF(N29&gt;1.494,71,IF(N29&gt;1.488,72,IF(N29&gt;1.482,73,IF(N29&gt;1.477,74,IF(N29&gt;1.473,75,IF(N29&gt;1.469,76,IF(N29&gt;1.464,77,IF(N29&gt;1.46,78,IF(N29&gt;1.455,79,IF(N29&gt;1.451,80,IF(N29&gt;1.447,81,IF(N29&gt;1.443,82,IF(N29&gt;1.439,83,IF(N29&gt;1.435,84,IF(N29&gt;1.432,85,IF(N29&gt;1.428,86,IF(N29&gt;1.425,87,IF(N29&gt;1.422,88,IF(N29&gt;1.419,89,IF(N29&gt;1.416,90,IF(N29&gt;1.413,91,IF(N29&gt;1.41,92,IF(N29&gt;1.407,93,IF(N29&gt;1.404,94,IF(N29&gt;1.401,95,IF(N29&gt;1.398,96,IF(N29&gt;1.395,97,IF(N29&gt;1.392,98,IF(N29&gt;1.389,99,IF(N29&gt;1.386,100,IF(N29&gt;1.383,101,IF(N29&gt;1.38,102,IF(N29&gt;1.378,103,IF(N29&gt;1.375,104,IF(N29&gt;1.372,105,IF(N29&gt;1.37,106,IF(N29&gt;1.367,107,IF(N29&gt;1.365,108,IF(N29&gt;1.362,109,IF(N29&gt;1.359,110,IF(N29&gt;1.357,111,IF(N29&gt;1.354,112,IF(N29&gt;1.351,113,IF(N29&gt;1.348,114,IF(N29&gt;1.346,115,IF(N29&gt;1.343,116,IF(N29&gt;1.341,117,IF(N29&gt;1.338,118,IF(N29&gt;1.336,119,)))))))))))))))))))))))))))))))))))))))))))))))))))))))))))))</f>
        <v>0</v>
      </c>
      <c r="P29" s="16">
        <f>IF(N29&gt;3.015,0,IF(N29&gt;3.001,1,IF(N29&gt;2.587,2,IF(N29&gt;2.573,3,IF(N29&gt;2.559,4,IF(N29&gt;2.545,5,IF(N29&gt;2.531,6,IF(N29&gt;2.517,7,IF(N29&gt;2.503,8,IF(N29&gt;2.489,9,IF(N29&gt;2.475,10,IF(N29&gt;2.461,11,IF(N29&gt;2.448,12,IF(N29&gt;2.435,13,IF(N29&gt;2.422,14,IF(N29&gt;2.409,15,IF(N29&gt;2.396,16,IF(N29&gt;2.383,17,IF(N29&gt;2.37,18,IF(N29&gt;2.357,19,IF(N29&gt;2.344,20,IF(N29&gt;2.332,21,IF(N29&gt;2.32,22,IF(N29&gt;2.308,23,IF(N29&gt;2.296,24,IF(N29&gt;2.284,25,IF(N29&gt;2.272,26,IF(N29&gt;2.26,27,IF(N29&gt;2.248,28,IF(N29&gt;2.236,29,IF(N29&gt;2.225,30,IF(N29&gt;2.214,31,IF(N29&gt;2.203,32,IF(N29&gt;2.192,33,IF(N29&gt;2.181,34,IF(N29&gt;2.17,35,IF(N29&gt;2.16,36,IF(N29&gt;2.15,37,IF(N29&gt;2.14,38,IF(N29&gt;2.131,39,IF(N29&gt;2.122,40,IF(N29&gt;2.113,41,IF(N29&gt;2.104,42,IF(N29&gt;2.095,43,IF(N29&gt;2.086,44,IF(N29&gt;2.077,45,IF(N29&gt;2.068,46,IF(N29&gt;2.059,47,IF(N29&gt;2.05,48,IF(N29&gt;2.042,49,IF(N29&gt;2.034,50,IF(N29&gt;2.026,51,IF(N29&gt;2.018,52,IF(N29&gt;2.01,53,IF(N29&gt;2.002,54,IF(N29&gt;1.595,55,IF(N29&gt;1.588,56,IF(N29&gt;1.581,57,IF(N29&gt;1.574,58,IF(N29&gt;1.567,59,))))))))))))))))))))))))))))))))))))))))))))))))))))))))))))</f>
        <v>0</v>
      </c>
      <c r="Q29" s="16"/>
      <c r="R29" s="16">
        <f>O29+P29+Q29</f>
        <v>0</v>
      </c>
      <c r="S29" s="16">
        <f>R29</f>
        <v>0</v>
      </c>
      <c r="T29" s="65">
        <v>190</v>
      </c>
      <c r="U29" s="16">
        <f t="shared" si="8"/>
        <v>0</v>
      </c>
      <c r="V29" s="16">
        <f t="shared" si="9"/>
        <v>30</v>
      </c>
      <c r="W29" s="16">
        <f t="shared" si="10"/>
        <v>30</v>
      </c>
      <c r="X29" s="15">
        <f t="shared" si="11"/>
        <v>30</v>
      </c>
      <c r="Y29" s="61">
        <v>100</v>
      </c>
      <c r="Z29" s="16">
        <f t="shared" si="12"/>
        <v>0</v>
      </c>
      <c r="AA29" s="16">
        <f t="shared" si="13"/>
        <v>0</v>
      </c>
      <c r="AB29" s="16">
        <f t="shared" si="14"/>
        <v>0</v>
      </c>
      <c r="AC29" s="15">
        <f t="shared" si="15"/>
        <v>0</v>
      </c>
      <c r="AD29" s="18">
        <f t="shared" si="16"/>
        <v>111</v>
      </c>
      <c r="AE29" s="19">
        <f t="shared" si="17"/>
        <v>111</v>
      </c>
      <c r="AF29" s="19">
        <f t="shared" si="18"/>
        <v>22</v>
      </c>
    </row>
    <row r="30" spans="1:32" x14ac:dyDescent="0.25">
      <c r="A30" s="68">
        <v>11</v>
      </c>
      <c r="B30" s="70" t="s">
        <v>379</v>
      </c>
      <c r="C30" s="58">
        <v>9</v>
      </c>
      <c r="D30" s="59">
        <v>7.1</v>
      </c>
      <c r="E30" s="14">
        <f t="shared" si="0"/>
        <v>65</v>
      </c>
      <c r="F30" s="14">
        <f t="shared" si="1"/>
        <v>0</v>
      </c>
      <c r="G30" s="14">
        <f t="shared" si="2"/>
        <v>65</v>
      </c>
      <c r="H30" s="15">
        <f t="shared" si="3"/>
        <v>65</v>
      </c>
      <c r="I30" s="61">
        <v>405</v>
      </c>
      <c r="J30" s="14">
        <f t="shared" si="4"/>
        <v>0</v>
      </c>
      <c r="K30" s="14">
        <f t="shared" si="5"/>
        <v>13</v>
      </c>
      <c r="L30" s="14">
        <f t="shared" si="6"/>
        <v>13</v>
      </c>
      <c r="M30" s="15">
        <f t="shared" si="7"/>
        <v>13</v>
      </c>
      <c r="N30" s="17"/>
      <c r="O30" s="17"/>
      <c r="P30" s="17"/>
      <c r="Q30" s="17"/>
      <c r="R30" s="17"/>
      <c r="S30" s="17"/>
      <c r="T30" s="65">
        <v>194</v>
      </c>
      <c r="U30" s="16">
        <f t="shared" si="8"/>
        <v>0</v>
      </c>
      <c r="V30" s="16">
        <f t="shared" si="9"/>
        <v>32</v>
      </c>
      <c r="W30" s="16">
        <f t="shared" si="10"/>
        <v>32</v>
      </c>
      <c r="X30" s="15">
        <f t="shared" si="11"/>
        <v>32</v>
      </c>
      <c r="Y30" s="61">
        <v>100</v>
      </c>
      <c r="Z30" s="16">
        <f t="shared" si="12"/>
        <v>0</v>
      </c>
      <c r="AA30" s="16">
        <f t="shared" si="13"/>
        <v>0</v>
      </c>
      <c r="AB30" s="16">
        <f t="shared" si="14"/>
        <v>0</v>
      </c>
      <c r="AC30" s="15">
        <f t="shared" si="15"/>
        <v>0</v>
      </c>
      <c r="AD30" s="18">
        <f t="shared" si="16"/>
        <v>110</v>
      </c>
      <c r="AE30" s="19">
        <f t="shared" si="17"/>
        <v>110</v>
      </c>
      <c r="AF30" s="19">
        <f t="shared" si="18"/>
        <v>25</v>
      </c>
    </row>
    <row r="31" spans="1:32" x14ac:dyDescent="0.25">
      <c r="A31" s="68">
        <v>1</v>
      </c>
      <c r="B31" s="70" t="s">
        <v>89</v>
      </c>
      <c r="C31" s="58">
        <v>5</v>
      </c>
      <c r="D31" s="59">
        <v>7.3</v>
      </c>
      <c r="E31" s="14">
        <f t="shared" si="0"/>
        <v>61</v>
      </c>
      <c r="F31" s="14">
        <f t="shared" si="1"/>
        <v>0</v>
      </c>
      <c r="G31" s="14">
        <f t="shared" si="2"/>
        <v>61</v>
      </c>
      <c r="H31" s="15">
        <f t="shared" si="3"/>
        <v>61</v>
      </c>
      <c r="I31" s="61">
        <v>300</v>
      </c>
      <c r="J31" s="14">
        <f t="shared" si="4"/>
        <v>0</v>
      </c>
      <c r="K31" s="14">
        <f t="shared" si="5"/>
        <v>3</v>
      </c>
      <c r="L31" s="14">
        <f t="shared" si="6"/>
        <v>3</v>
      </c>
      <c r="M31" s="15">
        <f t="shared" si="7"/>
        <v>3</v>
      </c>
      <c r="N31" s="17"/>
      <c r="O31" s="17"/>
      <c r="P31" s="17"/>
      <c r="Q31" s="17"/>
      <c r="R31" s="17"/>
      <c r="S31" s="17"/>
      <c r="T31" s="65">
        <v>206</v>
      </c>
      <c r="U31" s="16">
        <f t="shared" si="8"/>
        <v>0</v>
      </c>
      <c r="V31" s="16">
        <f t="shared" si="9"/>
        <v>41</v>
      </c>
      <c r="W31" s="16">
        <f t="shared" si="10"/>
        <v>41</v>
      </c>
      <c r="X31" s="15">
        <f t="shared" si="11"/>
        <v>41</v>
      </c>
      <c r="Y31" s="61">
        <v>100</v>
      </c>
      <c r="Z31" s="16">
        <f t="shared" si="12"/>
        <v>0</v>
      </c>
      <c r="AA31" s="16">
        <f t="shared" si="13"/>
        <v>0</v>
      </c>
      <c r="AB31" s="16">
        <f t="shared" si="14"/>
        <v>0</v>
      </c>
      <c r="AC31" s="15">
        <f t="shared" si="15"/>
        <v>0</v>
      </c>
      <c r="AD31" s="18">
        <f t="shared" si="16"/>
        <v>105</v>
      </c>
      <c r="AE31" s="19">
        <f t="shared" si="17"/>
        <v>105</v>
      </c>
      <c r="AF31" s="19">
        <f t="shared" si="18"/>
        <v>26</v>
      </c>
    </row>
    <row r="32" spans="1:32" x14ac:dyDescent="0.25">
      <c r="A32" s="68">
        <v>49</v>
      </c>
      <c r="B32" s="70" t="s">
        <v>264</v>
      </c>
      <c r="C32" s="58">
        <v>22</v>
      </c>
      <c r="D32" s="59">
        <v>7.7</v>
      </c>
      <c r="E32" s="14">
        <f t="shared" si="0"/>
        <v>53</v>
      </c>
      <c r="F32" s="14">
        <f t="shared" si="1"/>
        <v>0</v>
      </c>
      <c r="G32" s="14">
        <f t="shared" si="2"/>
        <v>53</v>
      </c>
      <c r="H32" s="15">
        <f t="shared" si="3"/>
        <v>53</v>
      </c>
      <c r="I32" s="61">
        <v>460</v>
      </c>
      <c r="J32" s="14">
        <f t="shared" si="4"/>
        <v>0</v>
      </c>
      <c r="K32" s="14">
        <f t="shared" si="5"/>
        <v>22</v>
      </c>
      <c r="L32" s="14">
        <f t="shared" si="6"/>
        <v>22</v>
      </c>
      <c r="M32" s="15">
        <f t="shared" si="7"/>
        <v>22</v>
      </c>
      <c r="N32" s="16"/>
      <c r="O32" s="16"/>
      <c r="P32" s="16"/>
      <c r="Q32" s="16"/>
      <c r="R32" s="16"/>
      <c r="S32" s="16"/>
      <c r="T32" s="65">
        <v>190</v>
      </c>
      <c r="U32" s="16">
        <f t="shared" si="8"/>
        <v>0</v>
      </c>
      <c r="V32" s="16">
        <f t="shared" si="9"/>
        <v>30</v>
      </c>
      <c r="W32" s="16">
        <f t="shared" si="10"/>
        <v>30</v>
      </c>
      <c r="X32" s="15">
        <f t="shared" si="11"/>
        <v>30</v>
      </c>
      <c r="Y32" s="61">
        <v>100</v>
      </c>
      <c r="Z32" s="16">
        <f t="shared" si="12"/>
        <v>0</v>
      </c>
      <c r="AA32" s="16">
        <f t="shared" si="13"/>
        <v>0</v>
      </c>
      <c r="AB32" s="16">
        <f t="shared" si="14"/>
        <v>0</v>
      </c>
      <c r="AC32" s="15">
        <f t="shared" si="15"/>
        <v>0</v>
      </c>
      <c r="AD32" s="18">
        <f t="shared" si="16"/>
        <v>105</v>
      </c>
      <c r="AE32" s="19">
        <f t="shared" si="17"/>
        <v>105</v>
      </c>
      <c r="AF32" s="19">
        <f t="shared" si="18"/>
        <v>26</v>
      </c>
    </row>
    <row r="33" spans="1:32" x14ac:dyDescent="0.25">
      <c r="A33" s="68">
        <v>171</v>
      </c>
      <c r="B33" s="70" t="s">
        <v>314</v>
      </c>
      <c r="C33" s="58">
        <v>53</v>
      </c>
      <c r="D33" s="59">
        <v>7.3</v>
      </c>
      <c r="E33" s="14">
        <f t="shared" si="0"/>
        <v>61</v>
      </c>
      <c r="F33" s="14">
        <f t="shared" si="1"/>
        <v>0</v>
      </c>
      <c r="G33" s="14">
        <f t="shared" si="2"/>
        <v>61</v>
      </c>
      <c r="H33" s="15">
        <f t="shared" si="3"/>
        <v>61</v>
      </c>
      <c r="I33" s="61">
        <v>340</v>
      </c>
      <c r="J33" s="14">
        <f t="shared" si="4"/>
        <v>0</v>
      </c>
      <c r="K33" s="14">
        <f t="shared" si="5"/>
        <v>7</v>
      </c>
      <c r="L33" s="14">
        <f t="shared" si="6"/>
        <v>7</v>
      </c>
      <c r="M33" s="15">
        <f t="shared" si="7"/>
        <v>7</v>
      </c>
      <c r="N33" s="16">
        <v>60</v>
      </c>
      <c r="O33" s="16">
        <f>IF(N33&gt;1.567,0,IF(N33&gt;1.56,60,IF(N33&gt;1.554,61,IF(N33&gt;1.548,62,IF(N33&gt;1.542,63,IF(N33&gt;1.536,64,IF(N33&gt;1.53,65,IF(N33&gt;1.524,66,IF(N33&gt;1.518,67,IF(N33&gt;1.512,68,IF(N33&gt;1.506,69,IF(N33&gt;1.5,70,IF(N33&gt;1.494,71,IF(N33&gt;1.488,72,IF(N33&gt;1.482,73,IF(N33&gt;1.477,74,IF(N33&gt;1.473,75,IF(N33&gt;1.469,76,IF(N33&gt;1.464,77,IF(N33&gt;1.46,78,IF(N33&gt;1.455,79,IF(N33&gt;1.451,80,IF(N33&gt;1.447,81,IF(N33&gt;1.443,82,IF(N33&gt;1.439,83,IF(N33&gt;1.435,84,IF(N33&gt;1.432,85,IF(N33&gt;1.428,86,IF(N33&gt;1.425,87,IF(N33&gt;1.422,88,IF(N33&gt;1.419,89,IF(N33&gt;1.416,90,IF(N33&gt;1.413,91,IF(N33&gt;1.41,92,IF(N33&gt;1.407,93,IF(N33&gt;1.404,94,IF(N33&gt;1.401,95,IF(N33&gt;1.398,96,IF(N33&gt;1.395,97,IF(N33&gt;1.392,98,IF(N33&gt;1.389,99,IF(N33&gt;1.386,100,IF(N33&gt;1.383,101,IF(N33&gt;1.38,102,IF(N33&gt;1.378,103,IF(N33&gt;1.375,104,IF(N33&gt;1.372,105,IF(N33&gt;1.37,106,IF(N33&gt;1.367,107,IF(N33&gt;1.365,108,IF(N33&gt;1.362,109,IF(N33&gt;1.359,110,IF(N33&gt;1.357,111,IF(N33&gt;1.354,112,IF(N33&gt;1.351,113,IF(N33&gt;1.348,114,IF(N33&gt;1.346,115,IF(N33&gt;1.343,116,IF(N33&gt;1.341,117,IF(N33&gt;1.338,118,IF(N33&gt;1.336,119,)))))))))))))))))))))))))))))))))))))))))))))))))))))))))))))</f>
        <v>0</v>
      </c>
      <c r="P33" s="16">
        <f>IF(N33&gt;3.015,0,IF(N33&gt;3.001,1,IF(N33&gt;2.587,2,IF(N33&gt;2.573,3,IF(N33&gt;2.559,4,IF(N33&gt;2.545,5,IF(N33&gt;2.531,6,IF(N33&gt;2.517,7,IF(N33&gt;2.503,8,IF(N33&gt;2.489,9,IF(N33&gt;2.475,10,IF(N33&gt;2.461,11,IF(N33&gt;2.448,12,IF(N33&gt;2.435,13,IF(N33&gt;2.422,14,IF(N33&gt;2.409,15,IF(N33&gt;2.396,16,IF(N33&gt;2.383,17,IF(N33&gt;2.37,18,IF(N33&gt;2.357,19,IF(N33&gt;2.344,20,IF(N33&gt;2.332,21,IF(N33&gt;2.32,22,IF(N33&gt;2.308,23,IF(N33&gt;2.296,24,IF(N33&gt;2.284,25,IF(N33&gt;2.272,26,IF(N33&gt;2.26,27,IF(N33&gt;2.248,28,IF(N33&gt;2.236,29,IF(N33&gt;2.225,30,IF(N33&gt;2.214,31,IF(N33&gt;2.203,32,IF(N33&gt;2.192,33,IF(N33&gt;2.181,34,IF(N33&gt;2.17,35,IF(N33&gt;2.16,36,IF(N33&gt;2.15,37,IF(N33&gt;2.14,38,IF(N33&gt;2.131,39,IF(N33&gt;2.122,40,IF(N33&gt;2.113,41,IF(N33&gt;2.104,42,IF(N33&gt;2.095,43,IF(N33&gt;2.086,44,IF(N33&gt;2.077,45,IF(N33&gt;2.068,46,IF(N33&gt;2.059,47,IF(N33&gt;2.05,48,IF(N33&gt;2.042,49,IF(N33&gt;2.034,50,IF(N33&gt;2.026,51,IF(N33&gt;2.018,52,IF(N33&gt;2.01,53,IF(N33&gt;2.002,54,IF(N33&gt;1.595,55,IF(N33&gt;1.588,56,IF(N33&gt;1.581,57,IF(N33&gt;1.574,58,IF(N33&gt;1.567,59,))))))))))))))))))))))))))))))))))))))))))))))))))))))))))))</f>
        <v>0</v>
      </c>
      <c r="Q33" s="16"/>
      <c r="R33" s="16">
        <f>O33+P33+Q33</f>
        <v>0</v>
      </c>
      <c r="S33" s="16">
        <f>R33</f>
        <v>0</v>
      </c>
      <c r="T33" s="65">
        <v>201</v>
      </c>
      <c r="U33" s="16">
        <f t="shared" si="8"/>
        <v>0</v>
      </c>
      <c r="V33" s="16">
        <f t="shared" si="9"/>
        <v>36</v>
      </c>
      <c r="W33" s="16">
        <f t="shared" si="10"/>
        <v>36</v>
      </c>
      <c r="X33" s="15">
        <f t="shared" si="11"/>
        <v>36</v>
      </c>
      <c r="Y33" s="61">
        <v>100</v>
      </c>
      <c r="Z33" s="16">
        <f t="shared" si="12"/>
        <v>0</v>
      </c>
      <c r="AA33" s="16">
        <f t="shared" si="13"/>
        <v>0</v>
      </c>
      <c r="AB33" s="16">
        <f t="shared" si="14"/>
        <v>0</v>
      </c>
      <c r="AC33" s="15">
        <f t="shared" si="15"/>
        <v>0</v>
      </c>
      <c r="AD33" s="18">
        <f t="shared" si="16"/>
        <v>104</v>
      </c>
      <c r="AE33" s="19">
        <f t="shared" si="17"/>
        <v>104</v>
      </c>
      <c r="AF33" s="19">
        <f t="shared" si="18"/>
        <v>28</v>
      </c>
    </row>
    <row r="34" spans="1:32" x14ac:dyDescent="0.25">
      <c r="A34" s="68">
        <v>176</v>
      </c>
      <c r="B34" s="70" t="s">
        <v>274</v>
      </c>
      <c r="C34" s="58">
        <v>55</v>
      </c>
      <c r="D34" s="59">
        <v>8.1</v>
      </c>
      <c r="E34" s="14">
        <f t="shared" si="0"/>
        <v>38</v>
      </c>
      <c r="F34" s="14">
        <f t="shared" si="1"/>
        <v>0</v>
      </c>
      <c r="G34" s="14">
        <f t="shared" si="2"/>
        <v>38</v>
      </c>
      <c r="H34" s="15">
        <f t="shared" si="3"/>
        <v>38</v>
      </c>
      <c r="I34" s="61">
        <v>400</v>
      </c>
      <c r="J34" s="14">
        <f t="shared" si="4"/>
        <v>0</v>
      </c>
      <c r="K34" s="14">
        <f t="shared" si="5"/>
        <v>13</v>
      </c>
      <c r="L34" s="14">
        <f t="shared" si="6"/>
        <v>13</v>
      </c>
      <c r="M34" s="15">
        <f t="shared" si="7"/>
        <v>13</v>
      </c>
      <c r="N34" s="17"/>
      <c r="O34" s="17"/>
      <c r="P34" s="17"/>
      <c r="Q34" s="17"/>
      <c r="R34" s="17"/>
      <c r="S34" s="17"/>
      <c r="T34" s="65">
        <v>222</v>
      </c>
      <c r="U34" s="16">
        <f t="shared" si="8"/>
        <v>0</v>
      </c>
      <c r="V34" s="16">
        <f t="shared" si="9"/>
        <v>53</v>
      </c>
      <c r="W34" s="16">
        <f t="shared" si="10"/>
        <v>53</v>
      </c>
      <c r="X34" s="15">
        <f t="shared" si="11"/>
        <v>53</v>
      </c>
      <c r="Y34" s="61">
        <v>100</v>
      </c>
      <c r="Z34" s="16">
        <f t="shared" si="12"/>
        <v>0</v>
      </c>
      <c r="AA34" s="16">
        <f t="shared" si="13"/>
        <v>0</v>
      </c>
      <c r="AB34" s="16">
        <f t="shared" si="14"/>
        <v>0</v>
      </c>
      <c r="AC34" s="15">
        <f t="shared" si="15"/>
        <v>0</v>
      </c>
      <c r="AD34" s="18">
        <f t="shared" si="16"/>
        <v>104</v>
      </c>
      <c r="AE34" s="19">
        <f t="shared" si="17"/>
        <v>104</v>
      </c>
      <c r="AF34" s="19">
        <f t="shared" si="18"/>
        <v>28</v>
      </c>
    </row>
    <row r="35" spans="1:32" x14ac:dyDescent="0.25">
      <c r="A35" s="68">
        <v>12</v>
      </c>
      <c r="B35" s="70" t="s">
        <v>383</v>
      </c>
      <c r="C35" s="58">
        <v>9</v>
      </c>
      <c r="D35" s="59">
        <v>7.6</v>
      </c>
      <c r="E35" s="14">
        <f t="shared" si="0"/>
        <v>55</v>
      </c>
      <c r="F35" s="14">
        <f t="shared" si="1"/>
        <v>0</v>
      </c>
      <c r="G35" s="14">
        <f t="shared" si="2"/>
        <v>55</v>
      </c>
      <c r="H35" s="15">
        <f t="shared" si="3"/>
        <v>55</v>
      </c>
      <c r="I35" s="61">
        <v>450</v>
      </c>
      <c r="J35" s="14">
        <f t="shared" si="4"/>
        <v>0</v>
      </c>
      <c r="K35" s="14">
        <f t="shared" si="5"/>
        <v>20</v>
      </c>
      <c r="L35" s="14">
        <f t="shared" si="6"/>
        <v>20</v>
      </c>
      <c r="M35" s="15">
        <f t="shared" si="7"/>
        <v>20</v>
      </c>
      <c r="N35" s="16">
        <v>60</v>
      </c>
      <c r="O35" s="16">
        <f>IF(N35&gt;1.567,0,IF(N35&gt;1.56,60,IF(N35&gt;1.554,61,IF(N35&gt;1.548,62,IF(N35&gt;1.542,63,IF(N35&gt;1.536,64,IF(N35&gt;1.53,65,IF(N35&gt;1.524,66,IF(N35&gt;1.518,67,IF(N35&gt;1.512,68,IF(N35&gt;1.506,69,IF(N35&gt;1.5,70,IF(N35&gt;1.494,71,IF(N35&gt;1.488,72,IF(N35&gt;1.482,73,IF(N35&gt;1.477,74,IF(N35&gt;1.473,75,IF(N35&gt;1.469,76,IF(N35&gt;1.464,77,IF(N35&gt;1.46,78,IF(N35&gt;1.455,79,IF(N35&gt;1.451,80,IF(N35&gt;1.447,81,IF(N35&gt;1.443,82,IF(N35&gt;1.439,83,IF(N35&gt;1.435,84,IF(N35&gt;1.432,85,IF(N35&gt;1.428,86,IF(N35&gt;1.425,87,IF(N35&gt;1.422,88,IF(N35&gt;1.419,89,IF(N35&gt;1.416,90,IF(N35&gt;1.413,91,IF(N35&gt;1.41,92,IF(N35&gt;1.407,93,IF(N35&gt;1.404,94,IF(N35&gt;1.401,95,IF(N35&gt;1.398,96,IF(N35&gt;1.395,97,IF(N35&gt;1.392,98,IF(N35&gt;1.389,99,IF(N35&gt;1.386,100,IF(N35&gt;1.383,101,IF(N35&gt;1.38,102,IF(N35&gt;1.378,103,IF(N35&gt;1.375,104,IF(N35&gt;1.372,105,IF(N35&gt;1.37,106,IF(N35&gt;1.367,107,IF(N35&gt;1.365,108,IF(N35&gt;1.362,109,IF(N35&gt;1.359,110,IF(N35&gt;1.357,111,IF(N35&gt;1.354,112,IF(N35&gt;1.351,113,IF(N35&gt;1.348,114,IF(N35&gt;1.346,115,IF(N35&gt;1.343,116,IF(N35&gt;1.341,117,IF(N35&gt;1.338,118,IF(N35&gt;1.336,119,)))))))))))))))))))))))))))))))))))))))))))))))))))))))))))))</f>
        <v>0</v>
      </c>
      <c r="P35" s="16">
        <f>IF(N35&gt;3.015,0,IF(N35&gt;3.001,1,IF(N35&gt;2.587,2,IF(N35&gt;2.573,3,IF(N35&gt;2.559,4,IF(N35&gt;2.545,5,IF(N35&gt;2.531,6,IF(N35&gt;2.517,7,IF(N35&gt;2.503,8,IF(N35&gt;2.489,9,IF(N35&gt;2.475,10,IF(N35&gt;2.461,11,IF(N35&gt;2.448,12,IF(N35&gt;2.435,13,IF(N35&gt;2.422,14,IF(N35&gt;2.409,15,IF(N35&gt;2.396,16,IF(N35&gt;2.383,17,IF(N35&gt;2.37,18,IF(N35&gt;2.357,19,IF(N35&gt;2.344,20,IF(N35&gt;2.332,21,IF(N35&gt;2.32,22,IF(N35&gt;2.308,23,IF(N35&gt;2.296,24,IF(N35&gt;2.284,25,IF(N35&gt;2.272,26,IF(N35&gt;2.26,27,IF(N35&gt;2.248,28,IF(N35&gt;2.236,29,IF(N35&gt;2.225,30,IF(N35&gt;2.214,31,IF(N35&gt;2.203,32,IF(N35&gt;2.192,33,IF(N35&gt;2.181,34,IF(N35&gt;2.17,35,IF(N35&gt;2.16,36,IF(N35&gt;2.15,37,IF(N35&gt;2.14,38,IF(N35&gt;2.131,39,IF(N35&gt;2.122,40,IF(N35&gt;2.113,41,IF(N35&gt;2.104,42,IF(N35&gt;2.095,43,IF(N35&gt;2.086,44,IF(N35&gt;2.077,45,IF(N35&gt;2.068,46,IF(N35&gt;2.059,47,IF(N35&gt;2.05,48,IF(N35&gt;2.042,49,IF(N35&gt;2.034,50,IF(N35&gt;2.026,51,IF(N35&gt;2.018,52,IF(N35&gt;2.01,53,IF(N35&gt;2.002,54,IF(N35&gt;1.595,55,IF(N35&gt;1.588,56,IF(N35&gt;1.581,57,IF(N35&gt;1.574,58,IF(N35&gt;1.567,59,))))))))))))))))))))))))))))))))))))))))))))))))))))))))))))</f>
        <v>0</v>
      </c>
      <c r="Q35" s="16"/>
      <c r="R35" s="16">
        <f>O35+P35+Q35</f>
        <v>0</v>
      </c>
      <c r="S35" s="16">
        <f>R35</f>
        <v>0</v>
      </c>
      <c r="T35" s="65">
        <v>186</v>
      </c>
      <c r="U35" s="16">
        <f t="shared" si="8"/>
        <v>0</v>
      </c>
      <c r="V35" s="16">
        <f t="shared" si="9"/>
        <v>28</v>
      </c>
      <c r="W35" s="16">
        <f t="shared" si="10"/>
        <v>28</v>
      </c>
      <c r="X35" s="15">
        <f t="shared" si="11"/>
        <v>28</v>
      </c>
      <c r="Y35" s="61">
        <v>100</v>
      </c>
      <c r="Z35" s="16">
        <f t="shared" si="12"/>
        <v>0</v>
      </c>
      <c r="AA35" s="16">
        <f t="shared" si="13"/>
        <v>0</v>
      </c>
      <c r="AB35" s="16">
        <f t="shared" si="14"/>
        <v>0</v>
      </c>
      <c r="AC35" s="15">
        <f t="shared" si="15"/>
        <v>0</v>
      </c>
      <c r="AD35" s="18">
        <f t="shared" si="16"/>
        <v>103</v>
      </c>
      <c r="AE35" s="19">
        <f t="shared" si="17"/>
        <v>103</v>
      </c>
      <c r="AF35" s="19">
        <f t="shared" si="18"/>
        <v>30</v>
      </c>
    </row>
    <row r="36" spans="1:32" x14ac:dyDescent="0.25">
      <c r="A36" s="68">
        <v>80</v>
      </c>
      <c r="B36" s="70" t="s">
        <v>67</v>
      </c>
      <c r="C36" s="58">
        <v>30</v>
      </c>
      <c r="D36" s="59">
        <v>7.4</v>
      </c>
      <c r="E36" s="14">
        <f t="shared" si="0"/>
        <v>59</v>
      </c>
      <c r="F36" s="14">
        <f t="shared" si="1"/>
        <v>0</v>
      </c>
      <c r="G36" s="14">
        <f t="shared" si="2"/>
        <v>59</v>
      </c>
      <c r="H36" s="15">
        <f t="shared" si="3"/>
        <v>59</v>
      </c>
      <c r="I36" s="61">
        <v>420</v>
      </c>
      <c r="J36" s="14">
        <f t="shared" si="4"/>
        <v>0</v>
      </c>
      <c r="K36" s="14">
        <f t="shared" si="5"/>
        <v>15</v>
      </c>
      <c r="L36" s="14">
        <f t="shared" si="6"/>
        <v>15</v>
      </c>
      <c r="M36" s="15">
        <f t="shared" si="7"/>
        <v>15</v>
      </c>
      <c r="N36" s="17"/>
      <c r="O36" s="17"/>
      <c r="P36" s="17"/>
      <c r="Q36" s="17"/>
      <c r="R36" s="17"/>
      <c r="S36" s="17"/>
      <c r="T36" s="65">
        <v>188</v>
      </c>
      <c r="U36" s="16">
        <f t="shared" si="8"/>
        <v>0</v>
      </c>
      <c r="V36" s="16">
        <f t="shared" si="9"/>
        <v>29</v>
      </c>
      <c r="W36" s="16">
        <f t="shared" si="10"/>
        <v>29</v>
      </c>
      <c r="X36" s="15">
        <f t="shared" si="11"/>
        <v>29</v>
      </c>
      <c r="Y36" s="61">
        <v>100</v>
      </c>
      <c r="Z36" s="16">
        <f t="shared" si="12"/>
        <v>0</v>
      </c>
      <c r="AA36" s="16">
        <f t="shared" si="13"/>
        <v>0</v>
      </c>
      <c r="AB36" s="16">
        <f t="shared" si="14"/>
        <v>0</v>
      </c>
      <c r="AC36" s="15">
        <f t="shared" si="15"/>
        <v>0</v>
      </c>
      <c r="AD36" s="18">
        <f t="shared" si="16"/>
        <v>103</v>
      </c>
      <c r="AE36" s="19">
        <f t="shared" si="17"/>
        <v>103</v>
      </c>
      <c r="AF36" s="19">
        <f t="shared" si="18"/>
        <v>30</v>
      </c>
    </row>
    <row r="37" spans="1:32" x14ac:dyDescent="0.25">
      <c r="A37" s="68">
        <v>20</v>
      </c>
      <c r="B37" s="70" t="s">
        <v>359</v>
      </c>
      <c r="C37" s="58">
        <v>11</v>
      </c>
      <c r="D37" s="59">
        <v>7.7</v>
      </c>
      <c r="E37" s="14">
        <f t="shared" si="0"/>
        <v>53</v>
      </c>
      <c r="F37" s="14">
        <f t="shared" si="1"/>
        <v>0</v>
      </c>
      <c r="G37" s="14">
        <f t="shared" si="2"/>
        <v>53</v>
      </c>
      <c r="H37" s="15">
        <f t="shared" si="3"/>
        <v>53</v>
      </c>
      <c r="I37" s="61">
        <v>420</v>
      </c>
      <c r="J37" s="14">
        <f t="shared" si="4"/>
        <v>0</v>
      </c>
      <c r="K37" s="14">
        <f t="shared" si="5"/>
        <v>15</v>
      </c>
      <c r="L37" s="14">
        <f t="shared" si="6"/>
        <v>15</v>
      </c>
      <c r="M37" s="15">
        <f t="shared" si="7"/>
        <v>15</v>
      </c>
      <c r="N37" s="16">
        <v>60</v>
      </c>
      <c r="O37" s="16">
        <f>IF(N37&gt;1.567,0,IF(N37&gt;1.56,60,IF(N37&gt;1.554,61,IF(N37&gt;1.548,62,IF(N37&gt;1.542,63,IF(N37&gt;1.536,64,IF(N37&gt;1.53,65,IF(N37&gt;1.524,66,IF(N37&gt;1.518,67,IF(N37&gt;1.512,68,IF(N37&gt;1.506,69,IF(N37&gt;1.5,70,IF(N37&gt;1.494,71,IF(N37&gt;1.488,72,IF(N37&gt;1.482,73,IF(N37&gt;1.477,74,IF(N37&gt;1.473,75,IF(N37&gt;1.469,76,IF(N37&gt;1.464,77,IF(N37&gt;1.46,78,IF(N37&gt;1.455,79,IF(N37&gt;1.451,80,IF(N37&gt;1.447,81,IF(N37&gt;1.443,82,IF(N37&gt;1.439,83,IF(N37&gt;1.435,84,IF(N37&gt;1.432,85,IF(N37&gt;1.428,86,IF(N37&gt;1.425,87,IF(N37&gt;1.422,88,IF(N37&gt;1.419,89,IF(N37&gt;1.416,90,IF(N37&gt;1.413,91,IF(N37&gt;1.41,92,IF(N37&gt;1.407,93,IF(N37&gt;1.404,94,IF(N37&gt;1.401,95,IF(N37&gt;1.398,96,IF(N37&gt;1.395,97,IF(N37&gt;1.392,98,IF(N37&gt;1.389,99,IF(N37&gt;1.386,100,IF(N37&gt;1.383,101,IF(N37&gt;1.38,102,IF(N37&gt;1.378,103,IF(N37&gt;1.375,104,IF(N37&gt;1.372,105,IF(N37&gt;1.37,106,IF(N37&gt;1.367,107,IF(N37&gt;1.365,108,IF(N37&gt;1.362,109,IF(N37&gt;1.359,110,IF(N37&gt;1.357,111,IF(N37&gt;1.354,112,IF(N37&gt;1.351,113,IF(N37&gt;1.348,114,IF(N37&gt;1.346,115,IF(N37&gt;1.343,116,IF(N37&gt;1.341,117,IF(N37&gt;1.338,118,IF(N37&gt;1.336,119,)))))))))))))))))))))))))))))))))))))))))))))))))))))))))))))</f>
        <v>0</v>
      </c>
      <c r="P37" s="16">
        <f>IF(N37&gt;3.015,0,IF(N37&gt;3.001,1,IF(N37&gt;2.587,2,IF(N37&gt;2.573,3,IF(N37&gt;2.559,4,IF(N37&gt;2.545,5,IF(N37&gt;2.531,6,IF(N37&gt;2.517,7,IF(N37&gt;2.503,8,IF(N37&gt;2.489,9,IF(N37&gt;2.475,10,IF(N37&gt;2.461,11,IF(N37&gt;2.448,12,IF(N37&gt;2.435,13,IF(N37&gt;2.422,14,IF(N37&gt;2.409,15,IF(N37&gt;2.396,16,IF(N37&gt;2.383,17,IF(N37&gt;2.37,18,IF(N37&gt;2.357,19,IF(N37&gt;2.344,20,IF(N37&gt;2.332,21,IF(N37&gt;2.32,22,IF(N37&gt;2.308,23,IF(N37&gt;2.296,24,IF(N37&gt;2.284,25,IF(N37&gt;2.272,26,IF(N37&gt;2.26,27,IF(N37&gt;2.248,28,IF(N37&gt;2.236,29,IF(N37&gt;2.225,30,IF(N37&gt;2.214,31,IF(N37&gt;2.203,32,IF(N37&gt;2.192,33,IF(N37&gt;2.181,34,IF(N37&gt;2.17,35,IF(N37&gt;2.16,36,IF(N37&gt;2.15,37,IF(N37&gt;2.14,38,IF(N37&gt;2.131,39,IF(N37&gt;2.122,40,IF(N37&gt;2.113,41,IF(N37&gt;2.104,42,IF(N37&gt;2.095,43,IF(N37&gt;2.086,44,IF(N37&gt;2.077,45,IF(N37&gt;2.068,46,IF(N37&gt;2.059,47,IF(N37&gt;2.05,48,IF(N37&gt;2.042,49,IF(N37&gt;2.034,50,IF(N37&gt;2.026,51,IF(N37&gt;2.018,52,IF(N37&gt;2.01,53,IF(N37&gt;2.002,54,IF(N37&gt;1.595,55,IF(N37&gt;1.588,56,IF(N37&gt;1.581,57,IF(N37&gt;1.574,58,IF(N37&gt;1.567,59,))))))))))))))))))))))))))))))))))))))))))))))))))))))))))))</f>
        <v>0</v>
      </c>
      <c r="Q37" s="16"/>
      <c r="R37" s="16">
        <f>O37+P37+Q37</f>
        <v>0</v>
      </c>
      <c r="S37" s="16">
        <f>R37</f>
        <v>0</v>
      </c>
      <c r="T37" s="65">
        <v>198</v>
      </c>
      <c r="U37" s="16">
        <f t="shared" si="8"/>
        <v>0</v>
      </c>
      <c r="V37" s="16">
        <f t="shared" si="9"/>
        <v>34</v>
      </c>
      <c r="W37" s="16">
        <f t="shared" si="10"/>
        <v>34</v>
      </c>
      <c r="X37" s="15">
        <f t="shared" si="11"/>
        <v>34</v>
      </c>
      <c r="Y37" s="61">
        <v>100</v>
      </c>
      <c r="Z37" s="16">
        <f t="shared" si="12"/>
        <v>0</v>
      </c>
      <c r="AA37" s="16">
        <f t="shared" si="13"/>
        <v>0</v>
      </c>
      <c r="AB37" s="16">
        <f t="shared" si="14"/>
        <v>0</v>
      </c>
      <c r="AC37" s="15">
        <f t="shared" si="15"/>
        <v>0</v>
      </c>
      <c r="AD37" s="18">
        <f t="shared" si="16"/>
        <v>102</v>
      </c>
      <c r="AE37" s="19">
        <f t="shared" si="17"/>
        <v>102</v>
      </c>
      <c r="AF37" s="19">
        <f t="shared" si="18"/>
        <v>32</v>
      </c>
    </row>
    <row r="38" spans="1:32" x14ac:dyDescent="0.25">
      <c r="A38" s="68">
        <v>25</v>
      </c>
      <c r="B38" s="70" t="s">
        <v>106</v>
      </c>
      <c r="C38" s="58">
        <v>12</v>
      </c>
      <c r="D38" s="59">
        <v>7.6</v>
      </c>
      <c r="E38" s="14">
        <f t="shared" si="0"/>
        <v>55</v>
      </c>
      <c r="F38" s="14">
        <f t="shared" si="1"/>
        <v>0</v>
      </c>
      <c r="G38" s="14">
        <f t="shared" si="2"/>
        <v>55</v>
      </c>
      <c r="H38" s="15">
        <f t="shared" si="3"/>
        <v>55</v>
      </c>
      <c r="I38" s="61">
        <v>350</v>
      </c>
      <c r="J38" s="14">
        <f t="shared" si="4"/>
        <v>0</v>
      </c>
      <c r="K38" s="14">
        <f t="shared" si="5"/>
        <v>8</v>
      </c>
      <c r="L38" s="14">
        <f t="shared" si="6"/>
        <v>8</v>
      </c>
      <c r="M38" s="15">
        <f t="shared" si="7"/>
        <v>8</v>
      </c>
      <c r="N38" s="16">
        <v>60</v>
      </c>
      <c r="O38" s="16">
        <f>IF(N38&gt;1.567,0,IF(N38&gt;1.56,60,IF(N38&gt;1.554,61,IF(N38&gt;1.548,62,IF(N38&gt;1.542,63,IF(N38&gt;1.536,64,IF(N38&gt;1.53,65,IF(N38&gt;1.524,66,IF(N38&gt;1.518,67,IF(N38&gt;1.512,68,IF(N38&gt;1.506,69,IF(N38&gt;1.5,70,IF(N38&gt;1.494,71,IF(N38&gt;1.488,72,IF(N38&gt;1.482,73,IF(N38&gt;1.477,74,IF(N38&gt;1.473,75,IF(N38&gt;1.469,76,IF(N38&gt;1.464,77,IF(N38&gt;1.46,78,IF(N38&gt;1.455,79,IF(N38&gt;1.451,80,IF(N38&gt;1.447,81,IF(N38&gt;1.443,82,IF(N38&gt;1.439,83,IF(N38&gt;1.435,84,IF(N38&gt;1.432,85,IF(N38&gt;1.428,86,IF(N38&gt;1.425,87,IF(N38&gt;1.422,88,IF(N38&gt;1.419,89,IF(N38&gt;1.416,90,IF(N38&gt;1.413,91,IF(N38&gt;1.41,92,IF(N38&gt;1.407,93,IF(N38&gt;1.404,94,IF(N38&gt;1.401,95,IF(N38&gt;1.398,96,IF(N38&gt;1.395,97,IF(N38&gt;1.392,98,IF(N38&gt;1.389,99,IF(N38&gt;1.386,100,IF(N38&gt;1.383,101,IF(N38&gt;1.38,102,IF(N38&gt;1.378,103,IF(N38&gt;1.375,104,IF(N38&gt;1.372,105,IF(N38&gt;1.37,106,IF(N38&gt;1.367,107,IF(N38&gt;1.365,108,IF(N38&gt;1.362,109,IF(N38&gt;1.359,110,IF(N38&gt;1.357,111,IF(N38&gt;1.354,112,IF(N38&gt;1.351,113,IF(N38&gt;1.348,114,IF(N38&gt;1.346,115,IF(N38&gt;1.343,116,IF(N38&gt;1.341,117,IF(N38&gt;1.338,118,IF(N38&gt;1.336,119,)))))))))))))))))))))))))))))))))))))))))))))))))))))))))))))</f>
        <v>0</v>
      </c>
      <c r="P38" s="16">
        <f>IF(N38&gt;3.015,0,IF(N38&gt;3.001,1,IF(N38&gt;2.587,2,IF(N38&gt;2.573,3,IF(N38&gt;2.559,4,IF(N38&gt;2.545,5,IF(N38&gt;2.531,6,IF(N38&gt;2.517,7,IF(N38&gt;2.503,8,IF(N38&gt;2.489,9,IF(N38&gt;2.475,10,IF(N38&gt;2.461,11,IF(N38&gt;2.448,12,IF(N38&gt;2.435,13,IF(N38&gt;2.422,14,IF(N38&gt;2.409,15,IF(N38&gt;2.396,16,IF(N38&gt;2.383,17,IF(N38&gt;2.37,18,IF(N38&gt;2.357,19,IF(N38&gt;2.344,20,IF(N38&gt;2.332,21,IF(N38&gt;2.32,22,IF(N38&gt;2.308,23,IF(N38&gt;2.296,24,IF(N38&gt;2.284,25,IF(N38&gt;2.272,26,IF(N38&gt;2.26,27,IF(N38&gt;2.248,28,IF(N38&gt;2.236,29,IF(N38&gt;2.225,30,IF(N38&gt;2.214,31,IF(N38&gt;2.203,32,IF(N38&gt;2.192,33,IF(N38&gt;2.181,34,IF(N38&gt;2.17,35,IF(N38&gt;2.16,36,IF(N38&gt;2.15,37,IF(N38&gt;2.14,38,IF(N38&gt;2.131,39,IF(N38&gt;2.122,40,IF(N38&gt;2.113,41,IF(N38&gt;2.104,42,IF(N38&gt;2.095,43,IF(N38&gt;2.086,44,IF(N38&gt;2.077,45,IF(N38&gt;2.068,46,IF(N38&gt;2.059,47,IF(N38&gt;2.05,48,IF(N38&gt;2.042,49,IF(N38&gt;2.034,50,IF(N38&gt;2.026,51,IF(N38&gt;2.018,52,IF(N38&gt;2.01,53,IF(N38&gt;2.002,54,IF(N38&gt;1.595,55,IF(N38&gt;1.588,56,IF(N38&gt;1.581,57,IF(N38&gt;1.574,58,IF(N38&gt;1.567,59,))))))))))))))))))))))))))))))))))))))))))))))))))))))))))))</f>
        <v>0</v>
      </c>
      <c r="Q38" s="16"/>
      <c r="R38" s="16">
        <f>O38+P38+Q38</f>
        <v>0</v>
      </c>
      <c r="S38" s="16">
        <f>R38</f>
        <v>0</v>
      </c>
      <c r="T38" s="65">
        <v>204</v>
      </c>
      <c r="U38" s="16">
        <f t="shared" si="8"/>
        <v>0</v>
      </c>
      <c r="V38" s="16">
        <f t="shared" si="9"/>
        <v>39</v>
      </c>
      <c r="W38" s="16">
        <f t="shared" si="10"/>
        <v>39</v>
      </c>
      <c r="X38" s="15">
        <f t="shared" si="11"/>
        <v>39</v>
      </c>
      <c r="Y38" s="61">
        <v>100</v>
      </c>
      <c r="Z38" s="16">
        <f t="shared" si="12"/>
        <v>0</v>
      </c>
      <c r="AA38" s="16">
        <f t="shared" si="13"/>
        <v>0</v>
      </c>
      <c r="AB38" s="16">
        <f t="shared" si="14"/>
        <v>0</v>
      </c>
      <c r="AC38" s="15">
        <f t="shared" si="15"/>
        <v>0</v>
      </c>
      <c r="AD38" s="18">
        <f t="shared" si="16"/>
        <v>102</v>
      </c>
      <c r="AE38" s="19">
        <f t="shared" si="17"/>
        <v>102</v>
      </c>
      <c r="AF38" s="19">
        <f t="shared" si="18"/>
        <v>32</v>
      </c>
    </row>
    <row r="39" spans="1:32" x14ac:dyDescent="0.25">
      <c r="A39" s="68">
        <v>147</v>
      </c>
      <c r="B39" s="70" t="s">
        <v>206</v>
      </c>
      <c r="C39" s="58">
        <v>47</v>
      </c>
      <c r="D39" s="59">
        <v>7.4</v>
      </c>
      <c r="E39" s="14">
        <f t="shared" si="0"/>
        <v>59</v>
      </c>
      <c r="F39" s="14">
        <f t="shared" si="1"/>
        <v>0</v>
      </c>
      <c r="G39" s="14">
        <f t="shared" si="2"/>
        <v>59</v>
      </c>
      <c r="H39" s="15">
        <f t="shared" si="3"/>
        <v>59</v>
      </c>
      <c r="I39" s="61">
        <v>385</v>
      </c>
      <c r="J39" s="14">
        <f t="shared" si="4"/>
        <v>0</v>
      </c>
      <c r="K39" s="14">
        <f t="shared" si="5"/>
        <v>11</v>
      </c>
      <c r="L39" s="14">
        <f t="shared" si="6"/>
        <v>11</v>
      </c>
      <c r="M39" s="15">
        <f t="shared" si="7"/>
        <v>11</v>
      </c>
      <c r="N39" s="17"/>
      <c r="O39" s="17"/>
      <c r="P39" s="17"/>
      <c r="Q39" s="17"/>
      <c r="R39" s="17"/>
      <c r="S39" s="17"/>
      <c r="T39" s="65">
        <v>195</v>
      </c>
      <c r="U39" s="16">
        <f t="shared" si="8"/>
        <v>0</v>
      </c>
      <c r="V39" s="16">
        <f t="shared" si="9"/>
        <v>32</v>
      </c>
      <c r="W39" s="16">
        <f t="shared" si="10"/>
        <v>32</v>
      </c>
      <c r="X39" s="15">
        <f t="shared" si="11"/>
        <v>32</v>
      </c>
      <c r="Y39" s="61">
        <v>100</v>
      </c>
      <c r="Z39" s="16">
        <f t="shared" si="12"/>
        <v>0</v>
      </c>
      <c r="AA39" s="16">
        <f t="shared" si="13"/>
        <v>0</v>
      </c>
      <c r="AB39" s="16">
        <f t="shared" si="14"/>
        <v>0</v>
      </c>
      <c r="AC39" s="15">
        <f t="shared" si="15"/>
        <v>0</v>
      </c>
      <c r="AD39" s="18">
        <f t="shared" si="16"/>
        <v>102</v>
      </c>
      <c r="AE39" s="19">
        <f t="shared" si="17"/>
        <v>102</v>
      </c>
      <c r="AF39" s="19">
        <f t="shared" si="18"/>
        <v>32</v>
      </c>
    </row>
    <row r="40" spans="1:32" x14ac:dyDescent="0.25">
      <c r="A40" s="68">
        <v>26</v>
      </c>
      <c r="B40" s="70" t="s">
        <v>108</v>
      </c>
      <c r="C40" s="58">
        <v>12</v>
      </c>
      <c r="D40" s="59">
        <v>8</v>
      </c>
      <c r="E40" s="14">
        <f t="shared" si="0"/>
        <v>42</v>
      </c>
      <c r="F40" s="14">
        <f t="shared" si="1"/>
        <v>0</v>
      </c>
      <c r="G40" s="14">
        <f t="shared" si="2"/>
        <v>42</v>
      </c>
      <c r="H40" s="15">
        <f t="shared" si="3"/>
        <v>42</v>
      </c>
      <c r="I40" s="61">
        <v>490</v>
      </c>
      <c r="J40" s="14">
        <f t="shared" si="4"/>
        <v>0</v>
      </c>
      <c r="K40" s="14">
        <f t="shared" si="5"/>
        <v>28</v>
      </c>
      <c r="L40" s="14">
        <f t="shared" si="6"/>
        <v>28</v>
      </c>
      <c r="M40" s="15">
        <f t="shared" si="7"/>
        <v>28</v>
      </c>
      <c r="N40" s="16">
        <v>60</v>
      </c>
      <c r="O40" s="16">
        <f>IF(N40&gt;1.567,0,IF(N40&gt;1.56,60,IF(N40&gt;1.554,61,IF(N40&gt;1.548,62,IF(N40&gt;1.542,63,IF(N40&gt;1.536,64,IF(N40&gt;1.53,65,IF(N40&gt;1.524,66,IF(N40&gt;1.518,67,IF(N40&gt;1.512,68,IF(N40&gt;1.506,69,IF(N40&gt;1.5,70,IF(N40&gt;1.494,71,IF(N40&gt;1.488,72,IF(N40&gt;1.482,73,IF(N40&gt;1.477,74,IF(N40&gt;1.473,75,IF(N40&gt;1.469,76,IF(N40&gt;1.464,77,IF(N40&gt;1.46,78,IF(N40&gt;1.455,79,IF(N40&gt;1.451,80,IF(N40&gt;1.447,81,IF(N40&gt;1.443,82,IF(N40&gt;1.439,83,IF(N40&gt;1.435,84,IF(N40&gt;1.432,85,IF(N40&gt;1.428,86,IF(N40&gt;1.425,87,IF(N40&gt;1.422,88,IF(N40&gt;1.419,89,IF(N40&gt;1.416,90,IF(N40&gt;1.413,91,IF(N40&gt;1.41,92,IF(N40&gt;1.407,93,IF(N40&gt;1.404,94,IF(N40&gt;1.401,95,IF(N40&gt;1.398,96,IF(N40&gt;1.395,97,IF(N40&gt;1.392,98,IF(N40&gt;1.389,99,IF(N40&gt;1.386,100,IF(N40&gt;1.383,101,IF(N40&gt;1.38,102,IF(N40&gt;1.378,103,IF(N40&gt;1.375,104,IF(N40&gt;1.372,105,IF(N40&gt;1.37,106,IF(N40&gt;1.367,107,IF(N40&gt;1.365,108,IF(N40&gt;1.362,109,IF(N40&gt;1.359,110,IF(N40&gt;1.357,111,IF(N40&gt;1.354,112,IF(N40&gt;1.351,113,IF(N40&gt;1.348,114,IF(N40&gt;1.346,115,IF(N40&gt;1.343,116,IF(N40&gt;1.341,117,IF(N40&gt;1.338,118,IF(N40&gt;1.336,119,)))))))))))))))))))))))))))))))))))))))))))))))))))))))))))))</f>
        <v>0</v>
      </c>
      <c r="P40" s="16">
        <f>IF(N40&gt;3.015,0,IF(N40&gt;3.001,1,IF(N40&gt;2.587,2,IF(N40&gt;2.573,3,IF(N40&gt;2.559,4,IF(N40&gt;2.545,5,IF(N40&gt;2.531,6,IF(N40&gt;2.517,7,IF(N40&gt;2.503,8,IF(N40&gt;2.489,9,IF(N40&gt;2.475,10,IF(N40&gt;2.461,11,IF(N40&gt;2.448,12,IF(N40&gt;2.435,13,IF(N40&gt;2.422,14,IF(N40&gt;2.409,15,IF(N40&gt;2.396,16,IF(N40&gt;2.383,17,IF(N40&gt;2.37,18,IF(N40&gt;2.357,19,IF(N40&gt;2.344,20,IF(N40&gt;2.332,21,IF(N40&gt;2.32,22,IF(N40&gt;2.308,23,IF(N40&gt;2.296,24,IF(N40&gt;2.284,25,IF(N40&gt;2.272,26,IF(N40&gt;2.26,27,IF(N40&gt;2.248,28,IF(N40&gt;2.236,29,IF(N40&gt;2.225,30,IF(N40&gt;2.214,31,IF(N40&gt;2.203,32,IF(N40&gt;2.192,33,IF(N40&gt;2.181,34,IF(N40&gt;2.17,35,IF(N40&gt;2.16,36,IF(N40&gt;2.15,37,IF(N40&gt;2.14,38,IF(N40&gt;2.131,39,IF(N40&gt;2.122,40,IF(N40&gt;2.113,41,IF(N40&gt;2.104,42,IF(N40&gt;2.095,43,IF(N40&gt;2.086,44,IF(N40&gt;2.077,45,IF(N40&gt;2.068,46,IF(N40&gt;2.059,47,IF(N40&gt;2.05,48,IF(N40&gt;2.042,49,IF(N40&gt;2.034,50,IF(N40&gt;2.026,51,IF(N40&gt;2.018,52,IF(N40&gt;2.01,53,IF(N40&gt;2.002,54,IF(N40&gt;1.595,55,IF(N40&gt;1.588,56,IF(N40&gt;1.581,57,IF(N40&gt;1.574,58,IF(N40&gt;1.567,59,))))))))))))))))))))))))))))))))))))))))))))))))))))))))))))</f>
        <v>0</v>
      </c>
      <c r="Q40" s="16"/>
      <c r="R40" s="16">
        <f>O40+P40+Q40</f>
        <v>0</v>
      </c>
      <c r="S40" s="16">
        <f>R40</f>
        <v>0</v>
      </c>
      <c r="T40" s="65">
        <v>191</v>
      </c>
      <c r="U40" s="16">
        <f t="shared" si="8"/>
        <v>0</v>
      </c>
      <c r="V40" s="16">
        <f t="shared" si="9"/>
        <v>30</v>
      </c>
      <c r="W40" s="16">
        <f t="shared" si="10"/>
        <v>30</v>
      </c>
      <c r="X40" s="15">
        <f t="shared" si="11"/>
        <v>30</v>
      </c>
      <c r="Y40" s="61">
        <v>100</v>
      </c>
      <c r="Z40" s="16">
        <f t="shared" si="12"/>
        <v>0</v>
      </c>
      <c r="AA40" s="16">
        <f t="shared" si="13"/>
        <v>0</v>
      </c>
      <c r="AB40" s="16">
        <f t="shared" si="14"/>
        <v>0</v>
      </c>
      <c r="AC40" s="15">
        <f t="shared" si="15"/>
        <v>0</v>
      </c>
      <c r="AD40" s="18">
        <f t="shared" si="16"/>
        <v>100</v>
      </c>
      <c r="AE40" s="19">
        <f t="shared" si="17"/>
        <v>100</v>
      </c>
      <c r="AF40" s="19">
        <f t="shared" si="18"/>
        <v>35</v>
      </c>
    </row>
    <row r="41" spans="1:32" x14ac:dyDescent="0.25">
      <c r="A41" s="68">
        <v>118</v>
      </c>
      <c r="B41" s="70" t="s">
        <v>176</v>
      </c>
      <c r="C41" s="58">
        <v>40</v>
      </c>
      <c r="D41" s="59">
        <v>7.6</v>
      </c>
      <c r="E41" s="14">
        <f t="shared" si="0"/>
        <v>55</v>
      </c>
      <c r="F41" s="14">
        <f t="shared" si="1"/>
        <v>0</v>
      </c>
      <c r="G41" s="14">
        <f t="shared" si="2"/>
        <v>55</v>
      </c>
      <c r="H41" s="15">
        <f t="shared" si="3"/>
        <v>55</v>
      </c>
      <c r="I41" s="61">
        <v>400</v>
      </c>
      <c r="J41" s="14">
        <f t="shared" si="4"/>
        <v>0</v>
      </c>
      <c r="K41" s="14">
        <f t="shared" si="5"/>
        <v>13</v>
      </c>
      <c r="L41" s="14">
        <f t="shared" si="6"/>
        <v>13</v>
      </c>
      <c r="M41" s="15">
        <f t="shared" si="7"/>
        <v>13</v>
      </c>
      <c r="N41" s="16">
        <v>60</v>
      </c>
      <c r="O41" s="16">
        <f>IF(N41&gt;1.567,0,IF(N41&gt;1.56,60,IF(N41&gt;1.554,61,IF(N41&gt;1.548,62,IF(N41&gt;1.542,63,IF(N41&gt;1.536,64,IF(N41&gt;1.53,65,IF(N41&gt;1.524,66,IF(N41&gt;1.518,67,IF(N41&gt;1.512,68,IF(N41&gt;1.506,69,IF(N41&gt;1.5,70,IF(N41&gt;1.494,71,IF(N41&gt;1.488,72,IF(N41&gt;1.482,73,IF(N41&gt;1.477,74,IF(N41&gt;1.473,75,IF(N41&gt;1.469,76,IF(N41&gt;1.464,77,IF(N41&gt;1.46,78,IF(N41&gt;1.455,79,IF(N41&gt;1.451,80,IF(N41&gt;1.447,81,IF(N41&gt;1.443,82,IF(N41&gt;1.439,83,IF(N41&gt;1.435,84,IF(N41&gt;1.432,85,IF(N41&gt;1.428,86,IF(N41&gt;1.425,87,IF(N41&gt;1.422,88,IF(N41&gt;1.419,89,IF(N41&gt;1.416,90,IF(N41&gt;1.413,91,IF(N41&gt;1.41,92,IF(N41&gt;1.407,93,IF(N41&gt;1.404,94,IF(N41&gt;1.401,95,IF(N41&gt;1.398,96,IF(N41&gt;1.395,97,IF(N41&gt;1.392,98,IF(N41&gt;1.389,99,IF(N41&gt;1.386,100,IF(N41&gt;1.383,101,IF(N41&gt;1.38,102,IF(N41&gt;1.378,103,IF(N41&gt;1.375,104,IF(N41&gt;1.372,105,IF(N41&gt;1.37,106,IF(N41&gt;1.367,107,IF(N41&gt;1.365,108,IF(N41&gt;1.362,109,IF(N41&gt;1.359,110,IF(N41&gt;1.357,111,IF(N41&gt;1.354,112,IF(N41&gt;1.351,113,IF(N41&gt;1.348,114,IF(N41&gt;1.346,115,IF(N41&gt;1.343,116,IF(N41&gt;1.341,117,IF(N41&gt;1.338,118,IF(N41&gt;1.336,119,)))))))))))))))))))))))))))))))))))))))))))))))))))))))))))))</f>
        <v>0</v>
      </c>
      <c r="P41" s="16">
        <f>IF(N41&gt;3.015,0,IF(N41&gt;3.001,1,IF(N41&gt;2.587,2,IF(N41&gt;2.573,3,IF(N41&gt;2.559,4,IF(N41&gt;2.545,5,IF(N41&gt;2.531,6,IF(N41&gt;2.517,7,IF(N41&gt;2.503,8,IF(N41&gt;2.489,9,IF(N41&gt;2.475,10,IF(N41&gt;2.461,11,IF(N41&gt;2.448,12,IF(N41&gt;2.435,13,IF(N41&gt;2.422,14,IF(N41&gt;2.409,15,IF(N41&gt;2.396,16,IF(N41&gt;2.383,17,IF(N41&gt;2.37,18,IF(N41&gt;2.357,19,IF(N41&gt;2.344,20,IF(N41&gt;2.332,21,IF(N41&gt;2.32,22,IF(N41&gt;2.308,23,IF(N41&gt;2.296,24,IF(N41&gt;2.284,25,IF(N41&gt;2.272,26,IF(N41&gt;2.26,27,IF(N41&gt;2.248,28,IF(N41&gt;2.236,29,IF(N41&gt;2.225,30,IF(N41&gt;2.214,31,IF(N41&gt;2.203,32,IF(N41&gt;2.192,33,IF(N41&gt;2.181,34,IF(N41&gt;2.17,35,IF(N41&gt;2.16,36,IF(N41&gt;2.15,37,IF(N41&gt;2.14,38,IF(N41&gt;2.131,39,IF(N41&gt;2.122,40,IF(N41&gt;2.113,41,IF(N41&gt;2.104,42,IF(N41&gt;2.095,43,IF(N41&gt;2.086,44,IF(N41&gt;2.077,45,IF(N41&gt;2.068,46,IF(N41&gt;2.059,47,IF(N41&gt;2.05,48,IF(N41&gt;2.042,49,IF(N41&gt;2.034,50,IF(N41&gt;2.026,51,IF(N41&gt;2.018,52,IF(N41&gt;2.01,53,IF(N41&gt;2.002,54,IF(N41&gt;1.595,55,IF(N41&gt;1.588,56,IF(N41&gt;1.581,57,IF(N41&gt;1.574,58,IF(N41&gt;1.567,59,))))))))))))))))))))))))))))))))))))))))))))))))))))))))))))</f>
        <v>0</v>
      </c>
      <c r="Q41" s="16"/>
      <c r="R41" s="16">
        <f>O41+P41+Q41</f>
        <v>0</v>
      </c>
      <c r="S41" s="16">
        <f>R41</f>
        <v>0</v>
      </c>
      <c r="T41" s="65">
        <v>194</v>
      </c>
      <c r="U41" s="16">
        <f t="shared" si="8"/>
        <v>0</v>
      </c>
      <c r="V41" s="16">
        <f t="shared" si="9"/>
        <v>32</v>
      </c>
      <c r="W41" s="16">
        <f t="shared" si="10"/>
        <v>32</v>
      </c>
      <c r="X41" s="15">
        <f t="shared" si="11"/>
        <v>32</v>
      </c>
      <c r="Y41" s="61">
        <v>100</v>
      </c>
      <c r="Z41" s="16">
        <f t="shared" si="12"/>
        <v>0</v>
      </c>
      <c r="AA41" s="16">
        <f t="shared" si="13"/>
        <v>0</v>
      </c>
      <c r="AB41" s="16">
        <f t="shared" si="14"/>
        <v>0</v>
      </c>
      <c r="AC41" s="15">
        <f t="shared" si="15"/>
        <v>0</v>
      </c>
      <c r="AD41" s="18">
        <f t="shared" si="16"/>
        <v>100</v>
      </c>
      <c r="AE41" s="19">
        <f t="shared" si="17"/>
        <v>100</v>
      </c>
      <c r="AF41" s="19">
        <f t="shared" si="18"/>
        <v>35</v>
      </c>
    </row>
    <row r="42" spans="1:32" x14ac:dyDescent="0.25">
      <c r="A42" s="68">
        <v>150</v>
      </c>
      <c r="B42" s="70" t="s">
        <v>207</v>
      </c>
      <c r="C42" s="58">
        <v>47</v>
      </c>
      <c r="D42" s="59">
        <v>7.9</v>
      </c>
      <c r="E42" s="14">
        <f t="shared" si="0"/>
        <v>46</v>
      </c>
      <c r="F42" s="14">
        <f t="shared" si="1"/>
        <v>0</v>
      </c>
      <c r="G42" s="14">
        <f t="shared" si="2"/>
        <v>46</v>
      </c>
      <c r="H42" s="15">
        <f t="shared" si="3"/>
        <v>46</v>
      </c>
      <c r="I42" s="61">
        <v>480</v>
      </c>
      <c r="J42" s="14">
        <f t="shared" si="4"/>
        <v>0</v>
      </c>
      <c r="K42" s="14">
        <f t="shared" si="5"/>
        <v>26</v>
      </c>
      <c r="L42" s="14">
        <f t="shared" si="6"/>
        <v>26</v>
      </c>
      <c r="M42" s="15">
        <f t="shared" si="7"/>
        <v>26</v>
      </c>
      <c r="N42" s="17"/>
      <c r="O42" s="17"/>
      <c r="P42" s="17"/>
      <c r="Q42" s="17"/>
      <c r="R42" s="17"/>
      <c r="S42" s="17"/>
      <c r="T42" s="65">
        <v>183</v>
      </c>
      <c r="U42" s="16">
        <f t="shared" si="8"/>
        <v>0</v>
      </c>
      <c r="V42" s="16">
        <f t="shared" si="9"/>
        <v>26</v>
      </c>
      <c r="W42" s="16">
        <f t="shared" si="10"/>
        <v>26</v>
      </c>
      <c r="X42" s="15">
        <f t="shared" si="11"/>
        <v>26</v>
      </c>
      <c r="Y42" s="61">
        <v>100</v>
      </c>
      <c r="Z42" s="16">
        <f t="shared" si="12"/>
        <v>0</v>
      </c>
      <c r="AA42" s="16">
        <f t="shared" si="13"/>
        <v>0</v>
      </c>
      <c r="AB42" s="16">
        <f t="shared" si="14"/>
        <v>0</v>
      </c>
      <c r="AC42" s="15">
        <f t="shared" si="15"/>
        <v>0</v>
      </c>
      <c r="AD42" s="18">
        <f t="shared" si="16"/>
        <v>98</v>
      </c>
      <c r="AE42" s="19">
        <f t="shared" si="17"/>
        <v>98</v>
      </c>
      <c r="AF42" s="19">
        <f t="shared" si="18"/>
        <v>37</v>
      </c>
    </row>
    <row r="43" spans="1:32" x14ac:dyDescent="0.25">
      <c r="A43" s="68">
        <v>161</v>
      </c>
      <c r="B43" s="70" t="s">
        <v>82</v>
      </c>
      <c r="C43" s="58">
        <v>50</v>
      </c>
      <c r="D43" s="59">
        <v>7.6</v>
      </c>
      <c r="E43" s="14">
        <f t="shared" si="0"/>
        <v>55</v>
      </c>
      <c r="F43" s="14">
        <f t="shared" si="1"/>
        <v>0</v>
      </c>
      <c r="G43" s="14">
        <f t="shared" si="2"/>
        <v>55</v>
      </c>
      <c r="H43" s="15">
        <f t="shared" si="3"/>
        <v>55</v>
      </c>
      <c r="I43" s="61">
        <v>330</v>
      </c>
      <c r="J43" s="14">
        <f t="shared" si="4"/>
        <v>0</v>
      </c>
      <c r="K43" s="14">
        <f t="shared" si="5"/>
        <v>6</v>
      </c>
      <c r="L43" s="14">
        <f t="shared" si="6"/>
        <v>6</v>
      </c>
      <c r="M43" s="15">
        <f t="shared" si="7"/>
        <v>6</v>
      </c>
      <c r="N43" s="16"/>
      <c r="O43" s="16"/>
      <c r="P43" s="16"/>
      <c r="Q43" s="16"/>
      <c r="R43" s="16"/>
      <c r="S43" s="16"/>
      <c r="T43" s="65">
        <v>202</v>
      </c>
      <c r="U43" s="16">
        <f t="shared" si="8"/>
        <v>0</v>
      </c>
      <c r="V43" s="16">
        <f t="shared" si="9"/>
        <v>37</v>
      </c>
      <c r="W43" s="16">
        <f t="shared" si="10"/>
        <v>37</v>
      </c>
      <c r="X43" s="15">
        <f t="shared" si="11"/>
        <v>37</v>
      </c>
      <c r="Y43" s="61">
        <v>100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5">
        <f t="shared" si="15"/>
        <v>0</v>
      </c>
      <c r="AD43" s="18">
        <f t="shared" si="16"/>
        <v>98</v>
      </c>
      <c r="AE43" s="19">
        <f t="shared" si="17"/>
        <v>98</v>
      </c>
      <c r="AF43" s="19">
        <f t="shared" si="18"/>
        <v>37</v>
      </c>
    </row>
    <row r="44" spans="1:32" x14ac:dyDescent="0.25">
      <c r="A44" s="68">
        <v>166</v>
      </c>
      <c r="B44" s="70" t="s">
        <v>202</v>
      </c>
      <c r="C44" s="58">
        <v>52</v>
      </c>
      <c r="D44" s="59">
        <v>7.7</v>
      </c>
      <c r="E44" s="14">
        <f t="shared" si="0"/>
        <v>53</v>
      </c>
      <c r="F44" s="14">
        <f t="shared" si="1"/>
        <v>0</v>
      </c>
      <c r="G44" s="14">
        <f t="shared" si="2"/>
        <v>53</v>
      </c>
      <c r="H44" s="15">
        <f t="shared" si="3"/>
        <v>53</v>
      </c>
      <c r="I44" s="61">
        <v>400</v>
      </c>
      <c r="J44" s="14">
        <f t="shared" si="4"/>
        <v>0</v>
      </c>
      <c r="K44" s="14">
        <f t="shared" si="5"/>
        <v>13</v>
      </c>
      <c r="L44" s="14">
        <f t="shared" si="6"/>
        <v>13</v>
      </c>
      <c r="M44" s="15">
        <f t="shared" si="7"/>
        <v>13</v>
      </c>
      <c r="N44" s="16">
        <v>60</v>
      </c>
      <c r="O44" s="16">
        <f>IF(N44&gt;1.567,0,IF(N44&gt;1.56,60,IF(N44&gt;1.554,61,IF(N44&gt;1.548,62,IF(N44&gt;1.542,63,IF(N44&gt;1.536,64,IF(N44&gt;1.53,65,IF(N44&gt;1.524,66,IF(N44&gt;1.518,67,IF(N44&gt;1.512,68,IF(N44&gt;1.506,69,IF(N44&gt;1.5,70,IF(N44&gt;1.494,71,IF(N44&gt;1.488,72,IF(N44&gt;1.482,73,IF(N44&gt;1.477,74,IF(N44&gt;1.473,75,IF(N44&gt;1.469,76,IF(N44&gt;1.464,77,IF(N44&gt;1.46,78,IF(N44&gt;1.455,79,IF(N44&gt;1.451,80,IF(N44&gt;1.447,81,IF(N44&gt;1.443,82,IF(N44&gt;1.439,83,IF(N44&gt;1.435,84,IF(N44&gt;1.432,85,IF(N44&gt;1.428,86,IF(N44&gt;1.425,87,IF(N44&gt;1.422,88,IF(N44&gt;1.419,89,IF(N44&gt;1.416,90,IF(N44&gt;1.413,91,IF(N44&gt;1.41,92,IF(N44&gt;1.407,93,IF(N44&gt;1.404,94,IF(N44&gt;1.401,95,IF(N44&gt;1.398,96,IF(N44&gt;1.395,97,IF(N44&gt;1.392,98,IF(N44&gt;1.389,99,IF(N44&gt;1.386,100,IF(N44&gt;1.383,101,IF(N44&gt;1.38,102,IF(N44&gt;1.378,103,IF(N44&gt;1.375,104,IF(N44&gt;1.372,105,IF(N44&gt;1.37,106,IF(N44&gt;1.367,107,IF(N44&gt;1.365,108,IF(N44&gt;1.362,109,IF(N44&gt;1.359,110,IF(N44&gt;1.357,111,IF(N44&gt;1.354,112,IF(N44&gt;1.351,113,IF(N44&gt;1.348,114,IF(N44&gt;1.346,115,IF(N44&gt;1.343,116,IF(N44&gt;1.341,117,IF(N44&gt;1.338,118,IF(N44&gt;1.336,119,)))))))))))))))))))))))))))))))))))))))))))))))))))))))))))))</f>
        <v>0</v>
      </c>
      <c r="P44" s="16">
        <f>IF(N44&gt;3.015,0,IF(N44&gt;3.001,1,IF(N44&gt;2.587,2,IF(N44&gt;2.573,3,IF(N44&gt;2.559,4,IF(N44&gt;2.545,5,IF(N44&gt;2.531,6,IF(N44&gt;2.517,7,IF(N44&gt;2.503,8,IF(N44&gt;2.489,9,IF(N44&gt;2.475,10,IF(N44&gt;2.461,11,IF(N44&gt;2.448,12,IF(N44&gt;2.435,13,IF(N44&gt;2.422,14,IF(N44&gt;2.409,15,IF(N44&gt;2.396,16,IF(N44&gt;2.383,17,IF(N44&gt;2.37,18,IF(N44&gt;2.357,19,IF(N44&gt;2.344,20,IF(N44&gt;2.332,21,IF(N44&gt;2.32,22,IF(N44&gt;2.308,23,IF(N44&gt;2.296,24,IF(N44&gt;2.284,25,IF(N44&gt;2.272,26,IF(N44&gt;2.26,27,IF(N44&gt;2.248,28,IF(N44&gt;2.236,29,IF(N44&gt;2.225,30,IF(N44&gt;2.214,31,IF(N44&gt;2.203,32,IF(N44&gt;2.192,33,IF(N44&gt;2.181,34,IF(N44&gt;2.17,35,IF(N44&gt;2.16,36,IF(N44&gt;2.15,37,IF(N44&gt;2.14,38,IF(N44&gt;2.131,39,IF(N44&gt;2.122,40,IF(N44&gt;2.113,41,IF(N44&gt;2.104,42,IF(N44&gt;2.095,43,IF(N44&gt;2.086,44,IF(N44&gt;2.077,45,IF(N44&gt;2.068,46,IF(N44&gt;2.059,47,IF(N44&gt;2.05,48,IF(N44&gt;2.042,49,IF(N44&gt;2.034,50,IF(N44&gt;2.026,51,IF(N44&gt;2.018,52,IF(N44&gt;2.01,53,IF(N44&gt;2.002,54,IF(N44&gt;1.595,55,IF(N44&gt;1.588,56,IF(N44&gt;1.581,57,IF(N44&gt;1.574,58,IF(N44&gt;1.567,59,))))))))))))))))))))))))))))))))))))))))))))))))))))))))))))</f>
        <v>0</v>
      </c>
      <c r="Q44" s="16"/>
      <c r="R44" s="16">
        <f>O44+P44+Q44</f>
        <v>0</v>
      </c>
      <c r="S44" s="16">
        <f>R44</f>
        <v>0</v>
      </c>
      <c r="T44" s="65">
        <v>194</v>
      </c>
      <c r="U44" s="16">
        <f t="shared" si="8"/>
        <v>0</v>
      </c>
      <c r="V44" s="16">
        <f t="shared" si="9"/>
        <v>32</v>
      </c>
      <c r="W44" s="16">
        <f t="shared" si="10"/>
        <v>32</v>
      </c>
      <c r="X44" s="15">
        <f t="shared" si="11"/>
        <v>32</v>
      </c>
      <c r="Y44" s="61">
        <v>100</v>
      </c>
      <c r="Z44" s="16">
        <f t="shared" si="12"/>
        <v>0</v>
      </c>
      <c r="AA44" s="16">
        <f t="shared" si="13"/>
        <v>0</v>
      </c>
      <c r="AB44" s="16">
        <f t="shared" si="14"/>
        <v>0</v>
      </c>
      <c r="AC44" s="15">
        <f t="shared" si="15"/>
        <v>0</v>
      </c>
      <c r="AD44" s="18">
        <f t="shared" si="16"/>
        <v>98</v>
      </c>
      <c r="AE44" s="19">
        <f t="shared" si="17"/>
        <v>98</v>
      </c>
      <c r="AF44" s="19">
        <f t="shared" si="18"/>
        <v>37</v>
      </c>
    </row>
    <row r="45" spans="1:32" x14ac:dyDescent="0.25">
      <c r="A45" s="68">
        <v>64</v>
      </c>
      <c r="B45" s="70" t="s">
        <v>412</v>
      </c>
      <c r="C45" s="58">
        <v>27</v>
      </c>
      <c r="D45" s="59">
        <v>7.8</v>
      </c>
      <c r="E45" s="14">
        <f t="shared" si="0"/>
        <v>50</v>
      </c>
      <c r="F45" s="14">
        <f t="shared" si="1"/>
        <v>0</v>
      </c>
      <c r="G45" s="14">
        <f t="shared" si="2"/>
        <v>50</v>
      </c>
      <c r="H45" s="15">
        <f t="shared" si="3"/>
        <v>50</v>
      </c>
      <c r="I45" s="61">
        <v>420</v>
      </c>
      <c r="J45" s="14">
        <f t="shared" si="4"/>
        <v>0</v>
      </c>
      <c r="K45" s="14">
        <f t="shared" si="5"/>
        <v>15</v>
      </c>
      <c r="L45" s="14">
        <f t="shared" si="6"/>
        <v>15</v>
      </c>
      <c r="M45" s="15">
        <f t="shared" si="7"/>
        <v>15</v>
      </c>
      <c r="N45" s="16">
        <v>60</v>
      </c>
      <c r="O45" s="16">
        <f>IF(N45&gt;1.567,0,IF(N45&gt;1.56,60,IF(N45&gt;1.554,61,IF(N45&gt;1.548,62,IF(N45&gt;1.542,63,IF(N45&gt;1.536,64,IF(N45&gt;1.53,65,IF(N45&gt;1.524,66,IF(N45&gt;1.518,67,IF(N45&gt;1.512,68,IF(N45&gt;1.506,69,IF(N45&gt;1.5,70,IF(N45&gt;1.494,71,IF(N45&gt;1.488,72,IF(N45&gt;1.482,73,IF(N45&gt;1.477,74,IF(N45&gt;1.473,75,IF(N45&gt;1.469,76,IF(N45&gt;1.464,77,IF(N45&gt;1.46,78,IF(N45&gt;1.455,79,IF(N45&gt;1.451,80,IF(N45&gt;1.447,81,IF(N45&gt;1.443,82,IF(N45&gt;1.439,83,IF(N45&gt;1.435,84,IF(N45&gt;1.432,85,IF(N45&gt;1.428,86,IF(N45&gt;1.425,87,IF(N45&gt;1.422,88,IF(N45&gt;1.419,89,IF(N45&gt;1.416,90,IF(N45&gt;1.413,91,IF(N45&gt;1.41,92,IF(N45&gt;1.407,93,IF(N45&gt;1.404,94,IF(N45&gt;1.401,95,IF(N45&gt;1.398,96,IF(N45&gt;1.395,97,IF(N45&gt;1.392,98,IF(N45&gt;1.389,99,IF(N45&gt;1.386,100,IF(N45&gt;1.383,101,IF(N45&gt;1.38,102,IF(N45&gt;1.378,103,IF(N45&gt;1.375,104,IF(N45&gt;1.372,105,IF(N45&gt;1.37,106,IF(N45&gt;1.367,107,IF(N45&gt;1.365,108,IF(N45&gt;1.362,109,IF(N45&gt;1.359,110,IF(N45&gt;1.357,111,IF(N45&gt;1.354,112,IF(N45&gt;1.351,113,IF(N45&gt;1.348,114,IF(N45&gt;1.346,115,IF(N45&gt;1.343,116,IF(N45&gt;1.341,117,IF(N45&gt;1.338,118,IF(N45&gt;1.336,119,)))))))))))))))))))))))))))))))))))))))))))))))))))))))))))))</f>
        <v>0</v>
      </c>
      <c r="P45" s="16">
        <f>IF(N45&gt;3.015,0,IF(N45&gt;3.001,1,IF(N45&gt;2.587,2,IF(N45&gt;2.573,3,IF(N45&gt;2.559,4,IF(N45&gt;2.545,5,IF(N45&gt;2.531,6,IF(N45&gt;2.517,7,IF(N45&gt;2.503,8,IF(N45&gt;2.489,9,IF(N45&gt;2.475,10,IF(N45&gt;2.461,11,IF(N45&gt;2.448,12,IF(N45&gt;2.435,13,IF(N45&gt;2.422,14,IF(N45&gt;2.409,15,IF(N45&gt;2.396,16,IF(N45&gt;2.383,17,IF(N45&gt;2.37,18,IF(N45&gt;2.357,19,IF(N45&gt;2.344,20,IF(N45&gt;2.332,21,IF(N45&gt;2.32,22,IF(N45&gt;2.308,23,IF(N45&gt;2.296,24,IF(N45&gt;2.284,25,IF(N45&gt;2.272,26,IF(N45&gt;2.26,27,IF(N45&gt;2.248,28,IF(N45&gt;2.236,29,IF(N45&gt;2.225,30,IF(N45&gt;2.214,31,IF(N45&gt;2.203,32,IF(N45&gt;2.192,33,IF(N45&gt;2.181,34,IF(N45&gt;2.17,35,IF(N45&gt;2.16,36,IF(N45&gt;2.15,37,IF(N45&gt;2.14,38,IF(N45&gt;2.131,39,IF(N45&gt;2.122,40,IF(N45&gt;2.113,41,IF(N45&gt;2.104,42,IF(N45&gt;2.095,43,IF(N45&gt;2.086,44,IF(N45&gt;2.077,45,IF(N45&gt;2.068,46,IF(N45&gt;2.059,47,IF(N45&gt;2.05,48,IF(N45&gt;2.042,49,IF(N45&gt;2.034,50,IF(N45&gt;2.026,51,IF(N45&gt;2.018,52,IF(N45&gt;2.01,53,IF(N45&gt;2.002,54,IF(N45&gt;1.595,55,IF(N45&gt;1.588,56,IF(N45&gt;1.581,57,IF(N45&gt;1.574,58,IF(N45&gt;1.567,59,))))))))))))))))))))))))))))))))))))))))))))))))))))))))))))</f>
        <v>0</v>
      </c>
      <c r="Q45" s="16"/>
      <c r="R45" s="16">
        <f>O45+P45+Q45</f>
        <v>0</v>
      </c>
      <c r="S45" s="16">
        <f>R45</f>
        <v>0</v>
      </c>
      <c r="T45" s="65">
        <v>195</v>
      </c>
      <c r="U45" s="16">
        <f t="shared" si="8"/>
        <v>0</v>
      </c>
      <c r="V45" s="16">
        <f t="shared" si="9"/>
        <v>32</v>
      </c>
      <c r="W45" s="16">
        <f t="shared" si="10"/>
        <v>32</v>
      </c>
      <c r="X45" s="15">
        <f t="shared" si="11"/>
        <v>32</v>
      </c>
      <c r="Y45" s="61">
        <v>100</v>
      </c>
      <c r="Z45" s="16">
        <f t="shared" si="12"/>
        <v>0</v>
      </c>
      <c r="AA45" s="16">
        <f t="shared" si="13"/>
        <v>0</v>
      </c>
      <c r="AB45" s="16">
        <f t="shared" si="14"/>
        <v>0</v>
      </c>
      <c r="AC45" s="15">
        <f t="shared" si="15"/>
        <v>0</v>
      </c>
      <c r="AD45" s="18">
        <f t="shared" si="16"/>
        <v>97</v>
      </c>
      <c r="AE45" s="19">
        <f t="shared" si="17"/>
        <v>97</v>
      </c>
      <c r="AF45" s="19">
        <f t="shared" si="18"/>
        <v>40</v>
      </c>
    </row>
    <row r="46" spans="1:32" x14ac:dyDescent="0.25">
      <c r="A46" s="68">
        <v>97</v>
      </c>
      <c r="B46" s="70" t="s">
        <v>145</v>
      </c>
      <c r="C46" s="58">
        <v>35</v>
      </c>
      <c r="D46" s="59">
        <v>8</v>
      </c>
      <c r="E46" s="14">
        <f t="shared" si="0"/>
        <v>42</v>
      </c>
      <c r="F46" s="14">
        <f t="shared" si="1"/>
        <v>0</v>
      </c>
      <c r="G46" s="14">
        <f t="shared" si="2"/>
        <v>42</v>
      </c>
      <c r="H46" s="15">
        <f t="shared" si="3"/>
        <v>42</v>
      </c>
      <c r="I46" s="61">
        <v>420</v>
      </c>
      <c r="J46" s="14">
        <f t="shared" si="4"/>
        <v>0</v>
      </c>
      <c r="K46" s="14">
        <f t="shared" si="5"/>
        <v>15</v>
      </c>
      <c r="L46" s="14">
        <f t="shared" si="6"/>
        <v>15</v>
      </c>
      <c r="M46" s="15">
        <f t="shared" si="7"/>
        <v>15</v>
      </c>
      <c r="N46" s="16">
        <v>60</v>
      </c>
      <c r="O46" s="16">
        <f>IF(N46&gt;1.567,0,IF(N46&gt;1.56,60,IF(N46&gt;1.554,61,IF(N46&gt;1.548,62,IF(N46&gt;1.542,63,IF(N46&gt;1.536,64,IF(N46&gt;1.53,65,IF(N46&gt;1.524,66,IF(N46&gt;1.518,67,IF(N46&gt;1.512,68,IF(N46&gt;1.506,69,IF(N46&gt;1.5,70,IF(N46&gt;1.494,71,IF(N46&gt;1.488,72,IF(N46&gt;1.482,73,IF(N46&gt;1.477,74,IF(N46&gt;1.473,75,IF(N46&gt;1.469,76,IF(N46&gt;1.464,77,IF(N46&gt;1.46,78,IF(N46&gt;1.455,79,IF(N46&gt;1.451,80,IF(N46&gt;1.447,81,IF(N46&gt;1.443,82,IF(N46&gt;1.439,83,IF(N46&gt;1.435,84,IF(N46&gt;1.432,85,IF(N46&gt;1.428,86,IF(N46&gt;1.425,87,IF(N46&gt;1.422,88,IF(N46&gt;1.419,89,IF(N46&gt;1.416,90,IF(N46&gt;1.413,91,IF(N46&gt;1.41,92,IF(N46&gt;1.407,93,IF(N46&gt;1.404,94,IF(N46&gt;1.401,95,IF(N46&gt;1.398,96,IF(N46&gt;1.395,97,IF(N46&gt;1.392,98,IF(N46&gt;1.389,99,IF(N46&gt;1.386,100,IF(N46&gt;1.383,101,IF(N46&gt;1.38,102,IF(N46&gt;1.378,103,IF(N46&gt;1.375,104,IF(N46&gt;1.372,105,IF(N46&gt;1.37,106,IF(N46&gt;1.367,107,IF(N46&gt;1.365,108,IF(N46&gt;1.362,109,IF(N46&gt;1.359,110,IF(N46&gt;1.357,111,IF(N46&gt;1.354,112,IF(N46&gt;1.351,113,IF(N46&gt;1.348,114,IF(N46&gt;1.346,115,IF(N46&gt;1.343,116,IF(N46&gt;1.341,117,IF(N46&gt;1.338,118,IF(N46&gt;1.336,119,)))))))))))))))))))))))))))))))))))))))))))))))))))))))))))))</f>
        <v>0</v>
      </c>
      <c r="P46" s="16">
        <f>IF(N46&gt;3.015,0,IF(N46&gt;3.001,1,IF(N46&gt;2.587,2,IF(N46&gt;2.573,3,IF(N46&gt;2.559,4,IF(N46&gt;2.545,5,IF(N46&gt;2.531,6,IF(N46&gt;2.517,7,IF(N46&gt;2.503,8,IF(N46&gt;2.489,9,IF(N46&gt;2.475,10,IF(N46&gt;2.461,11,IF(N46&gt;2.448,12,IF(N46&gt;2.435,13,IF(N46&gt;2.422,14,IF(N46&gt;2.409,15,IF(N46&gt;2.396,16,IF(N46&gt;2.383,17,IF(N46&gt;2.37,18,IF(N46&gt;2.357,19,IF(N46&gt;2.344,20,IF(N46&gt;2.332,21,IF(N46&gt;2.32,22,IF(N46&gt;2.308,23,IF(N46&gt;2.296,24,IF(N46&gt;2.284,25,IF(N46&gt;2.272,26,IF(N46&gt;2.26,27,IF(N46&gt;2.248,28,IF(N46&gt;2.236,29,IF(N46&gt;2.225,30,IF(N46&gt;2.214,31,IF(N46&gt;2.203,32,IF(N46&gt;2.192,33,IF(N46&gt;2.181,34,IF(N46&gt;2.17,35,IF(N46&gt;2.16,36,IF(N46&gt;2.15,37,IF(N46&gt;2.14,38,IF(N46&gt;2.131,39,IF(N46&gt;2.122,40,IF(N46&gt;2.113,41,IF(N46&gt;2.104,42,IF(N46&gt;2.095,43,IF(N46&gt;2.086,44,IF(N46&gt;2.077,45,IF(N46&gt;2.068,46,IF(N46&gt;2.059,47,IF(N46&gt;2.05,48,IF(N46&gt;2.042,49,IF(N46&gt;2.034,50,IF(N46&gt;2.026,51,IF(N46&gt;2.018,52,IF(N46&gt;2.01,53,IF(N46&gt;2.002,54,IF(N46&gt;1.595,55,IF(N46&gt;1.588,56,IF(N46&gt;1.581,57,IF(N46&gt;1.574,58,IF(N46&gt;1.567,59,))))))))))))))))))))))))))))))))))))))))))))))))))))))))))))</f>
        <v>0</v>
      </c>
      <c r="Q46" s="16"/>
      <c r="R46" s="16">
        <f>O46+P46+Q46</f>
        <v>0</v>
      </c>
      <c r="S46" s="16">
        <f>R46</f>
        <v>0</v>
      </c>
      <c r="T46" s="65">
        <v>205</v>
      </c>
      <c r="U46" s="16">
        <f t="shared" si="8"/>
        <v>0</v>
      </c>
      <c r="V46" s="16">
        <f t="shared" si="9"/>
        <v>40</v>
      </c>
      <c r="W46" s="16">
        <f t="shared" si="10"/>
        <v>40</v>
      </c>
      <c r="X46" s="15">
        <f t="shared" si="11"/>
        <v>40</v>
      </c>
      <c r="Y46" s="61">
        <v>100</v>
      </c>
      <c r="Z46" s="16">
        <f t="shared" si="12"/>
        <v>0</v>
      </c>
      <c r="AA46" s="16">
        <f t="shared" si="13"/>
        <v>0</v>
      </c>
      <c r="AB46" s="16">
        <f t="shared" si="14"/>
        <v>0</v>
      </c>
      <c r="AC46" s="15">
        <f t="shared" si="15"/>
        <v>0</v>
      </c>
      <c r="AD46" s="18">
        <f t="shared" si="16"/>
        <v>97</v>
      </c>
      <c r="AE46" s="19">
        <f t="shared" si="17"/>
        <v>97</v>
      </c>
      <c r="AF46" s="19">
        <f t="shared" si="18"/>
        <v>40</v>
      </c>
    </row>
    <row r="47" spans="1:32" x14ac:dyDescent="0.25">
      <c r="A47" s="68">
        <v>126</v>
      </c>
      <c r="B47" s="70" t="s">
        <v>439</v>
      </c>
      <c r="C47" s="58">
        <v>43</v>
      </c>
      <c r="D47" s="59">
        <v>8</v>
      </c>
      <c r="E47" s="14">
        <f t="shared" si="0"/>
        <v>42</v>
      </c>
      <c r="F47" s="14">
        <f t="shared" si="1"/>
        <v>0</v>
      </c>
      <c r="G47" s="14">
        <f t="shared" si="2"/>
        <v>42</v>
      </c>
      <c r="H47" s="15">
        <f t="shared" si="3"/>
        <v>42</v>
      </c>
      <c r="I47" s="61">
        <v>450</v>
      </c>
      <c r="J47" s="14">
        <f t="shared" si="4"/>
        <v>0</v>
      </c>
      <c r="K47" s="14">
        <f t="shared" si="5"/>
        <v>20</v>
      </c>
      <c r="L47" s="14">
        <f t="shared" si="6"/>
        <v>20</v>
      </c>
      <c r="M47" s="15">
        <f t="shared" si="7"/>
        <v>20</v>
      </c>
      <c r="N47" s="17"/>
      <c r="O47" s="17"/>
      <c r="P47" s="17"/>
      <c r="Q47" s="17"/>
      <c r="R47" s="17"/>
      <c r="S47" s="17"/>
      <c r="T47" s="65">
        <v>198</v>
      </c>
      <c r="U47" s="16">
        <f t="shared" si="8"/>
        <v>0</v>
      </c>
      <c r="V47" s="16">
        <f t="shared" si="9"/>
        <v>34</v>
      </c>
      <c r="W47" s="16">
        <f t="shared" si="10"/>
        <v>34</v>
      </c>
      <c r="X47" s="15">
        <f t="shared" si="11"/>
        <v>34</v>
      </c>
      <c r="Y47" s="61">
        <v>100</v>
      </c>
      <c r="Z47" s="16">
        <f t="shared" si="12"/>
        <v>0</v>
      </c>
      <c r="AA47" s="16">
        <f t="shared" si="13"/>
        <v>0</v>
      </c>
      <c r="AB47" s="16">
        <f t="shared" si="14"/>
        <v>0</v>
      </c>
      <c r="AC47" s="15">
        <f t="shared" si="15"/>
        <v>0</v>
      </c>
      <c r="AD47" s="18">
        <f t="shared" si="16"/>
        <v>96</v>
      </c>
      <c r="AE47" s="19">
        <f t="shared" si="17"/>
        <v>96</v>
      </c>
      <c r="AF47" s="19">
        <f t="shared" si="18"/>
        <v>42</v>
      </c>
    </row>
    <row r="48" spans="1:32" x14ac:dyDescent="0.25">
      <c r="A48" s="68">
        <v>163</v>
      </c>
      <c r="B48" s="70" t="s">
        <v>78</v>
      </c>
      <c r="C48" s="58">
        <v>50</v>
      </c>
      <c r="D48" s="59">
        <v>7.5</v>
      </c>
      <c r="E48" s="14">
        <f t="shared" si="0"/>
        <v>57</v>
      </c>
      <c r="F48" s="14">
        <f t="shared" si="1"/>
        <v>0</v>
      </c>
      <c r="G48" s="14">
        <f t="shared" si="2"/>
        <v>57</v>
      </c>
      <c r="H48" s="15">
        <f t="shared" si="3"/>
        <v>57</v>
      </c>
      <c r="I48" s="61">
        <v>360</v>
      </c>
      <c r="J48" s="14">
        <f t="shared" si="4"/>
        <v>0</v>
      </c>
      <c r="K48" s="14">
        <f t="shared" si="5"/>
        <v>9</v>
      </c>
      <c r="L48" s="14">
        <f t="shared" si="6"/>
        <v>9</v>
      </c>
      <c r="M48" s="15">
        <f t="shared" si="7"/>
        <v>9</v>
      </c>
      <c r="N48" s="16">
        <v>60</v>
      </c>
      <c r="O48" s="16">
        <f>IF(N48&gt;1.567,0,IF(N48&gt;1.56,60,IF(N48&gt;1.554,61,IF(N48&gt;1.548,62,IF(N48&gt;1.542,63,IF(N48&gt;1.536,64,IF(N48&gt;1.53,65,IF(N48&gt;1.524,66,IF(N48&gt;1.518,67,IF(N48&gt;1.512,68,IF(N48&gt;1.506,69,IF(N48&gt;1.5,70,IF(N48&gt;1.494,71,IF(N48&gt;1.488,72,IF(N48&gt;1.482,73,IF(N48&gt;1.477,74,IF(N48&gt;1.473,75,IF(N48&gt;1.469,76,IF(N48&gt;1.464,77,IF(N48&gt;1.46,78,IF(N48&gt;1.455,79,IF(N48&gt;1.451,80,IF(N48&gt;1.447,81,IF(N48&gt;1.443,82,IF(N48&gt;1.439,83,IF(N48&gt;1.435,84,IF(N48&gt;1.432,85,IF(N48&gt;1.428,86,IF(N48&gt;1.425,87,IF(N48&gt;1.422,88,IF(N48&gt;1.419,89,IF(N48&gt;1.416,90,IF(N48&gt;1.413,91,IF(N48&gt;1.41,92,IF(N48&gt;1.407,93,IF(N48&gt;1.404,94,IF(N48&gt;1.401,95,IF(N48&gt;1.398,96,IF(N48&gt;1.395,97,IF(N48&gt;1.392,98,IF(N48&gt;1.389,99,IF(N48&gt;1.386,100,IF(N48&gt;1.383,101,IF(N48&gt;1.38,102,IF(N48&gt;1.378,103,IF(N48&gt;1.375,104,IF(N48&gt;1.372,105,IF(N48&gt;1.37,106,IF(N48&gt;1.367,107,IF(N48&gt;1.365,108,IF(N48&gt;1.362,109,IF(N48&gt;1.359,110,IF(N48&gt;1.357,111,IF(N48&gt;1.354,112,IF(N48&gt;1.351,113,IF(N48&gt;1.348,114,IF(N48&gt;1.346,115,IF(N48&gt;1.343,116,IF(N48&gt;1.341,117,IF(N48&gt;1.338,118,IF(N48&gt;1.336,119,)))))))))))))))))))))))))))))))))))))))))))))))))))))))))))))</f>
        <v>0</v>
      </c>
      <c r="P48" s="16">
        <f>IF(N48&gt;3.015,0,IF(N48&gt;3.001,1,IF(N48&gt;2.587,2,IF(N48&gt;2.573,3,IF(N48&gt;2.559,4,IF(N48&gt;2.545,5,IF(N48&gt;2.531,6,IF(N48&gt;2.517,7,IF(N48&gt;2.503,8,IF(N48&gt;2.489,9,IF(N48&gt;2.475,10,IF(N48&gt;2.461,11,IF(N48&gt;2.448,12,IF(N48&gt;2.435,13,IF(N48&gt;2.422,14,IF(N48&gt;2.409,15,IF(N48&gt;2.396,16,IF(N48&gt;2.383,17,IF(N48&gt;2.37,18,IF(N48&gt;2.357,19,IF(N48&gt;2.344,20,IF(N48&gt;2.332,21,IF(N48&gt;2.32,22,IF(N48&gt;2.308,23,IF(N48&gt;2.296,24,IF(N48&gt;2.284,25,IF(N48&gt;2.272,26,IF(N48&gt;2.26,27,IF(N48&gt;2.248,28,IF(N48&gt;2.236,29,IF(N48&gt;2.225,30,IF(N48&gt;2.214,31,IF(N48&gt;2.203,32,IF(N48&gt;2.192,33,IF(N48&gt;2.181,34,IF(N48&gt;2.17,35,IF(N48&gt;2.16,36,IF(N48&gt;2.15,37,IF(N48&gt;2.14,38,IF(N48&gt;2.131,39,IF(N48&gt;2.122,40,IF(N48&gt;2.113,41,IF(N48&gt;2.104,42,IF(N48&gt;2.095,43,IF(N48&gt;2.086,44,IF(N48&gt;2.077,45,IF(N48&gt;2.068,46,IF(N48&gt;2.059,47,IF(N48&gt;2.05,48,IF(N48&gt;2.042,49,IF(N48&gt;2.034,50,IF(N48&gt;2.026,51,IF(N48&gt;2.018,52,IF(N48&gt;2.01,53,IF(N48&gt;2.002,54,IF(N48&gt;1.595,55,IF(N48&gt;1.588,56,IF(N48&gt;1.581,57,IF(N48&gt;1.574,58,IF(N48&gt;1.567,59,))))))))))))))))))))))))))))))))))))))))))))))))))))))))))))</f>
        <v>0</v>
      </c>
      <c r="Q48" s="16"/>
      <c r="R48" s="16">
        <f>O48+P48+Q48</f>
        <v>0</v>
      </c>
      <c r="S48" s="16">
        <f>R48</f>
        <v>0</v>
      </c>
      <c r="T48" s="65">
        <v>191</v>
      </c>
      <c r="U48" s="16">
        <f t="shared" si="8"/>
        <v>0</v>
      </c>
      <c r="V48" s="16">
        <f t="shared" si="9"/>
        <v>30</v>
      </c>
      <c r="W48" s="16">
        <f t="shared" si="10"/>
        <v>30</v>
      </c>
      <c r="X48" s="15">
        <f t="shared" si="11"/>
        <v>30</v>
      </c>
      <c r="Y48" s="61">
        <v>100</v>
      </c>
      <c r="Z48" s="16">
        <f t="shared" si="12"/>
        <v>0</v>
      </c>
      <c r="AA48" s="16">
        <f t="shared" si="13"/>
        <v>0</v>
      </c>
      <c r="AB48" s="16">
        <f t="shared" si="14"/>
        <v>0</v>
      </c>
      <c r="AC48" s="15">
        <f t="shared" si="15"/>
        <v>0</v>
      </c>
      <c r="AD48" s="18">
        <f t="shared" si="16"/>
        <v>96</v>
      </c>
      <c r="AE48" s="19">
        <f t="shared" si="17"/>
        <v>96</v>
      </c>
      <c r="AF48" s="19">
        <f t="shared" si="18"/>
        <v>42</v>
      </c>
    </row>
    <row r="49" spans="1:32" x14ac:dyDescent="0.25">
      <c r="A49" s="68">
        <v>169</v>
      </c>
      <c r="B49" s="70" t="s">
        <v>200</v>
      </c>
      <c r="C49" s="58">
        <v>52</v>
      </c>
      <c r="D49" s="59">
        <v>7.5</v>
      </c>
      <c r="E49" s="14">
        <f t="shared" si="0"/>
        <v>57</v>
      </c>
      <c r="F49" s="14">
        <f t="shared" si="1"/>
        <v>0</v>
      </c>
      <c r="G49" s="14">
        <f t="shared" si="2"/>
        <v>57</v>
      </c>
      <c r="H49" s="15">
        <f t="shared" si="3"/>
        <v>57</v>
      </c>
      <c r="I49" s="61">
        <v>420</v>
      </c>
      <c r="J49" s="14">
        <f t="shared" si="4"/>
        <v>0</v>
      </c>
      <c r="K49" s="14">
        <f t="shared" si="5"/>
        <v>15</v>
      </c>
      <c r="L49" s="14">
        <f t="shared" si="6"/>
        <v>15</v>
      </c>
      <c r="M49" s="15">
        <f t="shared" si="7"/>
        <v>15</v>
      </c>
      <c r="N49" s="16">
        <v>60</v>
      </c>
      <c r="O49" s="16">
        <f>IF(N49&gt;1.567,0,IF(N49&gt;1.56,60,IF(N49&gt;1.554,61,IF(N49&gt;1.548,62,IF(N49&gt;1.542,63,IF(N49&gt;1.536,64,IF(N49&gt;1.53,65,IF(N49&gt;1.524,66,IF(N49&gt;1.518,67,IF(N49&gt;1.512,68,IF(N49&gt;1.506,69,IF(N49&gt;1.5,70,IF(N49&gt;1.494,71,IF(N49&gt;1.488,72,IF(N49&gt;1.482,73,IF(N49&gt;1.477,74,IF(N49&gt;1.473,75,IF(N49&gt;1.469,76,IF(N49&gt;1.464,77,IF(N49&gt;1.46,78,IF(N49&gt;1.455,79,IF(N49&gt;1.451,80,IF(N49&gt;1.447,81,IF(N49&gt;1.443,82,IF(N49&gt;1.439,83,IF(N49&gt;1.435,84,IF(N49&gt;1.432,85,IF(N49&gt;1.428,86,IF(N49&gt;1.425,87,IF(N49&gt;1.422,88,IF(N49&gt;1.419,89,IF(N49&gt;1.416,90,IF(N49&gt;1.413,91,IF(N49&gt;1.41,92,IF(N49&gt;1.407,93,IF(N49&gt;1.404,94,IF(N49&gt;1.401,95,IF(N49&gt;1.398,96,IF(N49&gt;1.395,97,IF(N49&gt;1.392,98,IF(N49&gt;1.389,99,IF(N49&gt;1.386,100,IF(N49&gt;1.383,101,IF(N49&gt;1.38,102,IF(N49&gt;1.378,103,IF(N49&gt;1.375,104,IF(N49&gt;1.372,105,IF(N49&gt;1.37,106,IF(N49&gt;1.367,107,IF(N49&gt;1.365,108,IF(N49&gt;1.362,109,IF(N49&gt;1.359,110,IF(N49&gt;1.357,111,IF(N49&gt;1.354,112,IF(N49&gt;1.351,113,IF(N49&gt;1.348,114,IF(N49&gt;1.346,115,IF(N49&gt;1.343,116,IF(N49&gt;1.341,117,IF(N49&gt;1.338,118,IF(N49&gt;1.336,119,)))))))))))))))))))))))))))))))))))))))))))))))))))))))))))))</f>
        <v>0</v>
      </c>
      <c r="P49" s="16">
        <f>IF(N49&gt;3.015,0,IF(N49&gt;3.001,1,IF(N49&gt;2.587,2,IF(N49&gt;2.573,3,IF(N49&gt;2.559,4,IF(N49&gt;2.545,5,IF(N49&gt;2.531,6,IF(N49&gt;2.517,7,IF(N49&gt;2.503,8,IF(N49&gt;2.489,9,IF(N49&gt;2.475,10,IF(N49&gt;2.461,11,IF(N49&gt;2.448,12,IF(N49&gt;2.435,13,IF(N49&gt;2.422,14,IF(N49&gt;2.409,15,IF(N49&gt;2.396,16,IF(N49&gt;2.383,17,IF(N49&gt;2.37,18,IF(N49&gt;2.357,19,IF(N49&gt;2.344,20,IF(N49&gt;2.332,21,IF(N49&gt;2.32,22,IF(N49&gt;2.308,23,IF(N49&gt;2.296,24,IF(N49&gt;2.284,25,IF(N49&gt;2.272,26,IF(N49&gt;2.26,27,IF(N49&gt;2.248,28,IF(N49&gt;2.236,29,IF(N49&gt;2.225,30,IF(N49&gt;2.214,31,IF(N49&gt;2.203,32,IF(N49&gt;2.192,33,IF(N49&gt;2.181,34,IF(N49&gt;2.17,35,IF(N49&gt;2.16,36,IF(N49&gt;2.15,37,IF(N49&gt;2.14,38,IF(N49&gt;2.131,39,IF(N49&gt;2.122,40,IF(N49&gt;2.113,41,IF(N49&gt;2.104,42,IF(N49&gt;2.095,43,IF(N49&gt;2.086,44,IF(N49&gt;2.077,45,IF(N49&gt;2.068,46,IF(N49&gt;2.059,47,IF(N49&gt;2.05,48,IF(N49&gt;2.042,49,IF(N49&gt;2.034,50,IF(N49&gt;2.026,51,IF(N49&gt;2.018,52,IF(N49&gt;2.01,53,IF(N49&gt;2.002,54,IF(N49&gt;1.595,55,IF(N49&gt;1.588,56,IF(N49&gt;1.581,57,IF(N49&gt;1.574,58,IF(N49&gt;1.567,59,))))))))))))))))))))))))))))))))))))))))))))))))))))))))))))</f>
        <v>0</v>
      </c>
      <c r="Q49" s="16"/>
      <c r="R49" s="16">
        <f>O49+P49+Q49</f>
        <v>0</v>
      </c>
      <c r="S49" s="16">
        <f>R49</f>
        <v>0</v>
      </c>
      <c r="T49" s="65">
        <v>179</v>
      </c>
      <c r="U49" s="16">
        <f t="shared" si="8"/>
        <v>0</v>
      </c>
      <c r="V49" s="16">
        <f t="shared" si="9"/>
        <v>24</v>
      </c>
      <c r="W49" s="16">
        <f t="shared" si="10"/>
        <v>24</v>
      </c>
      <c r="X49" s="15">
        <f t="shared" si="11"/>
        <v>24</v>
      </c>
      <c r="Y49" s="61">
        <v>100</v>
      </c>
      <c r="Z49" s="16">
        <f t="shared" si="12"/>
        <v>0</v>
      </c>
      <c r="AA49" s="16">
        <f t="shared" si="13"/>
        <v>0</v>
      </c>
      <c r="AB49" s="16">
        <f t="shared" si="14"/>
        <v>0</v>
      </c>
      <c r="AC49" s="15">
        <f t="shared" si="15"/>
        <v>0</v>
      </c>
      <c r="AD49" s="18">
        <f t="shared" si="16"/>
        <v>96</v>
      </c>
      <c r="AE49" s="19">
        <f t="shared" si="17"/>
        <v>96</v>
      </c>
      <c r="AF49" s="19">
        <f t="shared" si="18"/>
        <v>42</v>
      </c>
    </row>
    <row r="50" spans="1:32" x14ac:dyDescent="0.25">
      <c r="A50" s="68">
        <v>201</v>
      </c>
      <c r="B50" s="70" t="s">
        <v>167</v>
      </c>
      <c r="C50" s="58" t="s">
        <v>64</v>
      </c>
      <c r="D50" s="59">
        <v>7.4</v>
      </c>
      <c r="E50" s="14">
        <f t="shared" si="0"/>
        <v>59</v>
      </c>
      <c r="F50" s="14">
        <f t="shared" si="1"/>
        <v>0</v>
      </c>
      <c r="G50" s="14">
        <f t="shared" si="2"/>
        <v>59</v>
      </c>
      <c r="H50" s="15">
        <f t="shared" si="3"/>
        <v>59</v>
      </c>
      <c r="I50" s="61">
        <v>320</v>
      </c>
      <c r="J50" s="14">
        <f t="shared" si="4"/>
        <v>0</v>
      </c>
      <c r="K50" s="14">
        <f t="shared" si="5"/>
        <v>5</v>
      </c>
      <c r="L50" s="14">
        <f t="shared" si="6"/>
        <v>5</v>
      </c>
      <c r="M50" s="15">
        <f t="shared" si="7"/>
        <v>5</v>
      </c>
      <c r="N50" s="16">
        <v>60</v>
      </c>
      <c r="O50" s="16">
        <f>IF(N50&gt;1.567,0,IF(N50&gt;1.56,60,IF(N50&gt;1.554,61,IF(N50&gt;1.548,62,IF(N50&gt;1.542,63,IF(N50&gt;1.536,64,IF(N50&gt;1.53,65,IF(N50&gt;1.524,66,IF(N50&gt;1.518,67,IF(N50&gt;1.512,68,IF(N50&gt;1.506,69,IF(N50&gt;1.5,70,IF(N50&gt;1.494,71,IF(N50&gt;1.488,72,IF(N50&gt;1.482,73,IF(N50&gt;1.477,74,IF(N50&gt;1.473,75,IF(N50&gt;1.469,76,IF(N50&gt;1.464,77,IF(N50&gt;1.46,78,IF(N50&gt;1.455,79,IF(N50&gt;1.451,80,IF(N50&gt;1.447,81,IF(N50&gt;1.443,82,IF(N50&gt;1.439,83,IF(N50&gt;1.435,84,IF(N50&gt;1.432,85,IF(N50&gt;1.428,86,IF(N50&gt;1.425,87,IF(N50&gt;1.422,88,IF(N50&gt;1.419,89,IF(N50&gt;1.416,90,IF(N50&gt;1.413,91,IF(N50&gt;1.41,92,IF(N50&gt;1.407,93,IF(N50&gt;1.404,94,IF(N50&gt;1.401,95,IF(N50&gt;1.398,96,IF(N50&gt;1.395,97,IF(N50&gt;1.392,98,IF(N50&gt;1.389,99,IF(N50&gt;1.386,100,IF(N50&gt;1.383,101,IF(N50&gt;1.38,102,IF(N50&gt;1.378,103,IF(N50&gt;1.375,104,IF(N50&gt;1.372,105,IF(N50&gt;1.37,106,IF(N50&gt;1.367,107,IF(N50&gt;1.365,108,IF(N50&gt;1.362,109,IF(N50&gt;1.359,110,IF(N50&gt;1.357,111,IF(N50&gt;1.354,112,IF(N50&gt;1.351,113,IF(N50&gt;1.348,114,IF(N50&gt;1.346,115,IF(N50&gt;1.343,116,IF(N50&gt;1.341,117,IF(N50&gt;1.338,118,IF(N50&gt;1.336,119,)))))))))))))))))))))))))))))))))))))))))))))))))))))))))))))</f>
        <v>0</v>
      </c>
      <c r="P50" s="16">
        <f>IF(N50&gt;3.015,0,IF(N50&gt;3.001,1,IF(N50&gt;2.587,2,IF(N50&gt;2.573,3,IF(N50&gt;2.559,4,IF(N50&gt;2.545,5,IF(N50&gt;2.531,6,IF(N50&gt;2.517,7,IF(N50&gt;2.503,8,IF(N50&gt;2.489,9,IF(N50&gt;2.475,10,IF(N50&gt;2.461,11,IF(N50&gt;2.448,12,IF(N50&gt;2.435,13,IF(N50&gt;2.422,14,IF(N50&gt;2.409,15,IF(N50&gt;2.396,16,IF(N50&gt;2.383,17,IF(N50&gt;2.37,18,IF(N50&gt;2.357,19,IF(N50&gt;2.344,20,IF(N50&gt;2.332,21,IF(N50&gt;2.32,22,IF(N50&gt;2.308,23,IF(N50&gt;2.296,24,IF(N50&gt;2.284,25,IF(N50&gt;2.272,26,IF(N50&gt;2.26,27,IF(N50&gt;2.248,28,IF(N50&gt;2.236,29,IF(N50&gt;2.225,30,IF(N50&gt;2.214,31,IF(N50&gt;2.203,32,IF(N50&gt;2.192,33,IF(N50&gt;2.181,34,IF(N50&gt;2.17,35,IF(N50&gt;2.16,36,IF(N50&gt;2.15,37,IF(N50&gt;2.14,38,IF(N50&gt;2.131,39,IF(N50&gt;2.122,40,IF(N50&gt;2.113,41,IF(N50&gt;2.104,42,IF(N50&gt;2.095,43,IF(N50&gt;2.086,44,IF(N50&gt;2.077,45,IF(N50&gt;2.068,46,IF(N50&gt;2.059,47,IF(N50&gt;2.05,48,IF(N50&gt;2.042,49,IF(N50&gt;2.034,50,IF(N50&gt;2.026,51,IF(N50&gt;2.018,52,IF(N50&gt;2.01,53,IF(N50&gt;2.002,54,IF(N50&gt;1.595,55,IF(N50&gt;1.588,56,IF(N50&gt;1.581,57,IF(N50&gt;1.574,58,IF(N50&gt;1.567,59,))))))))))))))))))))))))))))))))))))))))))))))))))))))))))))</f>
        <v>0</v>
      </c>
      <c r="Q50" s="16"/>
      <c r="R50" s="16">
        <f>O50+P50+Q50</f>
        <v>0</v>
      </c>
      <c r="S50" s="16">
        <f>R50</f>
        <v>0</v>
      </c>
      <c r="T50" s="65">
        <v>194</v>
      </c>
      <c r="U50" s="16">
        <f t="shared" si="8"/>
        <v>0</v>
      </c>
      <c r="V50" s="16">
        <f t="shared" si="9"/>
        <v>32</v>
      </c>
      <c r="W50" s="16">
        <f t="shared" si="10"/>
        <v>32</v>
      </c>
      <c r="X50" s="15">
        <f t="shared" si="11"/>
        <v>32</v>
      </c>
      <c r="Y50" s="61">
        <v>100</v>
      </c>
      <c r="Z50" s="16">
        <f t="shared" si="12"/>
        <v>0</v>
      </c>
      <c r="AA50" s="16">
        <f t="shared" si="13"/>
        <v>0</v>
      </c>
      <c r="AB50" s="16">
        <f t="shared" si="14"/>
        <v>0</v>
      </c>
      <c r="AC50" s="15">
        <f t="shared" si="15"/>
        <v>0</v>
      </c>
      <c r="AD50" s="18">
        <f t="shared" si="16"/>
        <v>96</v>
      </c>
      <c r="AE50" s="19">
        <f t="shared" si="17"/>
        <v>96</v>
      </c>
      <c r="AF50" s="19">
        <f t="shared" si="18"/>
        <v>42</v>
      </c>
    </row>
    <row r="51" spans="1:32" x14ac:dyDescent="0.25">
      <c r="A51" s="68">
        <v>47</v>
      </c>
      <c r="B51" s="70" t="s">
        <v>276</v>
      </c>
      <c r="C51" s="58">
        <v>22</v>
      </c>
      <c r="D51" s="59">
        <v>7.7</v>
      </c>
      <c r="E51" s="14">
        <f t="shared" si="0"/>
        <v>53</v>
      </c>
      <c r="F51" s="14">
        <f t="shared" si="1"/>
        <v>0</v>
      </c>
      <c r="G51" s="14">
        <f t="shared" si="2"/>
        <v>53</v>
      </c>
      <c r="H51" s="15">
        <f t="shared" si="3"/>
        <v>53</v>
      </c>
      <c r="I51" s="61">
        <v>340</v>
      </c>
      <c r="J51" s="14">
        <f t="shared" si="4"/>
        <v>0</v>
      </c>
      <c r="K51" s="14">
        <f t="shared" si="5"/>
        <v>7</v>
      </c>
      <c r="L51" s="14">
        <f t="shared" si="6"/>
        <v>7</v>
      </c>
      <c r="M51" s="15">
        <f t="shared" si="7"/>
        <v>7</v>
      </c>
      <c r="N51" s="17"/>
      <c r="O51" s="17"/>
      <c r="P51" s="17"/>
      <c r="Q51" s="17"/>
      <c r="R51" s="17"/>
      <c r="S51" s="17"/>
      <c r="T51" s="65">
        <v>200</v>
      </c>
      <c r="U51" s="16">
        <f t="shared" si="8"/>
        <v>0</v>
      </c>
      <c r="V51" s="16">
        <f t="shared" si="9"/>
        <v>35</v>
      </c>
      <c r="W51" s="16">
        <f t="shared" si="10"/>
        <v>35</v>
      </c>
      <c r="X51" s="15">
        <f t="shared" si="11"/>
        <v>35</v>
      </c>
      <c r="Y51" s="61">
        <v>100</v>
      </c>
      <c r="Z51" s="16">
        <f t="shared" si="12"/>
        <v>0</v>
      </c>
      <c r="AA51" s="16">
        <f t="shared" si="13"/>
        <v>0</v>
      </c>
      <c r="AB51" s="16">
        <f t="shared" si="14"/>
        <v>0</v>
      </c>
      <c r="AC51" s="15">
        <f t="shared" si="15"/>
        <v>0</v>
      </c>
      <c r="AD51" s="18">
        <f t="shared" si="16"/>
        <v>95</v>
      </c>
      <c r="AE51" s="19">
        <f t="shared" si="17"/>
        <v>95</v>
      </c>
      <c r="AF51" s="19">
        <f t="shared" si="18"/>
        <v>46</v>
      </c>
    </row>
    <row r="52" spans="1:32" x14ac:dyDescent="0.25">
      <c r="A52" s="68">
        <v>48</v>
      </c>
      <c r="B52" s="70" t="s">
        <v>273</v>
      </c>
      <c r="C52" s="58">
        <v>22</v>
      </c>
      <c r="D52" s="59">
        <v>7.6</v>
      </c>
      <c r="E52" s="14">
        <f t="shared" si="0"/>
        <v>55</v>
      </c>
      <c r="F52" s="14">
        <f t="shared" si="1"/>
        <v>0</v>
      </c>
      <c r="G52" s="14">
        <f t="shared" si="2"/>
        <v>55</v>
      </c>
      <c r="H52" s="15">
        <f t="shared" si="3"/>
        <v>55</v>
      </c>
      <c r="I52" s="61">
        <v>350</v>
      </c>
      <c r="J52" s="14">
        <f t="shared" si="4"/>
        <v>0</v>
      </c>
      <c r="K52" s="14">
        <f t="shared" si="5"/>
        <v>8</v>
      </c>
      <c r="L52" s="14">
        <f t="shared" si="6"/>
        <v>8</v>
      </c>
      <c r="M52" s="15">
        <f t="shared" si="7"/>
        <v>8</v>
      </c>
      <c r="N52" s="16">
        <v>60</v>
      </c>
      <c r="O52" s="16">
        <f>IF(N52&gt;1.567,0,IF(N52&gt;1.56,60,IF(N52&gt;1.554,61,IF(N52&gt;1.548,62,IF(N52&gt;1.542,63,IF(N52&gt;1.536,64,IF(N52&gt;1.53,65,IF(N52&gt;1.524,66,IF(N52&gt;1.518,67,IF(N52&gt;1.512,68,IF(N52&gt;1.506,69,IF(N52&gt;1.5,70,IF(N52&gt;1.494,71,IF(N52&gt;1.488,72,IF(N52&gt;1.482,73,IF(N52&gt;1.477,74,IF(N52&gt;1.473,75,IF(N52&gt;1.469,76,IF(N52&gt;1.464,77,IF(N52&gt;1.46,78,IF(N52&gt;1.455,79,IF(N52&gt;1.451,80,IF(N52&gt;1.447,81,IF(N52&gt;1.443,82,IF(N52&gt;1.439,83,IF(N52&gt;1.435,84,IF(N52&gt;1.432,85,IF(N52&gt;1.428,86,IF(N52&gt;1.425,87,IF(N52&gt;1.422,88,IF(N52&gt;1.419,89,IF(N52&gt;1.416,90,IF(N52&gt;1.413,91,IF(N52&gt;1.41,92,IF(N52&gt;1.407,93,IF(N52&gt;1.404,94,IF(N52&gt;1.401,95,IF(N52&gt;1.398,96,IF(N52&gt;1.395,97,IF(N52&gt;1.392,98,IF(N52&gt;1.389,99,IF(N52&gt;1.386,100,IF(N52&gt;1.383,101,IF(N52&gt;1.38,102,IF(N52&gt;1.378,103,IF(N52&gt;1.375,104,IF(N52&gt;1.372,105,IF(N52&gt;1.37,106,IF(N52&gt;1.367,107,IF(N52&gt;1.365,108,IF(N52&gt;1.362,109,IF(N52&gt;1.359,110,IF(N52&gt;1.357,111,IF(N52&gt;1.354,112,IF(N52&gt;1.351,113,IF(N52&gt;1.348,114,IF(N52&gt;1.346,115,IF(N52&gt;1.343,116,IF(N52&gt;1.341,117,IF(N52&gt;1.338,118,IF(N52&gt;1.336,119,)))))))))))))))))))))))))))))))))))))))))))))))))))))))))))))</f>
        <v>0</v>
      </c>
      <c r="P52" s="16">
        <f>IF(N52&gt;3.015,0,IF(N52&gt;3.001,1,IF(N52&gt;2.587,2,IF(N52&gt;2.573,3,IF(N52&gt;2.559,4,IF(N52&gt;2.545,5,IF(N52&gt;2.531,6,IF(N52&gt;2.517,7,IF(N52&gt;2.503,8,IF(N52&gt;2.489,9,IF(N52&gt;2.475,10,IF(N52&gt;2.461,11,IF(N52&gt;2.448,12,IF(N52&gt;2.435,13,IF(N52&gt;2.422,14,IF(N52&gt;2.409,15,IF(N52&gt;2.396,16,IF(N52&gt;2.383,17,IF(N52&gt;2.37,18,IF(N52&gt;2.357,19,IF(N52&gt;2.344,20,IF(N52&gt;2.332,21,IF(N52&gt;2.32,22,IF(N52&gt;2.308,23,IF(N52&gt;2.296,24,IF(N52&gt;2.284,25,IF(N52&gt;2.272,26,IF(N52&gt;2.26,27,IF(N52&gt;2.248,28,IF(N52&gt;2.236,29,IF(N52&gt;2.225,30,IF(N52&gt;2.214,31,IF(N52&gt;2.203,32,IF(N52&gt;2.192,33,IF(N52&gt;2.181,34,IF(N52&gt;2.17,35,IF(N52&gt;2.16,36,IF(N52&gt;2.15,37,IF(N52&gt;2.14,38,IF(N52&gt;2.131,39,IF(N52&gt;2.122,40,IF(N52&gt;2.113,41,IF(N52&gt;2.104,42,IF(N52&gt;2.095,43,IF(N52&gt;2.086,44,IF(N52&gt;2.077,45,IF(N52&gt;2.068,46,IF(N52&gt;2.059,47,IF(N52&gt;2.05,48,IF(N52&gt;2.042,49,IF(N52&gt;2.034,50,IF(N52&gt;2.026,51,IF(N52&gt;2.018,52,IF(N52&gt;2.01,53,IF(N52&gt;2.002,54,IF(N52&gt;1.595,55,IF(N52&gt;1.588,56,IF(N52&gt;1.581,57,IF(N52&gt;1.574,58,IF(N52&gt;1.567,59,))))))))))))))))))))))))))))))))))))))))))))))))))))))))))))</f>
        <v>0</v>
      </c>
      <c r="Q52" s="16"/>
      <c r="R52" s="16">
        <f>O52+P52+Q52</f>
        <v>0</v>
      </c>
      <c r="S52" s="16">
        <f>R52</f>
        <v>0</v>
      </c>
      <c r="T52" s="65">
        <v>195</v>
      </c>
      <c r="U52" s="16">
        <f t="shared" si="8"/>
        <v>0</v>
      </c>
      <c r="V52" s="16">
        <f t="shared" si="9"/>
        <v>32</v>
      </c>
      <c r="W52" s="16">
        <f t="shared" si="10"/>
        <v>32</v>
      </c>
      <c r="X52" s="15">
        <f t="shared" si="11"/>
        <v>32</v>
      </c>
      <c r="Y52" s="61">
        <v>100</v>
      </c>
      <c r="Z52" s="16">
        <f t="shared" si="12"/>
        <v>0</v>
      </c>
      <c r="AA52" s="16">
        <f t="shared" si="13"/>
        <v>0</v>
      </c>
      <c r="AB52" s="16">
        <f t="shared" si="14"/>
        <v>0</v>
      </c>
      <c r="AC52" s="15">
        <f t="shared" si="15"/>
        <v>0</v>
      </c>
      <c r="AD52" s="18">
        <f t="shared" si="16"/>
        <v>95</v>
      </c>
      <c r="AE52" s="19">
        <f t="shared" si="17"/>
        <v>95</v>
      </c>
      <c r="AF52" s="19">
        <f t="shared" si="18"/>
        <v>46</v>
      </c>
    </row>
    <row r="53" spans="1:32" x14ac:dyDescent="0.25">
      <c r="A53" s="68">
        <v>68</v>
      </c>
      <c r="B53" s="70" t="s">
        <v>268</v>
      </c>
      <c r="C53" s="58">
        <v>28</v>
      </c>
      <c r="D53" s="59">
        <v>7.6</v>
      </c>
      <c r="E53" s="14">
        <f t="shared" si="0"/>
        <v>55</v>
      </c>
      <c r="F53" s="14">
        <f t="shared" si="1"/>
        <v>0</v>
      </c>
      <c r="G53" s="14">
        <f t="shared" si="2"/>
        <v>55</v>
      </c>
      <c r="H53" s="15">
        <f t="shared" si="3"/>
        <v>55</v>
      </c>
      <c r="I53" s="61">
        <v>420</v>
      </c>
      <c r="J53" s="14">
        <f t="shared" si="4"/>
        <v>0</v>
      </c>
      <c r="K53" s="14">
        <f t="shared" si="5"/>
        <v>15</v>
      </c>
      <c r="L53" s="14">
        <f t="shared" si="6"/>
        <v>15</v>
      </c>
      <c r="M53" s="15">
        <f t="shared" si="7"/>
        <v>15</v>
      </c>
      <c r="N53" s="17"/>
      <c r="O53" s="17"/>
      <c r="P53" s="17"/>
      <c r="Q53" s="17"/>
      <c r="R53" s="17"/>
      <c r="S53" s="17"/>
      <c r="T53" s="65">
        <v>180</v>
      </c>
      <c r="U53" s="16">
        <f t="shared" si="8"/>
        <v>0</v>
      </c>
      <c r="V53" s="16">
        <f t="shared" si="9"/>
        <v>25</v>
      </c>
      <c r="W53" s="16">
        <f t="shared" si="10"/>
        <v>25</v>
      </c>
      <c r="X53" s="15">
        <f t="shared" si="11"/>
        <v>25</v>
      </c>
      <c r="Y53" s="61">
        <v>100</v>
      </c>
      <c r="Z53" s="16">
        <f t="shared" si="12"/>
        <v>0</v>
      </c>
      <c r="AA53" s="16">
        <f t="shared" si="13"/>
        <v>0</v>
      </c>
      <c r="AB53" s="16">
        <f t="shared" si="14"/>
        <v>0</v>
      </c>
      <c r="AC53" s="15">
        <f t="shared" si="15"/>
        <v>0</v>
      </c>
      <c r="AD53" s="18">
        <f t="shared" si="16"/>
        <v>95</v>
      </c>
      <c r="AE53" s="19">
        <f t="shared" si="17"/>
        <v>95</v>
      </c>
      <c r="AF53" s="19">
        <f t="shared" si="18"/>
        <v>46</v>
      </c>
    </row>
    <row r="54" spans="1:32" x14ac:dyDescent="0.25">
      <c r="A54" s="68">
        <v>81</v>
      </c>
      <c r="B54" s="70" t="s">
        <v>272</v>
      </c>
      <c r="C54" s="58">
        <v>30</v>
      </c>
      <c r="D54" s="59">
        <v>7.7</v>
      </c>
      <c r="E54" s="14">
        <f t="shared" si="0"/>
        <v>53</v>
      </c>
      <c r="F54" s="14">
        <f t="shared" si="1"/>
        <v>0</v>
      </c>
      <c r="G54" s="14">
        <f t="shared" si="2"/>
        <v>53</v>
      </c>
      <c r="H54" s="15">
        <f t="shared" si="3"/>
        <v>53</v>
      </c>
      <c r="I54" s="61">
        <v>400</v>
      </c>
      <c r="J54" s="14">
        <f t="shared" si="4"/>
        <v>0</v>
      </c>
      <c r="K54" s="14">
        <f t="shared" si="5"/>
        <v>13</v>
      </c>
      <c r="L54" s="14">
        <f t="shared" si="6"/>
        <v>13</v>
      </c>
      <c r="M54" s="15">
        <f t="shared" si="7"/>
        <v>13</v>
      </c>
      <c r="N54" s="17"/>
      <c r="O54" s="17"/>
      <c r="P54" s="17"/>
      <c r="Q54" s="17"/>
      <c r="R54" s="17"/>
      <c r="S54" s="17"/>
      <c r="T54" s="65">
        <v>188</v>
      </c>
      <c r="U54" s="16">
        <f t="shared" si="8"/>
        <v>0</v>
      </c>
      <c r="V54" s="16">
        <f t="shared" si="9"/>
        <v>29</v>
      </c>
      <c r="W54" s="16">
        <f t="shared" si="10"/>
        <v>29</v>
      </c>
      <c r="X54" s="15">
        <f t="shared" si="11"/>
        <v>29</v>
      </c>
      <c r="Y54" s="61">
        <v>100</v>
      </c>
      <c r="Z54" s="16">
        <f t="shared" si="12"/>
        <v>0</v>
      </c>
      <c r="AA54" s="16">
        <f t="shared" si="13"/>
        <v>0</v>
      </c>
      <c r="AB54" s="16">
        <f t="shared" si="14"/>
        <v>0</v>
      </c>
      <c r="AC54" s="15">
        <f t="shared" si="15"/>
        <v>0</v>
      </c>
      <c r="AD54" s="18">
        <f t="shared" si="16"/>
        <v>95</v>
      </c>
      <c r="AE54" s="19">
        <f t="shared" si="17"/>
        <v>95</v>
      </c>
      <c r="AF54" s="19">
        <f t="shared" si="18"/>
        <v>46</v>
      </c>
    </row>
    <row r="55" spans="1:32" x14ac:dyDescent="0.25">
      <c r="A55" s="68">
        <v>84</v>
      </c>
      <c r="B55" s="70" t="s">
        <v>424</v>
      </c>
      <c r="C55" s="58">
        <v>31</v>
      </c>
      <c r="D55" s="59">
        <v>7.7</v>
      </c>
      <c r="E55" s="14">
        <f t="shared" si="0"/>
        <v>53</v>
      </c>
      <c r="F55" s="14">
        <f t="shared" si="1"/>
        <v>0</v>
      </c>
      <c r="G55" s="14">
        <f t="shared" si="2"/>
        <v>53</v>
      </c>
      <c r="H55" s="15">
        <f t="shared" si="3"/>
        <v>53</v>
      </c>
      <c r="I55" s="61">
        <v>390</v>
      </c>
      <c r="J55" s="14">
        <f t="shared" si="4"/>
        <v>0</v>
      </c>
      <c r="K55" s="14">
        <f t="shared" si="5"/>
        <v>12</v>
      </c>
      <c r="L55" s="14">
        <f t="shared" si="6"/>
        <v>12</v>
      </c>
      <c r="M55" s="15">
        <f t="shared" si="7"/>
        <v>12</v>
      </c>
      <c r="N55" s="17"/>
      <c r="O55" s="17"/>
      <c r="P55" s="17"/>
      <c r="Q55" s="17"/>
      <c r="R55" s="17"/>
      <c r="S55" s="17"/>
      <c r="T55" s="65">
        <v>190</v>
      </c>
      <c r="U55" s="16">
        <f t="shared" si="8"/>
        <v>0</v>
      </c>
      <c r="V55" s="16">
        <f t="shared" si="9"/>
        <v>30</v>
      </c>
      <c r="W55" s="16">
        <f t="shared" si="10"/>
        <v>30</v>
      </c>
      <c r="X55" s="15">
        <f t="shared" si="11"/>
        <v>30</v>
      </c>
      <c r="Y55" s="61">
        <v>100</v>
      </c>
      <c r="Z55" s="16">
        <f t="shared" si="12"/>
        <v>0</v>
      </c>
      <c r="AA55" s="16">
        <f t="shared" si="13"/>
        <v>0</v>
      </c>
      <c r="AB55" s="16">
        <f t="shared" si="14"/>
        <v>0</v>
      </c>
      <c r="AC55" s="15">
        <f t="shared" si="15"/>
        <v>0</v>
      </c>
      <c r="AD55" s="18">
        <f t="shared" si="16"/>
        <v>95</v>
      </c>
      <c r="AE55" s="19">
        <f t="shared" si="17"/>
        <v>95</v>
      </c>
      <c r="AF55" s="19">
        <f t="shared" si="18"/>
        <v>46</v>
      </c>
    </row>
    <row r="56" spans="1:32" x14ac:dyDescent="0.25">
      <c r="A56" s="68">
        <v>99</v>
      </c>
      <c r="B56" s="70" t="s">
        <v>144</v>
      </c>
      <c r="C56" s="58">
        <v>35</v>
      </c>
      <c r="D56" s="59">
        <v>7.8</v>
      </c>
      <c r="E56" s="14">
        <f t="shared" si="0"/>
        <v>50</v>
      </c>
      <c r="F56" s="14">
        <f t="shared" si="1"/>
        <v>0</v>
      </c>
      <c r="G56" s="14">
        <f t="shared" si="2"/>
        <v>50</v>
      </c>
      <c r="H56" s="15">
        <f t="shared" si="3"/>
        <v>50</v>
      </c>
      <c r="I56" s="61">
        <v>400</v>
      </c>
      <c r="J56" s="14">
        <f t="shared" si="4"/>
        <v>0</v>
      </c>
      <c r="K56" s="14">
        <f t="shared" si="5"/>
        <v>13</v>
      </c>
      <c r="L56" s="14">
        <f t="shared" si="6"/>
        <v>13</v>
      </c>
      <c r="M56" s="15">
        <f t="shared" si="7"/>
        <v>13</v>
      </c>
      <c r="N56" s="16">
        <v>60</v>
      </c>
      <c r="O56" s="16">
        <f>IF(N56&gt;1.567,0,IF(N56&gt;1.56,60,IF(N56&gt;1.554,61,IF(N56&gt;1.548,62,IF(N56&gt;1.542,63,IF(N56&gt;1.536,64,IF(N56&gt;1.53,65,IF(N56&gt;1.524,66,IF(N56&gt;1.518,67,IF(N56&gt;1.512,68,IF(N56&gt;1.506,69,IF(N56&gt;1.5,70,IF(N56&gt;1.494,71,IF(N56&gt;1.488,72,IF(N56&gt;1.482,73,IF(N56&gt;1.477,74,IF(N56&gt;1.473,75,IF(N56&gt;1.469,76,IF(N56&gt;1.464,77,IF(N56&gt;1.46,78,IF(N56&gt;1.455,79,IF(N56&gt;1.451,80,IF(N56&gt;1.447,81,IF(N56&gt;1.443,82,IF(N56&gt;1.439,83,IF(N56&gt;1.435,84,IF(N56&gt;1.432,85,IF(N56&gt;1.428,86,IF(N56&gt;1.425,87,IF(N56&gt;1.422,88,IF(N56&gt;1.419,89,IF(N56&gt;1.416,90,IF(N56&gt;1.413,91,IF(N56&gt;1.41,92,IF(N56&gt;1.407,93,IF(N56&gt;1.404,94,IF(N56&gt;1.401,95,IF(N56&gt;1.398,96,IF(N56&gt;1.395,97,IF(N56&gt;1.392,98,IF(N56&gt;1.389,99,IF(N56&gt;1.386,100,IF(N56&gt;1.383,101,IF(N56&gt;1.38,102,IF(N56&gt;1.378,103,IF(N56&gt;1.375,104,IF(N56&gt;1.372,105,IF(N56&gt;1.37,106,IF(N56&gt;1.367,107,IF(N56&gt;1.365,108,IF(N56&gt;1.362,109,IF(N56&gt;1.359,110,IF(N56&gt;1.357,111,IF(N56&gt;1.354,112,IF(N56&gt;1.351,113,IF(N56&gt;1.348,114,IF(N56&gt;1.346,115,IF(N56&gt;1.343,116,IF(N56&gt;1.341,117,IF(N56&gt;1.338,118,IF(N56&gt;1.336,119,)))))))))))))))))))))))))))))))))))))))))))))))))))))))))))))</f>
        <v>0</v>
      </c>
      <c r="P56" s="16">
        <f>IF(N56&gt;3.015,0,IF(N56&gt;3.001,1,IF(N56&gt;2.587,2,IF(N56&gt;2.573,3,IF(N56&gt;2.559,4,IF(N56&gt;2.545,5,IF(N56&gt;2.531,6,IF(N56&gt;2.517,7,IF(N56&gt;2.503,8,IF(N56&gt;2.489,9,IF(N56&gt;2.475,10,IF(N56&gt;2.461,11,IF(N56&gt;2.448,12,IF(N56&gt;2.435,13,IF(N56&gt;2.422,14,IF(N56&gt;2.409,15,IF(N56&gt;2.396,16,IF(N56&gt;2.383,17,IF(N56&gt;2.37,18,IF(N56&gt;2.357,19,IF(N56&gt;2.344,20,IF(N56&gt;2.332,21,IF(N56&gt;2.32,22,IF(N56&gt;2.308,23,IF(N56&gt;2.296,24,IF(N56&gt;2.284,25,IF(N56&gt;2.272,26,IF(N56&gt;2.26,27,IF(N56&gt;2.248,28,IF(N56&gt;2.236,29,IF(N56&gt;2.225,30,IF(N56&gt;2.214,31,IF(N56&gt;2.203,32,IF(N56&gt;2.192,33,IF(N56&gt;2.181,34,IF(N56&gt;2.17,35,IF(N56&gt;2.16,36,IF(N56&gt;2.15,37,IF(N56&gt;2.14,38,IF(N56&gt;2.131,39,IF(N56&gt;2.122,40,IF(N56&gt;2.113,41,IF(N56&gt;2.104,42,IF(N56&gt;2.095,43,IF(N56&gt;2.086,44,IF(N56&gt;2.077,45,IF(N56&gt;2.068,46,IF(N56&gt;2.059,47,IF(N56&gt;2.05,48,IF(N56&gt;2.042,49,IF(N56&gt;2.034,50,IF(N56&gt;2.026,51,IF(N56&gt;2.018,52,IF(N56&gt;2.01,53,IF(N56&gt;2.002,54,IF(N56&gt;1.595,55,IF(N56&gt;1.588,56,IF(N56&gt;1.581,57,IF(N56&gt;1.574,58,IF(N56&gt;1.567,59,))))))))))))))))))))))))))))))))))))))))))))))))))))))))))))</f>
        <v>0</v>
      </c>
      <c r="Q56" s="16"/>
      <c r="R56" s="16">
        <f>O56+P56+Q56</f>
        <v>0</v>
      </c>
      <c r="S56" s="16">
        <f>R56</f>
        <v>0</v>
      </c>
      <c r="T56" s="65">
        <v>194</v>
      </c>
      <c r="U56" s="16">
        <f t="shared" si="8"/>
        <v>0</v>
      </c>
      <c r="V56" s="16">
        <f t="shared" si="9"/>
        <v>32</v>
      </c>
      <c r="W56" s="16">
        <f t="shared" si="10"/>
        <v>32</v>
      </c>
      <c r="X56" s="15">
        <f t="shared" si="11"/>
        <v>32</v>
      </c>
      <c r="Y56" s="61">
        <v>100</v>
      </c>
      <c r="Z56" s="16">
        <f t="shared" si="12"/>
        <v>0</v>
      </c>
      <c r="AA56" s="16">
        <f t="shared" si="13"/>
        <v>0</v>
      </c>
      <c r="AB56" s="16">
        <f t="shared" si="14"/>
        <v>0</v>
      </c>
      <c r="AC56" s="15">
        <f t="shared" si="15"/>
        <v>0</v>
      </c>
      <c r="AD56" s="18">
        <f t="shared" si="16"/>
        <v>95</v>
      </c>
      <c r="AE56" s="19">
        <f t="shared" si="17"/>
        <v>95</v>
      </c>
      <c r="AF56" s="19">
        <f t="shared" si="18"/>
        <v>46</v>
      </c>
    </row>
    <row r="57" spans="1:32" x14ac:dyDescent="0.25">
      <c r="A57" s="68">
        <v>14</v>
      </c>
      <c r="B57" s="70" t="s">
        <v>381</v>
      </c>
      <c r="C57" s="58">
        <v>9</v>
      </c>
      <c r="D57" s="59">
        <v>7.6</v>
      </c>
      <c r="E57" s="14">
        <f t="shared" si="0"/>
        <v>55</v>
      </c>
      <c r="F57" s="14">
        <f t="shared" si="1"/>
        <v>0</v>
      </c>
      <c r="G57" s="14">
        <f t="shared" si="2"/>
        <v>55</v>
      </c>
      <c r="H57" s="15">
        <f t="shared" si="3"/>
        <v>55</v>
      </c>
      <c r="I57" s="61">
        <v>400</v>
      </c>
      <c r="J57" s="14">
        <f t="shared" si="4"/>
        <v>0</v>
      </c>
      <c r="K57" s="14">
        <f t="shared" si="5"/>
        <v>13</v>
      </c>
      <c r="L57" s="14">
        <f t="shared" si="6"/>
        <v>13</v>
      </c>
      <c r="M57" s="15">
        <f t="shared" si="7"/>
        <v>13</v>
      </c>
      <c r="N57" s="16">
        <v>60</v>
      </c>
      <c r="O57" s="16">
        <f>IF(N57&gt;1.567,0,IF(N57&gt;1.56,60,IF(N57&gt;1.554,61,IF(N57&gt;1.548,62,IF(N57&gt;1.542,63,IF(N57&gt;1.536,64,IF(N57&gt;1.53,65,IF(N57&gt;1.524,66,IF(N57&gt;1.518,67,IF(N57&gt;1.512,68,IF(N57&gt;1.506,69,IF(N57&gt;1.5,70,IF(N57&gt;1.494,71,IF(N57&gt;1.488,72,IF(N57&gt;1.482,73,IF(N57&gt;1.477,74,IF(N57&gt;1.473,75,IF(N57&gt;1.469,76,IF(N57&gt;1.464,77,IF(N57&gt;1.46,78,IF(N57&gt;1.455,79,IF(N57&gt;1.451,80,IF(N57&gt;1.447,81,IF(N57&gt;1.443,82,IF(N57&gt;1.439,83,IF(N57&gt;1.435,84,IF(N57&gt;1.432,85,IF(N57&gt;1.428,86,IF(N57&gt;1.425,87,IF(N57&gt;1.422,88,IF(N57&gt;1.419,89,IF(N57&gt;1.416,90,IF(N57&gt;1.413,91,IF(N57&gt;1.41,92,IF(N57&gt;1.407,93,IF(N57&gt;1.404,94,IF(N57&gt;1.401,95,IF(N57&gt;1.398,96,IF(N57&gt;1.395,97,IF(N57&gt;1.392,98,IF(N57&gt;1.389,99,IF(N57&gt;1.386,100,IF(N57&gt;1.383,101,IF(N57&gt;1.38,102,IF(N57&gt;1.378,103,IF(N57&gt;1.375,104,IF(N57&gt;1.372,105,IF(N57&gt;1.37,106,IF(N57&gt;1.367,107,IF(N57&gt;1.365,108,IF(N57&gt;1.362,109,IF(N57&gt;1.359,110,IF(N57&gt;1.357,111,IF(N57&gt;1.354,112,IF(N57&gt;1.351,113,IF(N57&gt;1.348,114,IF(N57&gt;1.346,115,IF(N57&gt;1.343,116,IF(N57&gt;1.341,117,IF(N57&gt;1.338,118,IF(N57&gt;1.336,119,)))))))))))))))))))))))))))))))))))))))))))))))))))))))))))))</f>
        <v>0</v>
      </c>
      <c r="P57" s="16">
        <f>IF(N57&gt;3.015,0,IF(N57&gt;3.001,1,IF(N57&gt;2.587,2,IF(N57&gt;2.573,3,IF(N57&gt;2.559,4,IF(N57&gt;2.545,5,IF(N57&gt;2.531,6,IF(N57&gt;2.517,7,IF(N57&gt;2.503,8,IF(N57&gt;2.489,9,IF(N57&gt;2.475,10,IF(N57&gt;2.461,11,IF(N57&gt;2.448,12,IF(N57&gt;2.435,13,IF(N57&gt;2.422,14,IF(N57&gt;2.409,15,IF(N57&gt;2.396,16,IF(N57&gt;2.383,17,IF(N57&gt;2.37,18,IF(N57&gt;2.357,19,IF(N57&gt;2.344,20,IF(N57&gt;2.332,21,IF(N57&gt;2.32,22,IF(N57&gt;2.308,23,IF(N57&gt;2.296,24,IF(N57&gt;2.284,25,IF(N57&gt;2.272,26,IF(N57&gt;2.26,27,IF(N57&gt;2.248,28,IF(N57&gt;2.236,29,IF(N57&gt;2.225,30,IF(N57&gt;2.214,31,IF(N57&gt;2.203,32,IF(N57&gt;2.192,33,IF(N57&gt;2.181,34,IF(N57&gt;2.17,35,IF(N57&gt;2.16,36,IF(N57&gt;2.15,37,IF(N57&gt;2.14,38,IF(N57&gt;2.131,39,IF(N57&gt;2.122,40,IF(N57&gt;2.113,41,IF(N57&gt;2.104,42,IF(N57&gt;2.095,43,IF(N57&gt;2.086,44,IF(N57&gt;2.077,45,IF(N57&gt;2.068,46,IF(N57&gt;2.059,47,IF(N57&gt;2.05,48,IF(N57&gt;2.042,49,IF(N57&gt;2.034,50,IF(N57&gt;2.026,51,IF(N57&gt;2.018,52,IF(N57&gt;2.01,53,IF(N57&gt;2.002,54,IF(N57&gt;1.595,55,IF(N57&gt;1.588,56,IF(N57&gt;1.581,57,IF(N57&gt;1.574,58,IF(N57&gt;1.567,59,))))))))))))))))))))))))))))))))))))))))))))))))))))))))))))</f>
        <v>0</v>
      </c>
      <c r="Q57" s="16"/>
      <c r="R57" s="16">
        <f>O57+P57+Q57</f>
        <v>0</v>
      </c>
      <c r="S57" s="16">
        <f>R57</f>
        <v>0</v>
      </c>
      <c r="T57" s="65">
        <v>183</v>
      </c>
      <c r="U57" s="16">
        <f t="shared" si="8"/>
        <v>0</v>
      </c>
      <c r="V57" s="16">
        <f t="shared" si="9"/>
        <v>26</v>
      </c>
      <c r="W57" s="16">
        <f t="shared" si="10"/>
        <v>26</v>
      </c>
      <c r="X57" s="15">
        <f t="shared" si="11"/>
        <v>26</v>
      </c>
      <c r="Y57" s="61">
        <v>100</v>
      </c>
      <c r="Z57" s="16">
        <f t="shared" si="12"/>
        <v>0</v>
      </c>
      <c r="AA57" s="16">
        <f t="shared" si="13"/>
        <v>0</v>
      </c>
      <c r="AB57" s="16">
        <f t="shared" si="14"/>
        <v>0</v>
      </c>
      <c r="AC57" s="15">
        <f t="shared" si="15"/>
        <v>0</v>
      </c>
      <c r="AD57" s="18">
        <f t="shared" si="16"/>
        <v>94</v>
      </c>
      <c r="AE57" s="19">
        <f t="shared" si="17"/>
        <v>94</v>
      </c>
      <c r="AF57" s="19">
        <f t="shared" si="18"/>
        <v>52</v>
      </c>
    </row>
    <row r="58" spans="1:32" x14ac:dyDescent="0.25">
      <c r="A58" s="68">
        <v>46</v>
      </c>
      <c r="B58" s="70" t="s">
        <v>134</v>
      </c>
      <c r="C58" s="58">
        <v>20</v>
      </c>
      <c r="D58" s="59">
        <v>7.7</v>
      </c>
      <c r="E58" s="14">
        <f t="shared" si="0"/>
        <v>53</v>
      </c>
      <c r="F58" s="14">
        <f t="shared" si="1"/>
        <v>0</v>
      </c>
      <c r="G58" s="14">
        <f t="shared" si="2"/>
        <v>53</v>
      </c>
      <c r="H58" s="15">
        <f t="shared" si="3"/>
        <v>53</v>
      </c>
      <c r="I58" s="61">
        <v>420</v>
      </c>
      <c r="J58" s="14">
        <f t="shared" si="4"/>
        <v>0</v>
      </c>
      <c r="K58" s="14">
        <f t="shared" si="5"/>
        <v>15</v>
      </c>
      <c r="L58" s="14">
        <f t="shared" si="6"/>
        <v>15</v>
      </c>
      <c r="M58" s="15">
        <f t="shared" si="7"/>
        <v>15</v>
      </c>
      <c r="N58" s="17"/>
      <c r="O58" s="17"/>
      <c r="P58" s="17"/>
      <c r="Q58" s="17"/>
      <c r="R58" s="17"/>
      <c r="S58" s="17"/>
      <c r="T58" s="65">
        <v>180</v>
      </c>
      <c r="U58" s="16">
        <f t="shared" si="8"/>
        <v>0</v>
      </c>
      <c r="V58" s="16">
        <f t="shared" si="9"/>
        <v>25</v>
      </c>
      <c r="W58" s="16">
        <f t="shared" si="10"/>
        <v>25</v>
      </c>
      <c r="X58" s="15">
        <f t="shared" si="11"/>
        <v>25</v>
      </c>
      <c r="Y58" s="61">
        <v>100</v>
      </c>
      <c r="Z58" s="16">
        <f t="shared" si="12"/>
        <v>0</v>
      </c>
      <c r="AA58" s="16">
        <f t="shared" si="13"/>
        <v>0</v>
      </c>
      <c r="AB58" s="16">
        <f t="shared" si="14"/>
        <v>0</v>
      </c>
      <c r="AC58" s="15">
        <f t="shared" si="15"/>
        <v>0</v>
      </c>
      <c r="AD58" s="18">
        <f t="shared" si="16"/>
        <v>93</v>
      </c>
      <c r="AE58" s="19">
        <f t="shared" si="17"/>
        <v>93</v>
      </c>
      <c r="AF58" s="19">
        <f t="shared" si="18"/>
        <v>53</v>
      </c>
    </row>
    <row r="59" spans="1:32" x14ac:dyDescent="0.25">
      <c r="A59" s="68">
        <v>83</v>
      </c>
      <c r="B59" s="70" t="s">
        <v>421</v>
      </c>
      <c r="C59" s="58">
        <v>31</v>
      </c>
      <c r="D59" s="59">
        <v>7.8</v>
      </c>
      <c r="E59" s="14">
        <f t="shared" si="0"/>
        <v>50</v>
      </c>
      <c r="F59" s="14">
        <f t="shared" si="1"/>
        <v>0</v>
      </c>
      <c r="G59" s="14">
        <f t="shared" si="2"/>
        <v>50</v>
      </c>
      <c r="H59" s="15">
        <f t="shared" si="3"/>
        <v>50</v>
      </c>
      <c r="I59" s="61">
        <v>390</v>
      </c>
      <c r="J59" s="14">
        <f t="shared" si="4"/>
        <v>0</v>
      </c>
      <c r="K59" s="14">
        <f t="shared" si="5"/>
        <v>12</v>
      </c>
      <c r="L59" s="14">
        <f t="shared" si="6"/>
        <v>12</v>
      </c>
      <c r="M59" s="15">
        <f t="shared" si="7"/>
        <v>12</v>
      </c>
      <c r="N59" s="16"/>
      <c r="O59" s="16"/>
      <c r="P59" s="16"/>
      <c r="Q59" s="16"/>
      <c r="R59" s="16"/>
      <c r="S59" s="16"/>
      <c r="T59" s="65">
        <v>193</v>
      </c>
      <c r="U59" s="16">
        <f t="shared" si="8"/>
        <v>0</v>
      </c>
      <c r="V59" s="16">
        <f t="shared" si="9"/>
        <v>31</v>
      </c>
      <c r="W59" s="16">
        <f t="shared" si="10"/>
        <v>31</v>
      </c>
      <c r="X59" s="15">
        <f t="shared" si="11"/>
        <v>31</v>
      </c>
      <c r="Y59" s="61">
        <v>100</v>
      </c>
      <c r="Z59" s="16">
        <f t="shared" si="12"/>
        <v>0</v>
      </c>
      <c r="AA59" s="16">
        <f t="shared" si="13"/>
        <v>0</v>
      </c>
      <c r="AB59" s="16">
        <f t="shared" si="14"/>
        <v>0</v>
      </c>
      <c r="AC59" s="15">
        <f t="shared" si="15"/>
        <v>0</v>
      </c>
      <c r="AD59" s="18">
        <f t="shared" si="16"/>
        <v>93</v>
      </c>
      <c r="AE59" s="19">
        <f t="shared" si="17"/>
        <v>93</v>
      </c>
      <c r="AF59" s="19">
        <f t="shared" si="18"/>
        <v>53</v>
      </c>
    </row>
    <row r="60" spans="1:32" x14ac:dyDescent="0.25">
      <c r="A60" s="68">
        <v>43</v>
      </c>
      <c r="B60" s="70" t="s">
        <v>357</v>
      </c>
      <c r="C60" s="58">
        <v>19</v>
      </c>
      <c r="D60" s="59">
        <v>7.4</v>
      </c>
      <c r="E60" s="14">
        <f t="shared" si="0"/>
        <v>59</v>
      </c>
      <c r="F60" s="14">
        <f t="shared" si="1"/>
        <v>0</v>
      </c>
      <c r="G60" s="14">
        <f t="shared" si="2"/>
        <v>59</v>
      </c>
      <c r="H60" s="15">
        <f t="shared" si="3"/>
        <v>59</v>
      </c>
      <c r="I60" s="61">
        <v>350</v>
      </c>
      <c r="J60" s="14">
        <f t="shared" si="4"/>
        <v>0</v>
      </c>
      <c r="K60" s="14">
        <f t="shared" si="5"/>
        <v>8</v>
      </c>
      <c r="L60" s="14">
        <f t="shared" si="6"/>
        <v>8</v>
      </c>
      <c r="M60" s="15">
        <f t="shared" si="7"/>
        <v>8</v>
      </c>
      <c r="N60" s="16">
        <v>60</v>
      </c>
      <c r="O60" s="16">
        <f t="shared" ref="O60:O67" si="19">IF(N60&gt;1.567,0,IF(N60&gt;1.56,60,IF(N60&gt;1.554,61,IF(N60&gt;1.548,62,IF(N60&gt;1.542,63,IF(N60&gt;1.536,64,IF(N60&gt;1.53,65,IF(N60&gt;1.524,66,IF(N60&gt;1.518,67,IF(N60&gt;1.512,68,IF(N60&gt;1.506,69,IF(N60&gt;1.5,70,IF(N60&gt;1.494,71,IF(N60&gt;1.488,72,IF(N60&gt;1.482,73,IF(N60&gt;1.477,74,IF(N60&gt;1.473,75,IF(N60&gt;1.469,76,IF(N60&gt;1.464,77,IF(N60&gt;1.46,78,IF(N60&gt;1.455,79,IF(N60&gt;1.451,80,IF(N60&gt;1.447,81,IF(N60&gt;1.443,82,IF(N60&gt;1.439,83,IF(N60&gt;1.435,84,IF(N60&gt;1.432,85,IF(N60&gt;1.428,86,IF(N60&gt;1.425,87,IF(N60&gt;1.422,88,IF(N60&gt;1.419,89,IF(N60&gt;1.416,90,IF(N60&gt;1.413,91,IF(N60&gt;1.41,92,IF(N60&gt;1.407,93,IF(N60&gt;1.404,94,IF(N60&gt;1.401,95,IF(N60&gt;1.398,96,IF(N60&gt;1.395,97,IF(N60&gt;1.392,98,IF(N60&gt;1.389,99,IF(N60&gt;1.386,100,IF(N60&gt;1.383,101,IF(N60&gt;1.38,102,IF(N60&gt;1.378,103,IF(N60&gt;1.375,104,IF(N60&gt;1.372,105,IF(N60&gt;1.37,106,IF(N60&gt;1.367,107,IF(N60&gt;1.365,108,IF(N60&gt;1.362,109,IF(N60&gt;1.359,110,IF(N60&gt;1.357,111,IF(N60&gt;1.354,112,IF(N60&gt;1.351,113,IF(N60&gt;1.348,114,IF(N60&gt;1.346,115,IF(N60&gt;1.343,116,IF(N60&gt;1.341,117,IF(N60&gt;1.338,118,IF(N60&gt;1.336,119,)))))))))))))))))))))))))))))))))))))))))))))))))))))))))))))</f>
        <v>0</v>
      </c>
      <c r="P60" s="16">
        <f t="shared" ref="P60:P67" si="20">IF(N60&gt;3.015,0,IF(N60&gt;3.001,1,IF(N60&gt;2.587,2,IF(N60&gt;2.573,3,IF(N60&gt;2.559,4,IF(N60&gt;2.545,5,IF(N60&gt;2.531,6,IF(N60&gt;2.517,7,IF(N60&gt;2.503,8,IF(N60&gt;2.489,9,IF(N60&gt;2.475,10,IF(N60&gt;2.461,11,IF(N60&gt;2.448,12,IF(N60&gt;2.435,13,IF(N60&gt;2.422,14,IF(N60&gt;2.409,15,IF(N60&gt;2.396,16,IF(N60&gt;2.383,17,IF(N60&gt;2.37,18,IF(N60&gt;2.357,19,IF(N60&gt;2.344,20,IF(N60&gt;2.332,21,IF(N60&gt;2.32,22,IF(N60&gt;2.308,23,IF(N60&gt;2.296,24,IF(N60&gt;2.284,25,IF(N60&gt;2.272,26,IF(N60&gt;2.26,27,IF(N60&gt;2.248,28,IF(N60&gt;2.236,29,IF(N60&gt;2.225,30,IF(N60&gt;2.214,31,IF(N60&gt;2.203,32,IF(N60&gt;2.192,33,IF(N60&gt;2.181,34,IF(N60&gt;2.17,35,IF(N60&gt;2.16,36,IF(N60&gt;2.15,37,IF(N60&gt;2.14,38,IF(N60&gt;2.131,39,IF(N60&gt;2.122,40,IF(N60&gt;2.113,41,IF(N60&gt;2.104,42,IF(N60&gt;2.095,43,IF(N60&gt;2.086,44,IF(N60&gt;2.077,45,IF(N60&gt;2.068,46,IF(N60&gt;2.059,47,IF(N60&gt;2.05,48,IF(N60&gt;2.042,49,IF(N60&gt;2.034,50,IF(N60&gt;2.026,51,IF(N60&gt;2.018,52,IF(N60&gt;2.01,53,IF(N60&gt;2.002,54,IF(N60&gt;1.595,55,IF(N60&gt;1.588,56,IF(N60&gt;1.581,57,IF(N60&gt;1.574,58,IF(N60&gt;1.567,59,))))))))))))))))))))))))))))))))))))))))))))))))))))))))))))</f>
        <v>0</v>
      </c>
      <c r="Q60" s="16"/>
      <c r="R60" s="16">
        <f t="shared" ref="R60:R67" si="21">O60+P60+Q60</f>
        <v>0</v>
      </c>
      <c r="S60" s="16">
        <f t="shared" ref="S60:S67" si="22">R60</f>
        <v>0</v>
      </c>
      <c r="T60" s="65">
        <v>180</v>
      </c>
      <c r="U60" s="16">
        <f t="shared" si="8"/>
        <v>0</v>
      </c>
      <c r="V60" s="16">
        <f t="shared" si="9"/>
        <v>25</v>
      </c>
      <c r="W60" s="16">
        <f t="shared" si="10"/>
        <v>25</v>
      </c>
      <c r="X60" s="15">
        <f t="shared" si="11"/>
        <v>25</v>
      </c>
      <c r="Y60" s="61">
        <v>100</v>
      </c>
      <c r="Z60" s="16">
        <f t="shared" si="12"/>
        <v>0</v>
      </c>
      <c r="AA60" s="16">
        <f t="shared" si="13"/>
        <v>0</v>
      </c>
      <c r="AB60" s="16">
        <f t="shared" si="14"/>
        <v>0</v>
      </c>
      <c r="AC60" s="15">
        <f t="shared" si="15"/>
        <v>0</v>
      </c>
      <c r="AD60" s="18">
        <f t="shared" si="16"/>
        <v>92</v>
      </c>
      <c r="AE60" s="19">
        <f t="shared" si="17"/>
        <v>92</v>
      </c>
      <c r="AF60" s="19">
        <f t="shared" si="18"/>
        <v>55</v>
      </c>
    </row>
    <row r="61" spans="1:32" x14ac:dyDescent="0.25">
      <c r="A61" s="68">
        <v>69</v>
      </c>
      <c r="B61" s="70" t="s">
        <v>270</v>
      </c>
      <c r="C61" s="58">
        <v>28</v>
      </c>
      <c r="D61" s="59">
        <v>7.5</v>
      </c>
      <c r="E61" s="14">
        <f t="shared" si="0"/>
        <v>57</v>
      </c>
      <c r="F61" s="14">
        <f t="shared" si="1"/>
        <v>0</v>
      </c>
      <c r="G61" s="14">
        <f t="shared" si="2"/>
        <v>57</v>
      </c>
      <c r="H61" s="15">
        <f t="shared" si="3"/>
        <v>57</v>
      </c>
      <c r="I61" s="61">
        <v>370</v>
      </c>
      <c r="J61" s="14">
        <f t="shared" si="4"/>
        <v>0</v>
      </c>
      <c r="K61" s="14">
        <f t="shared" si="5"/>
        <v>10</v>
      </c>
      <c r="L61" s="14">
        <f t="shared" si="6"/>
        <v>10</v>
      </c>
      <c r="M61" s="15">
        <f t="shared" si="7"/>
        <v>10</v>
      </c>
      <c r="N61" s="16">
        <v>60</v>
      </c>
      <c r="O61" s="16">
        <f t="shared" si="19"/>
        <v>0</v>
      </c>
      <c r="P61" s="16">
        <f t="shared" si="20"/>
        <v>0</v>
      </c>
      <c r="Q61" s="16"/>
      <c r="R61" s="16">
        <f t="shared" si="21"/>
        <v>0</v>
      </c>
      <c r="S61" s="16">
        <f t="shared" si="22"/>
        <v>0</v>
      </c>
      <c r="T61" s="65">
        <v>180</v>
      </c>
      <c r="U61" s="16">
        <f t="shared" si="8"/>
        <v>0</v>
      </c>
      <c r="V61" s="16">
        <f t="shared" si="9"/>
        <v>25</v>
      </c>
      <c r="W61" s="16">
        <f t="shared" si="10"/>
        <v>25</v>
      </c>
      <c r="X61" s="15">
        <f t="shared" si="11"/>
        <v>25</v>
      </c>
      <c r="Y61" s="61">
        <v>100</v>
      </c>
      <c r="Z61" s="16">
        <f t="shared" si="12"/>
        <v>0</v>
      </c>
      <c r="AA61" s="16">
        <f t="shared" si="13"/>
        <v>0</v>
      </c>
      <c r="AB61" s="16">
        <f t="shared" si="14"/>
        <v>0</v>
      </c>
      <c r="AC61" s="15">
        <f t="shared" si="15"/>
        <v>0</v>
      </c>
      <c r="AD61" s="18">
        <f t="shared" si="16"/>
        <v>92</v>
      </c>
      <c r="AE61" s="19">
        <f t="shared" si="17"/>
        <v>92</v>
      </c>
      <c r="AF61" s="19">
        <f t="shared" si="18"/>
        <v>55</v>
      </c>
    </row>
    <row r="62" spans="1:32" x14ac:dyDescent="0.25">
      <c r="A62" s="68">
        <v>86</v>
      </c>
      <c r="B62" s="70" t="s">
        <v>420</v>
      </c>
      <c r="C62" s="58">
        <v>31</v>
      </c>
      <c r="D62" s="59">
        <v>7.5</v>
      </c>
      <c r="E62" s="14">
        <f t="shared" si="0"/>
        <v>57</v>
      </c>
      <c r="F62" s="14">
        <f t="shared" si="1"/>
        <v>0</v>
      </c>
      <c r="G62" s="14">
        <f t="shared" si="2"/>
        <v>57</v>
      </c>
      <c r="H62" s="15">
        <f t="shared" si="3"/>
        <v>57</v>
      </c>
      <c r="I62" s="61">
        <v>350</v>
      </c>
      <c r="J62" s="14">
        <f t="shared" si="4"/>
        <v>0</v>
      </c>
      <c r="K62" s="14">
        <f t="shared" si="5"/>
        <v>8</v>
      </c>
      <c r="L62" s="14">
        <f t="shared" si="6"/>
        <v>8</v>
      </c>
      <c r="M62" s="15">
        <f t="shared" si="7"/>
        <v>8</v>
      </c>
      <c r="N62" s="16">
        <v>60</v>
      </c>
      <c r="O62" s="16">
        <f t="shared" si="19"/>
        <v>0</v>
      </c>
      <c r="P62" s="16">
        <f t="shared" si="20"/>
        <v>0</v>
      </c>
      <c r="Q62" s="16"/>
      <c r="R62" s="16">
        <f t="shared" si="21"/>
        <v>0</v>
      </c>
      <c r="S62" s="16">
        <f t="shared" si="22"/>
        <v>0</v>
      </c>
      <c r="T62" s="65">
        <v>184</v>
      </c>
      <c r="U62" s="16">
        <f t="shared" si="8"/>
        <v>0</v>
      </c>
      <c r="V62" s="16">
        <f t="shared" si="9"/>
        <v>27</v>
      </c>
      <c r="W62" s="16">
        <f t="shared" si="10"/>
        <v>27</v>
      </c>
      <c r="X62" s="15">
        <f t="shared" si="11"/>
        <v>27</v>
      </c>
      <c r="Y62" s="61">
        <v>100</v>
      </c>
      <c r="Z62" s="16">
        <f t="shared" si="12"/>
        <v>0</v>
      </c>
      <c r="AA62" s="16">
        <f t="shared" si="13"/>
        <v>0</v>
      </c>
      <c r="AB62" s="16">
        <f t="shared" si="14"/>
        <v>0</v>
      </c>
      <c r="AC62" s="15">
        <f t="shared" si="15"/>
        <v>0</v>
      </c>
      <c r="AD62" s="18">
        <f t="shared" si="16"/>
        <v>92</v>
      </c>
      <c r="AE62" s="19">
        <f t="shared" si="17"/>
        <v>92</v>
      </c>
      <c r="AF62" s="19">
        <f t="shared" si="18"/>
        <v>55</v>
      </c>
    </row>
    <row r="63" spans="1:32" x14ac:dyDescent="0.25">
      <c r="A63" s="68">
        <v>94</v>
      </c>
      <c r="B63" s="70" t="s">
        <v>392</v>
      </c>
      <c r="C63" s="58">
        <v>34</v>
      </c>
      <c r="D63" s="59">
        <v>7.7</v>
      </c>
      <c r="E63" s="14">
        <f t="shared" si="0"/>
        <v>53</v>
      </c>
      <c r="F63" s="14">
        <f t="shared" si="1"/>
        <v>0</v>
      </c>
      <c r="G63" s="14">
        <f t="shared" si="2"/>
        <v>53</v>
      </c>
      <c r="H63" s="15">
        <f t="shared" si="3"/>
        <v>53</v>
      </c>
      <c r="I63" s="61">
        <v>410</v>
      </c>
      <c r="J63" s="14">
        <f t="shared" si="4"/>
        <v>0</v>
      </c>
      <c r="K63" s="14">
        <f t="shared" si="5"/>
        <v>14</v>
      </c>
      <c r="L63" s="14">
        <f t="shared" si="6"/>
        <v>14</v>
      </c>
      <c r="M63" s="15">
        <f t="shared" si="7"/>
        <v>14</v>
      </c>
      <c r="N63" s="16">
        <v>60</v>
      </c>
      <c r="O63" s="16">
        <f t="shared" si="19"/>
        <v>0</v>
      </c>
      <c r="P63" s="16">
        <f t="shared" si="20"/>
        <v>0</v>
      </c>
      <c r="Q63" s="16"/>
      <c r="R63" s="16">
        <f t="shared" si="21"/>
        <v>0</v>
      </c>
      <c r="S63" s="16">
        <f t="shared" si="22"/>
        <v>0</v>
      </c>
      <c r="T63" s="65">
        <v>180</v>
      </c>
      <c r="U63" s="16">
        <f t="shared" si="8"/>
        <v>0</v>
      </c>
      <c r="V63" s="16">
        <f t="shared" si="9"/>
        <v>25</v>
      </c>
      <c r="W63" s="16">
        <f t="shared" si="10"/>
        <v>25</v>
      </c>
      <c r="X63" s="15">
        <f t="shared" si="11"/>
        <v>25</v>
      </c>
      <c r="Y63" s="61">
        <v>100</v>
      </c>
      <c r="Z63" s="16">
        <f t="shared" si="12"/>
        <v>0</v>
      </c>
      <c r="AA63" s="16">
        <f t="shared" si="13"/>
        <v>0</v>
      </c>
      <c r="AB63" s="16">
        <f t="shared" si="14"/>
        <v>0</v>
      </c>
      <c r="AC63" s="15">
        <f t="shared" si="15"/>
        <v>0</v>
      </c>
      <c r="AD63" s="18">
        <f t="shared" si="16"/>
        <v>92</v>
      </c>
      <c r="AE63" s="19">
        <f t="shared" si="17"/>
        <v>92</v>
      </c>
      <c r="AF63" s="19">
        <f t="shared" si="18"/>
        <v>55</v>
      </c>
    </row>
    <row r="64" spans="1:32" x14ac:dyDescent="0.25">
      <c r="A64" s="68">
        <v>103</v>
      </c>
      <c r="B64" s="70" t="s">
        <v>406</v>
      </c>
      <c r="C64" s="58">
        <v>36</v>
      </c>
      <c r="D64" s="59">
        <v>7.6</v>
      </c>
      <c r="E64" s="14">
        <f t="shared" si="0"/>
        <v>55</v>
      </c>
      <c r="F64" s="14">
        <f t="shared" si="1"/>
        <v>0</v>
      </c>
      <c r="G64" s="14">
        <f t="shared" si="2"/>
        <v>55</v>
      </c>
      <c r="H64" s="15">
        <f t="shared" si="3"/>
        <v>55</v>
      </c>
      <c r="I64" s="61">
        <v>360</v>
      </c>
      <c r="J64" s="14">
        <f t="shared" si="4"/>
        <v>0</v>
      </c>
      <c r="K64" s="14">
        <f t="shared" si="5"/>
        <v>9</v>
      </c>
      <c r="L64" s="14">
        <f t="shared" si="6"/>
        <v>9</v>
      </c>
      <c r="M64" s="15">
        <f t="shared" si="7"/>
        <v>9</v>
      </c>
      <c r="N64" s="16">
        <v>60</v>
      </c>
      <c r="O64" s="16">
        <f t="shared" si="19"/>
        <v>0</v>
      </c>
      <c r="P64" s="16">
        <f t="shared" si="20"/>
        <v>0</v>
      </c>
      <c r="Q64" s="16"/>
      <c r="R64" s="16">
        <f t="shared" si="21"/>
        <v>0</v>
      </c>
      <c r="S64" s="16">
        <f t="shared" si="22"/>
        <v>0</v>
      </c>
      <c r="T64" s="65">
        <v>185</v>
      </c>
      <c r="U64" s="16">
        <f t="shared" si="8"/>
        <v>0</v>
      </c>
      <c r="V64" s="16">
        <f t="shared" si="9"/>
        <v>27</v>
      </c>
      <c r="W64" s="16">
        <f t="shared" si="10"/>
        <v>27</v>
      </c>
      <c r="X64" s="15">
        <f t="shared" si="11"/>
        <v>27</v>
      </c>
      <c r="Y64" s="61">
        <v>100</v>
      </c>
      <c r="Z64" s="16">
        <f t="shared" si="12"/>
        <v>0</v>
      </c>
      <c r="AA64" s="16">
        <f t="shared" si="13"/>
        <v>0</v>
      </c>
      <c r="AB64" s="16">
        <f t="shared" si="14"/>
        <v>0</v>
      </c>
      <c r="AC64" s="15">
        <f t="shared" si="15"/>
        <v>0</v>
      </c>
      <c r="AD64" s="18">
        <f t="shared" si="16"/>
        <v>91</v>
      </c>
      <c r="AE64" s="19">
        <f t="shared" si="17"/>
        <v>91</v>
      </c>
      <c r="AF64" s="19">
        <f t="shared" si="18"/>
        <v>59</v>
      </c>
    </row>
    <row r="65" spans="1:32" x14ac:dyDescent="0.25">
      <c r="A65" s="68">
        <v>139</v>
      </c>
      <c r="B65" s="70" t="s">
        <v>249</v>
      </c>
      <c r="C65" s="58">
        <v>45</v>
      </c>
      <c r="D65" s="59">
        <v>7.8</v>
      </c>
      <c r="E65" s="14">
        <f t="shared" si="0"/>
        <v>50</v>
      </c>
      <c r="F65" s="14">
        <f t="shared" si="1"/>
        <v>0</v>
      </c>
      <c r="G65" s="14">
        <f t="shared" si="2"/>
        <v>50</v>
      </c>
      <c r="H65" s="15">
        <f t="shared" si="3"/>
        <v>50</v>
      </c>
      <c r="I65" s="61">
        <v>410</v>
      </c>
      <c r="J65" s="14">
        <f t="shared" si="4"/>
        <v>0</v>
      </c>
      <c r="K65" s="14">
        <f t="shared" si="5"/>
        <v>14</v>
      </c>
      <c r="L65" s="14">
        <f t="shared" si="6"/>
        <v>14</v>
      </c>
      <c r="M65" s="15">
        <f t="shared" si="7"/>
        <v>14</v>
      </c>
      <c r="N65" s="16">
        <v>60</v>
      </c>
      <c r="O65" s="16">
        <f t="shared" si="19"/>
        <v>0</v>
      </c>
      <c r="P65" s="16">
        <f t="shared" si="20"/>
        <v>0</v>
      </c>
      <c r="Q65" s="16"/>
      <c r="R65" s="16">
        <f t="shared" si="21"/>
        <v>0</v>
      </c>
      <c r="S65" s="16">
        <f t="shared" si="22"/>
        <v>0</v>
      </c>
      <c r="T65" s="65">
        <v>185</v>
      </c>
      <c r="U65" s="16">
        <f t="shared" si="8"/>
        <v>0</v>
      </c>
      <c r="V65" s="16">
        <f t="shared" si="9"/>
        <v>27</v>
      </c>
      <c r="W65" s="16">
        <f t="shared" si="10"/>
        <v>27</v>
      </c>
      <c r="X65" s="15">
        <f t="shared" si="11"/>
        <v>27</v>
      </c>
      <c r="Y65" s="61">
        <v>100</v>
      </c>
      <c r="Z65" s="16">
        <f t="shared" si="12"/>
        <v>0</v>
      </c>
      <c r="AA65" s="16">
        <f t="shared" si="13"/>
        <v>0</v>
      </c>
      <c r="AB65" s="16">
        <f t="shared" si="14"/>
        <v>0</v>
      </c>
      <c r="AC65" s="15">
        <f t="shared" si="15"/>
        <v>0</v>
      </c>
      <c r="AD65" s="18">
        <f t="shared" si="16"/>
        <v>91</v>
      </c>
      <c r="AE65" s="19">
        <f t="shared" si="17"/>
        <v>91</v>
      </c>
      <c r="AF65" s="19">
        <f t="shared" si="18"/>
        <v>59</v>
      </c>
    </row>
    <row r="66" spans="1:32" x14ac:dyDescent="0.25">
      <c r="A66" s="68">
        <v>202</v>
      </c>
      <c r="B66" s="70" t="s">
        <v>165</v>
      </c>
      <c r="C66" s="58" t="s">
        <v>64</v>
      </c>
      <c r="D66" s="59">
        <v>7.3</v>
      </c>
      <c r="E66" s="14">
        <f t="shared" si="0"/>
        <v>61</v>
      </c>
      <c r="F66" s="14">
        <f t="shared" si="1"/>
        <v>0</v>
      </c>
      <c r="G66" s="14">
        <f t="shared" si="2"/>
        <v>61</v>
      </c>
      <c r="H66" s="15">
        <f t="shared" si="3"/>
        <v>61</v>
      </c>
      <c r="I66" s="61">
        <v>280</v>
      </c>
      <c r="J66" s="14">
        <f t="shared" si="4"/>
        <v>0</v>
      </c>
      <c r="K66" s="14">
        <f t="shared" si="5"/>
        <v>2</v>
      </c>
      <c r="L66" s="14">
        <f t="shared" si="6"/>
        <v>2</v>
      </c>
      <c r="M66" s="15">
        <f t="shared" si="7"/>
        <v>2</v>
      </c>
      <c r="N66" s="16">
        <v>60</v>
      </c>
      <c r="O66" s="16">
        <f t="shared" si="19"/>
        <v>0</v>
      </c>
      <c r="P66" s="16">
        <f t="shared" si="20"/>
        <v>0</v>
      </c>
      <c r="Q66" s="16"/>
      <c r="R66" s="16">
        <f t="shared" si="21"/>
        <v>0</v>
      </c>
      <c r="S66" s="16">
        <f t="shared" si="22"/>
        <v>0</v>
      </c>
      <c r="T66" s="65">
        <v>187</v>
      </c>
      <c r="U66" s="16">
        <f t="shared" si="8"/>
        <v>0</v>
      </c>
      <c r="V66" s="16">
        <f t="shared" si="9"/>
        <v>28</v>
      </c>
      <c r="W66" s="16">
        <f t="shared" si="10"/>
        <v>28</v>
      </c>
      <c r="X66" s="15">
        <f t="shared" si="11"/>
        <v>28</v>
      </c>
      <c r="Y66" s="61">
        <v>100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5">
        <f t="shared" si="15"/>
        <v>0</v>
      </c>
      <c r="AD66" s="18">
        <f t="shared" si="16"/>
        <v>91</v>
      </c>
      <c r="AE66" s="19">
        <f t="shared" si="17"/>
        <v>91</v>
      </c>
      <c r="AF66" s="19">
        <f t="shared" si="18"/>
        <v>59</v>
      </c>
    </row>
    <row r="67" spans="1:32" x14ac:dyDescent="0.25">
      <c r="A67" s="68">
        <v>205</v>
      </c>
      <c r="B67" s="70" t="s">
        <v>169</v>
      </c>
      <c r="C67" s="58" t="s">
        <v>64</v>
      </c>
      <c r="D67" s="59">
        <v>7.8</v>
      </c>
      <c r="E67" s="14">
        <f t="shared" si="0"/>
        <v>50</v>
      </c>
      <c r="F67" s="14">
        <f t="shared" si="1"/>
        <v>0</v>
      </c>
      <c r="G67" s="14">
        <f t="shared" si="2"/>
        <v>50</v>
      </c>
      <c r="H67" s="15">
        <f t="shared" si="3"/>
        <v>50</v>
      </c>
      <c r="I67" s="61">
        <v>480</v>
      </c>
      <c r="J67" s="14">
        <f t="shared" si="4"/>
        <v>0</v>
      </c>
      <c r="K67" s="14">
        <f t="shared" si="5"/>
        <v>26</v>
      </c>
      <c r="L67" s="14">
        <f t="shared" si="6"/>
        <v>26</v>
      </c>
      <c r="M67" s="15">
        <f t="shared" si="7"/>
        <v>26</v>
      </c>
      <c r="N67" s="16">
        <v>60</v>
      </c>
      <c r="O67" s="16">
        <f t="shared" si="19"/>
        <v>0</v>
      </c>
      <c r="P67" s="16">
        <f t="shared" si="20"/>
        <v>0</v>
      </c>
      <c r="Q67" s="16"/>
      <c r="R67" s="16">
        <f t="shared" si="21"/>
        <v>0</v>
      </c>
      <c r="S67" s="16">
        <f t="shared" si="22"/>
        <v>0</v>
      </c>
      <c r="T67" s="65">
        <v>161</v>
      </c>
      <c r="U67" s="16">
        <f t="shared" si="8"/>
        <v>0</v>
      </c>
      <c r="V67" s="16">
        <f t="shared" si="9"/>
        <v>15</v>
      </c>
      <c r="W67" s="16">
        <f t="shared" si="10"/>
        <v>15</v>
      </c>
      <c r="X67" s="15">
        <f t="shared" si="11"/>
        <v>15</v>
      </c>
      <c r="Y67" s="61">
        <v>100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5">
        <f t="shared" si="15"/>
        <v>0</v>
      </c>
      <c r="AD67" s="18">
        <f t="shared" si="16"/>
        <v>91</v>
      </c>
      <c r="AE67" s="19">
        <f t="shared" si="17"/>
        <v>91</v>
      </c>
      <c r="AF67" s="19">
        <f t="shared" si="18"/>
        <v>59</v>
      </c>
    </row>
    <row r="68" spans="1:32" x14ac:dyDescent="0.25">
      <c r="A68" s="68">
        <v>140</v>
      </c>
      <c r="B68" s="70" t="s">
        <v>252</v>
      </c>
      <c r="C68" s="58">
        <v>45</v>
      </c>
      <c r="D68" s="59">
        <v>7.6</v>
      </c>
      <c r="E68" s="14">
        <f t="shared" si="0"/>
        <v>55</v>
      </c>
      <c r="F68" s="14">
        <f t="shared" si="1"/>
        <v>0</v>
      </c>
      <c r="G68" s="14">
        <f t="shared" si="2"/>
        <v>55</v>
      </c>
      <c r="H68" s="15">
        <f t="shared" si="3"/>
        <v>55</v>
      </c>
      <c r="I68" s="61">
        <v>350</v>
      </c>
      <c r="J68" s="14">
        <f t="shared" si="4"/>
        <v>0</v>
      </c>
      <c r="K68" s="14">
        <f t="shared" si="5"/>
        <v>8</v>
      </c>
      <c r="L68" s="14">
        <f t="shared" si="6"/>
        <v>8</v>
      </c>
      <c r="M68" s="15">
        <f t="shared" si="7"/>
        <v>8</v>
      </c>
      <c r="N68" s="17"/>
      <c r="O68" s="17"/>
      <c r="P68" s="17"/>
      <c r="Q68" s="17"/>
      <c r="R68" s="17"/>
      <c r="S68" s="17"/>
      <c r="T68" s="65">
        <v>185</v>
      </c>
      <c r="U68" s="16">
        <f t="shared" si="8"/>
        <v>0</v>
      </c>
      <c r="V68" s="16">
        <f t="shared" si="9"/>
        <v>27</v>
      </c>
      <c r="W68" s="16">
        <f t="shared" si="10"/>
        <v>27</v>
      </c>
      <c r="X68" s="15">
        <f t="shared" si="11"/>
        <v>27</v>
      </c>
      <c r="Y68" s="61">
        <v>100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5">
        <f t="shared" si="15"/>
        <v>0</v>
      </c>
      <c r="AD68" s="18">
        <f t="shared" si="16"/>
        <v>90</v>
      </c>
      <c r="AE68" s="19">
        <f t="shared" si="17"/>
        <v>90</v>
      </c>
      <c r="AF68" s="19">
        <f t="shared" si="18"/>
        <v>63</v>
      </c>
    </row>
    <row r="69" spans="1:32" x14ac:dyDescent="0.25">
      <c r="A69" s="68">
        <v>172</v>
      </c>
      <c r="B69" s="70" t="s">
        <v>312</v>
      </c>
      <c r="C69" s="58">
        <v>53</v>
      </c>
      <c r="D69" s="59">
        <v>7.7</v>
      </c>
      <c r="E69" s="14">
        <f t="shared" si="0"/>
        <v>53</v>
      </c>
      <c r="F69" s="14">
        <f t="shared" si="1"/>
        <v>0</v>
      </c>
      <c r="G69" s="14">
        <f t="shared" si="2"/>
        <v>53</v>
      </c>
      <c r="H69" s="15">
        <f t="shared" si="3"/>
        <v>53</v>
      </c>
      <c r="I69" s="61">
        <v>330</v>
      </c>
      <c r="J69" s="14">
        <f t="shared" si="4"/>
        <v>0</v>
      </c>
      <c r="K69" s="14">
        <f t="shared" si="5"/>
        <v>6</v>
      </c>
      <c r="L69" s="14">
        <f t="shared" si="6"/>
        <v>6</v>
      </c>
      <c r="M69" s="15">
        <f t="shared" si="7"/>
        <v>6</v>
      </c>
      <c r="N69" s="16">
        <v>60</v>
      </c>
      <c r="O69" s="16">
        <f>IF(N69&gt;1.567,0,IF(N69&gt;1.56,60,IF(N69&gt;1.554,61,IF(N69&gt;1.548,62,IF(N69&gt;1.542,63,IF(N69&gt;1.536,64,IF(N69&gt;1.53,65,IF(N69&gt;1.524,66,IF(N69&gt;1.518,67,IF(N69&gt;1.512,68,IF(N69&gt;1.506,69,IF(N69&gt;1.5,70,IF(N69&gt;1.494,71,IF(N69&gt;1.488,72,IF(N69&gt;1.482,73,IF(N69&gt;1.477,74,IF(N69&gt;1.473,75,IF(N69&gt;1.469,76,IF(N69&gt;1.464,77,IF(N69&gt;1.46,78,IF(N69&gt;1.455,79,IF(N69&gt;1.451,80,IF(N69&gt;1.447,81,IF(N69&gt;1.443,82,IF(N69&gt;1.439,83,IF(N69&gt;1.435,84,IF(N69&gt;1.432,85,IF(N69&gt;1.428,86,IF(N69&gt;1.425,87,IF(N69&gt;1.422,88,IF(N69&gt;1.419,89,IF(N69&gt;1.416,90,IF(N69&gt;1.413,91,IF(N69&gt;1.41,92,IF(N69&gt;1.407,93,IF(N69&gt;1.404,94,IF(N69&gt;1.401,95,IF(N69&gt;1.398,96,IF(N69&gt;1.395,97,IF(N69&gt;1.392,98,IF(N69&gt;1.389,99,IF(N69&gt;1.386,100,IF(N69&gt;1.383,101,IF(N69&gt;1.38,102,IF(N69&gt;1.378,103,IF(N69&gt;1.375,104,IF(N69&gt;1.372,105,IF(N69&gt;1.37,106,IF(N69&gt;1.367,107,IF(N69&gt;1.365,108,IF(N69&gt;1.362,109,IF(N69&gt;1.359,110,IF(N69&gt;1.357,111,IF(N69&gt;1.354,112,IF(N69&gt;1.351,113,IF(N69&gt;1.348,114,IF(N69&gt;1.346,115,IF(N69&gt;1.343,116,IF(N69&gt;1.341,117,IF(N69&gt;1.338,118,IF(N69&gt;1.336,119,)))))))))))))))))))))))))))))))))))))))))))))))))))))))))))))</f>
        <v>0</v>
      </c>
      <c r="P69" s="16">
        <f>IF(N69&gt;3.015,0,IF(N69&gt;3.001,1,IF(N69&gt;2.587,2,IF(N69&gt;2.573,3,IF(N69&gt;2.559,4,IF(N69&gt;2.545,5,IF(N69&gt;2.531,6,IF(N69&gt;2.517,7,IF(N69&gt;2.503,8,IF(N69&gt;2.489,9,IF(N69&gt;2.475,10,IF(N69&gt;2.461,11,IF(N69&gt;2.448,12,IF(N69&gt;2.435,13,IF(N69&gt;2.422,14,IF(N69&gt;2.409,15,IF(N69&gt;2.396,16,IF(N69&gt;2.383,17,IF(N69&gt;2.37,18,IF(N69&gt;2.357,19,IF(N69&gt;2.344,20,IF(N69&gt;2.332,21,IF(N69&gt;2.32,22,IF(N69&gt;2.308,23,IF(N69&gt;2.296,24,IF(N69&gt;2.284,25,IF(N69&gt;2.272,26,IF(N69&gt;2.26,27,IF(N69&gt;2.248,28,IF(N69&gt;2.236,29,IF(N69&gt;2.225,30,IF(N69&gt;2.214,31,IF(N69&gt;2.203,32,IF(N69&gt;2.192,33,IF(N69&gt;2.181,34,IF(N69&gt;2.17,35,IF(N69&gt;2.16,36,IF(N69&gt;2.15,37,IF(N69&gt;2.14,38,IF(N69&gt;2.131,39,IF(N69&gt;2.122,40,IF(N69&gt;2.113,41,IF(N69&gt;2.104,42,IF(N69&gt;2.095,43,IF(N69&gt;2.086,44,IF(N69&gt;2.077,45,IF(N69&gt;2.068,46,IF(N69&gt;2.059,47,IF(N69&gt;2.05,48,IF(N69&gt;2.042,49,IF(N69&gt;2.034,50,IF(N69&gt;2.026,51,IF(N69&gt;2.018,52,IF(N69&gt;2.01,53,IF(N69&gt;2.002,54,IF(N69&gt;1.595,55,IF(N69&gt;1.588,56,IF(N69&gt;1.581,57,IF(N69&gt;1.574,58,IF(N69&gt;1.567,59,))))))))))))))))))))))))))))))))))))))))))))))))))))))))))))</f>
        <v>0</v>
      </c>
      <c r="Q69" s="16"/>
      <c r="R69" s="16">
        <f>O69+P69+Q69</f>
        <v>0</v>
      </c>
      <c r="S69" s="16">
        <f>R69</f>
        <v>0</v>
      </c>
      <c r="T69" s="65">
        <v>193</v>
      </c>
      <c r="U69" s="16">
        <f t="shared" si="8"/>
        <v>0</v>
      </c>
      <c r="V69" s="16">
        <f t="shared" si="9"/>
        <v>31</v>
      </c>
      <c r="W69" s="16">
        <f t="shared" si="10"/>
        <v>31</v>
      </c>
      <c r="X69" s="15">
        <f t="shared" si="11"/>
        <v>31</v>
      </c>
      <c r="Y69" s="61">
        <v>100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5">
        <f t="shared" si="15"/>
        <v>0</v>
      </c>
      <c r="AD69" s="18">
        <f t="shared" si="16"/>
        <v>90</v>
      </c>
      <c r="AE69" s="19">
        <f t="shared" si="17"/>
        <v>90</v>
      </c>
      <c r="AF69" s="19">
        <f t="shared" si="18"/>
        <v>63</v>
      </c>
    </row>
    <row r="70" spans="1:32" x14ac:dyDescent="0.25">
      <c r="A70" s="68">
        <v>183</v>
      </c>
      <c r="B70" s="70" t="s">
        <v>352</v>
      </c>
      <c r="C70" s="58">
        <v>56</v>
      </c>
      <c r="D70" s="59">
        <v>7.6</v>
      </c>
      <c r="E70" s="14">
        <f t="shared" ref="E70:E133" si="23">IF(D70&gt;8.4,0,IF(D70&gt;8.35,28,IF(D70&gt;8.34,29,IF(D70&gt;8.3,30,IF(D70&gt;8.25,31,IF(D70&gt;8.24,32,IF(D70&gt;8.2,33,IF(D70&gt;8.16,34,IF(D70&gt;8.15,35,IF(D70&gt;8.14,36,IF(D70&gt;8.1,37,IF(D70&gt;8.05,38,IF(D70&gt;8.04,39,IF(D70&gt;8.02,40,IF(D70&gt;8,41,IF(D70&gt;7.95,42,IF(D70&gt;7.94,43,IF(D70&gt;7.92,44,IF(D70&gt;7.9,45,IF(D70&gt;7.85,46,IF(D70&gt;7.84,47,IF(D70&gt;7.83,48,IF(D70&gt;7.8,49,IF(D70&gt;7.75,50,IF(D70&gt;7.73,51,IF(D70&gt;7.7,52,IF(D70&gt;7.65,53,IF(D70&gt;7.6,54,IF(D70&gt;7.55,55,IF(D70&gt;7.5,56,IF(D70&gt;7.44,57,IF(D70&gt;7.4,58,IF(D70&gt;7.35,59,IF(D70&gt;7.3,60,IF(D70&gt;7.25,61,IF(D70&gt;7.2,62,IF(D70&gt;7.15,63,IF(D70&gt;7.1,64,IF(D70&gt;7.05,65,IF(D70&gt;7,66,IF(D70&gt;6.95,67,IF(D70&gt;6.9,68,IF(D70&gt;6.8,69,IF(D70&gt;6.5,70,))))))))))))))))))))))))))))))))))))))))))))</f>
        <v>55</v>
      </c>
      <c r="F70" s="14">
        <f t="shared" ref="F70:F133" si="24">IF(D70&gt;10,0,IF(D70&gt;9.9,1,IF(D70&gt;9.8,2,IF(D70&gt;9.7,3,IF(D70&gt;9.6,4,IF(D70&gt;9.5,5,IF(D70&gt;9.4,6,IF(D70&gt;9.3,7,IF(D70&gt;9.26,8,IF(D70&gt;9.2,9,IF(D70&gt;9.15,10,IF(D70&gt;9.1,11,IF(D70&gt;9.05,12,IF(D70&gt;9,13,IF(D70&gt;8.95,14,IF(D70&gt;8.9,15,IF(D70&gt;8.85,16,IF(D70&gt;8.8,17,IF(D70&gt;8.75,18,IF(D70&gt;8.7,19,IF(D70&gt;8.65,20,IF(D70&gt;8.6,21,IF(D70&gt;8.55,22,IF(D70&gt;8.54,23,IF(D70&gt;8.5,24,IF(D70&gt;8.45,25,IF(D70&gt;8.44,26,IF(D70&gt;8.4,27,))))))))))))))))))))))))))))</f>
        <v>0</v>
      </c>
      <c r="G70" s="14">
        <f t="shared" ref="G70:G133" si="25">E70+F70</f>
        <v>55</v>
      </c>
      <c r="H70" s="15">
        <f t="shared" ref="H70:H133" si="26">G70</f>
        <v>55</v>
      </c>
      <c r="I70" s="61">
        <v>410</v>
      </c>
      <c r="J70" s="14">
        <f t="shared" ref="J70:J133" si="27">IF(I70&lt;570,0,IF(I70&lt;575,44,IF(I70&lt;580,45,IF(I70&lt;585,46,IF(I70&lt;590,47,IF(I70&lt;595,48,IF(I70&lt;600,49,IF(I70&lt;605,50,IF(I70&lt;610,51,IF(I70&lt;615,52,IF(I70&lt;620,53,IF(I70&lt;625,54,IF(I70&lt;630,55,IF(I70&lt;635,56,IF(I70&lt;640,57,IF(I70&lt;645,58,IF(I70&lt;650,59,IF(I70&lt;655,60,IF(I70&lt;660,61,IF(I70&lt;665,62,IF(I70&lt;670,63,IF(I70&lt;675,64,IF(I70&lt;680,65,IF(I70&lt;685,66,IF(I70&lt;690,67,IF(I70&lt;695,68,IF(I70&lt;700,69,IF(I70&lt;705,70,IF(I70&lt;710,71,IF(I70&lt;715,72,IF(I70&lt;720,73,IF(I70&lt;725,74,IF(I70&lt;730,75,IF(I70&lt;735,76,IF(I70&lt;740,77,IF(I70&lt;745,78,IF(I70&lt;750,79,IF(I70&lt;760,80,IF(I70&lt;770,81,IF(I70&lt;780,82,IF(I70&lt;790,83,IF(I70&lt;800,84,IF(I70&lt;810,85,IF(I70&lt;820,86,IF(I70&lt;830,87,IF(I70&lt;840,88,IF(I70&lt;850,89,IF(I70&lt;865,90,IF(I70&lt;880,91,IF(I70&lt;895,92,IF(I70&lt;910,93,IF(I70&lt;925,94,IF(I70&lt;940,95,IF(I70&lt;955,96,IF(I70&lt;970,97,IF(I70&lt;985,98,IF(I70&lt;1000,99,IF(I70&lt;1015,100,))))))))))))))))))))))))))))))))))))))))))))))))))))))))))</f>
        <v>0</v>
      </c>
      <c r="K70" s="14">
        <f t="shared" ref="K70:K133" si="28">IF(I70&lt;250,0,IF(I70&lt;270,1,IF(I70&lt;290,2,IF(I70&lt;310,3,IF(I70&lt;320,4,IF(I70&lt;330,5,IF(I70&lt;340,6,IF(I70&lt;350,7,IF(I70&lt;360,8,IF(I70&lt;370,9,IF(I70&lt;380,10,IF(I70&lt;390,11,IF(I70&lt;400,12,IF(I70&lt;410,13,IF(I70&lt;420,14,IF(I70&lt;430,15,IF(I70&lt;435,16,IF(I70&lt;440,17,IF(I70&lt;445,18,IF(I70&lt;450,19,IF(I70&lt;455,20,IF(I70&lt;460,21,IF(I70&lt;465,22,IF(I70&lt;470,23,IF(I70&lt;475,24,IF(I70&lt;480,25,IF(I70&lt;485,26,IF(I70&lt;490,27,IF(I70&lt;495,28,IF(I70&lt;500,29,IF(I70&lt;505,30,IF(I70&lt;510,31,IF(I70&lt;515,32,IF(I70&lt;520,33,IF(I70&lt;525,34,IF(I70&lt;530,35,IF(I70&lt;535,36,IF(I70&lt;540,37,IF(I70&lt;545,38,IF(I70&lt;550,39,IF(I70&lt;555,40,IF(I70&lt;560,41,IF(I70&lt;565,42,IF(I70&lt;570,43,))))))))))))))))))))))))))))))))))))))))))))</f>
        <v>14</v>
      </c>
      <c r="L70" s="14">
        <f t="shared" ref="L70:L133" si="29">J70+K70</f>
        <v>14</v>
      </c>
      <c r="M70" s="15">
        <f t="shared" ref="M70:M133" si="30">L70</f>
        <v>14</v>
      </c>
      <c r="N70" s="16">
        <v>60</v>
      </c>
      <c r="O70" s="16">
        <f>IF(N70&gt;1.567,0,IF(N70&gt;1.56,60,IF(N70&gt;1.554,61,IF(N70&gt;1.548,62,IF(N70&gt;1.542,63,IF(N70&gt;1.536,64,IF(N70&gt;1.53,65,IF(N70&gt;1.524,66,IF(N70&gt;1.518,67,IF(N70&gt;1.512,68,IF(N70&gt;1.506,69,IF(N70&gt;1.5,70,IF(N70&gt;1.494,71,IF(N70&gt;1.488,72,IF(N70&gt;1.482,73,IF(N70&gt;1.477,74,IF(N70&gt;1.473,75,IF(N70&gt;1.469,76,IF(N70&gt;1.464,77,IF(N70&gt;1.46,78,IF(N70&gt;1.455,79,IF(N70&gt;1.451,80,IF(N70&gt;1.447,81,IF(N70&gt;1.443,82,IF(N70&gt;1.439,83,IF(N70&gt;1.435,84,IF(N70&gt;1.432,85,IF(N70&gt;1.428,86,IF(N70&gt;1.425,87,IF(N70&gt;1.422,88,IF(N70&gt;1.419,89,IF(N70&gt;1.416,90,IF(N70&gt;1.413,91,IF(N70&gt;1.41,92,IF(N70&gt;1.407,93,IF(N70&gt;1.404,94,IF(N70&gt;1.401,95,IF(N70&gt;1.398,96,IF(N70&gt;1.395,97,IF(N70&gt;1.392,98,IF(N70&gt;1.389,99,IF(N70&gt;1.386,100,IF(N70&gt;1.383,101,IF(N70&gt;1.38,102,IF(N70&gt;1.378,103,IF(N70&gt;1.375,104,IF(N70&gt;1.372,105,IF(N70&gt;1.37,106,IF(N70&gt;1.367,107,IF(N70&gt;1.365,108,IF(N70&gt;1.362,109,IF(N70&gt;1.359,110,IF(N70&gt;1.357,111,IF(N70&gt;1.354,112,IF(N70&gt;1.351,113,IF(N70&gt;1.348,114,IF(N70&gt;1.346,115,IF(N70&gt;1.343,116,IF(N70&gt;1.341,117,IF(N70&gt;1.338,118,IF(N70&gt;1.336,119,)))))))))))))))))))))))))))))))))))))))))))))))))))))))))))))</f>
        <v>0</v>
      </c>
      <c r="P70" s="16">
        <f>IF(N70&gt;3.015,0,IF(N70&gt;3.001,1,IF(N70&gt;2.587,2,IF(N70&gt;2.573,3,IF(N70&gt;2.559,4,IF(N70&gt;2.545,5,IF(N70&gt;2.531,6,IF(N70&gt;2.517,7,IF(N70&gt;2.503,8,IF(N70&gt;2.489,9,IF(N70&gt;2.475,10,IF(N70&gt;2.461,11,IF(N70&gt;2.448,12,IF(N70&gt;2.435,13,IF(N70&gt;2.422,14,IF(N70&gt;2.409,15,IF(N70&gt;2.396,16,IF(N70&gt;2.383,17,IF(N70&gt;2.37,18,IF(N70&gt;2.357,19,IF(N70&gt;2.344,20,IF(N70&gt;2.332,21,IF(N70&gt;2.32,22,IF(N70&gt;2.308,23,IF(N70&gt;2.296,24,IF(N70&gt;2.284,25,IF(N70&gt;2.272,26,IF(N70&gt;2.26,27,IF(N70&gt;2.248,28,IF(N70&gt;2.236,29,IF(N70&gt;2.225,30,IF(N70&gt;2.214,31,IF(N70&gt;2.203,32,IF(N70&gt;2.192,33,IF(N70&gt;2.181,34,IF(N70&gt;2.17,35,IF(N70&gt;2.16,36,IF(N70&gt;2.15,37,IF(N70&gt;2.14,38,IF(N70&gt;2.131,39,IF(N70&gt;2.122,40,IF(N70&gt;2.113,41,IF(N70&gt;2.104,42,IF(N70&gt;2.095,43,IF(N70&gt;2.086,44,IF(N70&gt;2.077,45,IF(N70&gt;2.068,46,IF(N70&gt;2.059,47,IF(N70&gt;2.05,48,IF(N70&gt;2.042,49,IF(N70&gt;2.034,50,IF(N70&gt;2.026,51,IF(N70&gt;2.018,52,IF(N70&gt;2.01,53,IF(N70&gt;2.002,54,IF(N70&gt;1.595,55,IF(N70&gt;1.588,56,IF(N70&gt;1.581,57,IF(N70&gt;1.574,58,IF(N70&gt;1.567,59,))))))))))))))))))))))))))))))))))))))))))))))))))))))))))))</f>
        <v>0</v>
      </c>
      <c r="Q70" s="16"/>
      <c r="R70" s="16">
        <f>O70+P70+Q70</f>
        <v>0</v>
      </c>
      <c r="S70" s="16">
        <f>R70</f>
        <v>0</v>
      </c>
      <c r="T70" s="65">
        <v>173</v>
      </c>
      <c r="U70" s="16">
        <f t="shared" ref="U70:U133" si="31">IF(T70&lt;235,0,IF(T70&lt;237,60,IF(T70&lt;239,61,IF(T70&lt;241,62,IF(T70&lt;243,63,IF(T70&lt;245,64,IF(T70&lt;247,65,IF(T70&lt;249,66,IF(T70&lt;251,67,IF(T70&lt;253,68,IF(T70&lt;255,69,IF(T70&lt;257,70,IF(T70&lt;259,71,IF(T70&lt;261,72,IF(T70&lt;263,73,IF(T70&lt;2265,74,IF(T70&lt;267,75,IF(T70&lt;269,76,))))))))))))))))))</f>
        <v>0</v>
      </c>
      <c r="V70" s="16">
        <f t="shared" ref="V70:V133" si="32">IF(T70&lt;118,0,IF(T70&lt;121,1,IF(T70&lt;124,2,IF(T70&lt;127,3,IF(T70&lt;130,4,IF(T70&lt;133,5,IF(T70&lt;136,6,IF(T70&lt;139,7,IF(T70&lt;142,8,IF(T70&lt;145,9,IF(T70&lt;148,10,IF(T70&lt;151,11,IF(T70&lt;154,12,IF(T70&lt;157,13,IF(T70&lt;160,14,IF(T70&lt;162,15,IF(T70&lt;164,16,IF(T70&lt;166,17,IF(T70&lt;168,18,IF(T70&lt;170,19,IF(T70&lt;172,20,IF(T70&lt;174,21,IF(T70&lt;176,22,IF(T70&lt;178,23,IF(T70&lt;180,24,IF(T70&lt;182,25,IF(T70&lt;184,26,IF(T70&lt;186,27,IF(T70&lt;188,28,IF(T70&lt;190,29,IF(T70&lt;192,30,IF(T70&lt;194,31,IF(T70&lt;196,32,IF(T70&lt;198,33,IF(T70&lt;200,34,IF(T70&lt;201,35,IF(T70&lt;202,36,IF(T70&lt;203,37,IF(T70&lt;204,38,IF(T70&lt;205,39,IF(T70&lt;206,40,IF(T70&lt;207,41,IF(T70&lt;208,42,IF(T70&lt;209,43,IF(T70&lt;210,44,IF(T70&lt;211,45,IF(T70&lt;212,46,IF(T70&lt;213,47,IF(T70&lt;214,48,IF(T70&lt;215,49,IF(T70&lt;217,50,IF(T70&lt;219,51,IF(T70&lt;221,52,IF(T70&lt;223,53,IF(T70&lt;225,54,IF(T70&lt;227,55,IF(T70&lt;229,56,IF(T70&lt;231,57,IF(T70&lt;233,58,IF(T70&lt;235,59,))))))))))))))))))))))))))))))))))))))))))))))))))))))))))))</f>
        <v>21</v>
      </c>
      <c r="W70" s="16">
        <f t="shared" ref="W70:W133" si="33">U70+V70</f>
        <v>21</v>
      </c>
      <c r="X70" s="15">
        <f t="shared" ref="X70:X133" si="34">W70</f>
        <v>21</v>
      </c>
      <c r="Y70" s="61">
        <v>100</v>
      </c>
      <c r="Z70" s="16">
        <f t="shared" ref="Z70:Z133" si="35">IF(Y70&lt;23,0,IF(Y70&lt;23.5,60,IF(Y70&lt;24,61,IF(Y70&lt;25,62,IF(Y70&lt;26,63,IF(Y70&lt;27,64,IF(Y70&lt;28,65,IF(Y70&lt;29,66,IF(Y70&lt;30,67,IF(Y70&lt;31,68,IF(Y70&lt;32,69,IF(Y70&lt;33,70,IF(Y70&lt;40,71,)))))))))))))</f>
        <v>0</v>
      </c>
      <c r="AA70" s="16">
        <f t="shared" ref="AA70:AA133" si="36">IF(Y70&lt;-5,0,IF(Y70&lt;-4,1,IF(Y70&lt;-3,2,IF(Y70&lt;-2,3,IF(Y70&lt;-1.5,4,IF(Y70&lt;-1,5,IF(Y70&lt;-0.5,6,IF(Y70&lt;0,7,IF(Y70&lt;0.5,8,IF(Y70&lt;1,9,IF(Y70&lt;1.5,10,IF(Y70&lt;2,11,IF(Y70&lt;2.5,12,IF(Y70&lt;3,13,IF(Y70&lt;3.5,14,IF(Y70&lt;4,15,IF(Y70&lt;4.5,16,IF(Y70&lt;5,17,IF(Y70&lt;5.5,18,IF(Y70&lt;6,19,IF(Y70&lt;6.5,20,IF(Y70&lt;7,21,IF(Y70&lt;7.5,22,IF(Y70&lt;8,23,IF(Y70&lt;8.5,24,IF(Y70&lt;9,25,IF(Y70&lt;9.5,26,IF(Y70&lt;10,27,IF(Y70&lt;10.5,28,IF(Y70&lt;11,29,IF(Y70&lt;11.6,30,IF(Y70&lt;12,31,IF(Y70&lt;12.5,32,IF(Y70&lt;12.6,33,IF(Y70&lt;13,34,IF(Y70&lt;13.5,35,IF(Y70&lt;13.7,36,IF(Y70&lt;14,37,IF(Y70&lt;14.5,38,IF(Y70&lt;14.7,39,IF(Y70&lt;15,40,IF(Y70&lt;15.5,41,IF(Y70&lt;15.6,42,IF(Y70&lt;16,43,IF(Y70&lt;16.5,44,IF(Y70&lt;16.6,45,IF(Y70&lt;17,46,IF(Y70&lt;17.5,47,IF(Y70&lt;17.6,48,IF(Y70&lt;18,49,IF(Y70&lt;18.5,50,IF(Y70&lt;19,51,IF(Y70&lt;19.5,52,IF(Y70&lt;20,53,IF(Y70&lt;20.5,54,IF(Y70&lt;21,55,IF(Y70&lt;21.5,56,IF(Y70&lt;22,57,IF(Y70&lt;22.5,58,IF(Y70&lt;23,59,))))))))))))))))))))))))))))))))))))))))))))))))))))))))))))</f>
        <v>0</v>
      </c>
      <c r="AB70" s="16">
        <f t="shared" ref="AB70:AB133" si="37">Z70+AA70</f>
        <v>0</v>
      </c>
      <c r="AC70" s="15">
        <f t="shared" ref="AC70:AC133" si="38">AB70</f>
        <v>0</v>
      </c>
      <c r="AD70" s="18">
        <f t="shared" ref="AD70:AD133" si="39">H70+M70+S70+X70+AC70</f>
        <v>90</v>
      </c>
      <c r="AE70" s="19">
        <f t="shared" ref="AE70:AE133" si="40">AD70</f>
        <v>90</v>
      </c>
      <c r="AF70" s="19">
        <f t="shared" ref="AF70:AF133" si="41">IF(ISNUMBER(AE70),RANK(AE70,$AE$6:$AE$256,0),"")</f>
        <v>63</v>
      </c>
    </row>
    <row r="71" spans="1:32" x14ac:dyDescent="0.25">
      <c r="A71" s="68">
        <v>203</v>
      </c>
      <c r="B71" s="70" t="s">
        <v>168</v>
      </c>
      <c r="C71" s="58" t="s">
        <v>64</v>
      </c>
      <c r="D71" s="59">
        <v>7.7</v>
      </c>
      <c r="E71" s="14">
        <f t="shared" si="23"/>
        <v>53</v>
      </c>
      <c r="F71" s="14">
        <f t="shared" si="24"/>
        <v>0</v>
      </c>
      <c r="G71" s="14">
        <f t="shared" si="25"/>
        <v>53</v>
      </c>
      <c r="H71" s="15">
        <f t="shared" si="26"/>
        <v>53</v>
      </c>
      <c r="I71" s="61">
        <v>440</v>
      </c>
      <c r="J71" s="14">
        <f t="shared" si="27"/>
        <v>0</v>
      </c>
      <c r="K71" s="14">
        <f t="shared" si="28"/>
        <v>18</v>
      </c>
      <c r="L71" s="14">
        <f t="shared" si="29"/>
        <v>18</v>
      </c>
      <c r="M71" s="15">
        <f t="shared" si="30"/>
        <v>18</v>
      </c>
      <c r="N71" s="16">
        <v>60</v>
      </c>
      <c r="O71" s="16">
        <f>IF(N71&gt;1.567,0,IF(N71&gt;1.56,60,IF(N71&gt;1.554,61,IF(N71&gt;1.548,62,IF(N71&gt;1.542,63,IF(N71&gt;1.536,64,IF(N71&gt;1.53,65,IF(N71&gt;1.524,66,IF(N71&gt;1.518,67,IF(N71&gt;1.512,68,IF(N71&gt;1.506,69,IF(N71&gt;1.5,70,IF(N71&gt;1.494,71,IF(N71&gt;1.488,72,IF(N71&gt;1.482,73,IF(N71&gt;1.477,74,IF(N71&gt;1.473,75,IF(N71&gt;1.469,76,IF(N71&gt;1.464,77,IF(N71&gt;1.46,78,IF(N71&gt;1.455,79,IF(N71&gt;1.451,80,IF(N71&gt;1.447,81,IF(N71&gt;1.443,82,IF(N71&gt;1.439,83,IF(N71&gt;1.435,84,IF(N71&gt;1.432,85,IF(N71&gt;1.428,86,IF(N71&gt;1.425,87,IF(N71&gt;1.422,88,IF(N71&gt;1.419,89,IF(N71&gt;1.416,90,IF(N71&gt;1.413,91,IF(N71&gt;1.41,92,IF(N71&gt;1.407,93,IF(N71&gt;1.404,94,IF(N71&gt;1.401,95,IF(N71&gt;1.398,96,IF(N71&gt;1.395,97,IF(N71&gt;1.392,98,IF(N71&gt;1.389,99,IF(N71&gt;1.386,100,IF(N71&gt;1.383,101,IF(N71&gt;1.38,102,IF(N71&gt;1.378,103,IF(N71&gt;1.375,104,IF(N71&gt;1.372,105,IF(N71&gt;1.37,106,IF(N71&gt;1.367,107,IF(N71&gt;1.365,108,IF(N71&gt;1.362,109,IF(N71&gt;1.359,110,IF(N71&gt;1.357,111,IF(N71&gt;1.354,112,IF(N71&gt;1.351,113,IF(N71&gt;1.348,114,IF(N71&gt;1.346,115,IF(N71&gt;1.343,116,IF(N71&gt;1.341,117,IF(N71&gt;1.338,118,IF(N71&gt;1.336,119,)))))))))))))))))))))))))))))))))))))))))))))))))))))))))))))</f>
        <v>0</v>
      </c>
      <c r="P71" s="16">
        <f>IF(N71&gt;3.015,0,IF(N71&gt;3.001,1,IF(N71&gt;2.587,2,IF(N71&gt;2.573,3,IF(N71&gt;2.559,4,IF(N71&gt;2.545,5,IF(N71&gt;2.531,6,IF(N71&gt;2.517,7,IF(N71&gt;2.503,8,IF(N71&gt;2.489,9,IF(N71&gt;2.475,10,IF(N71&gt;2.461,11,IF(N71&gt;2.448,12,IF(N71&gt;2.435,13,IF(N71&gt;2.422,14,IF(N71&gt;2.409,15,IF(N71&gt;2.396,16,IF(N71&gt;2.383,17,IF(N71&gt;2.37,18,IF(N71&gt;2.357,19,IF(N71&gt;2.344,20,IF(N71&gt;2.332,21,IF(N71&gt;2.32,22,IF(N71&gt;2.308,23,IF(N71&gt;2.296,24,IF(N71&gt;2.284,25,IF(N71&gt;2.272,26,IF(N71&gt;2.26,27,IF(N71&gt;2.248,28,IF(N71&gt;2.236,29,IF(N71&gt;2.225,30,IF(N71&gt;2.214,31,IF(N71&gt;2.203,32,IF(N71&gt;2.192,33,IF(N71&gt;2.181,34,IF(N71&gt;2.17,35,IF(N71&gt;2.16,36,IF(N71&gt;2.15,37,IF(N71&gt;2.14,38,IF(N71&gt;2.131,39,IF(N71&gt;2.122,40,IF(N71&gt;2.113,41,IF(N71&gt;2.104,42,IF(N71&gt;2.095,43,IF(N71&gt;2.086,44,IF(N71&gt;2.077,45,IF(N71&gt;2.068,46,IF(N71&gt;2.059,47,IF(N71&gt;2.05,48,IF(N71&gt;2.042,49,IF(N71&gt;2.034,50,IF(N71&gt;2.026,51,IF(N71&gt;2.018,52,IF(N71&gt;2.01,53,IF(N71&gt;2.002,54,IF(N71&gt;1.595,55,IF(N71&gt;1.588,56,IF(N71&gt;1.581,57,IF(N71&gt;1.574,58,IF(N71&gt;1.567,59,))))))))))))))))))))))))))))))))))))))))))))))))))))))))))))</f>
        <v>0</v>
      </c>
      <c r="Q71" s="16"/>
      <c r="R71" s="16">
        <f>O71+P71+Q71</f>
        <v>0</v>
      </c>
      <c r="S71" s="16">
        <f>R71</f>
        <v>0</v>
      </c>
      <c r="T71" s="65">
        <v>169</v>
      </c>
      <c r="U71" s="16">
        <f t="shared" si="31"/>
        <v>0</v>
      </c>
      <c r="V71" s="16">
        <f t="shared" si="32"/>
        <v>19</v>
      </c>
      <c r="W71" s="16">
        <f t="shared" si="33"/>
        <v>19</v>
      </c>
      <c r="X71" s="15">
        <f t="shared" si="34"/>
        <v>19</v>
      </c>
      <c r="Y71" s="61">
        <v>100</v>
      </c>
      <c r="Z71" s="16">
        <f t="shared" si="35"/>
        <v>0</v>
      </c>
      <c r="AA71" s="16">
        <f t="shared" si="36"/>
        <v>0</v>
      </c>
      <c r="AB71" s="16">
        <f t="shared" si="37"/>
        <v>0</v>
      </c>
      <c r="AC71" s="15">
        <f t="shared" si="38"/>
        <v>0</v>
      </c>
      <c r="AD71" s="18">
        <f t="shared" si="39"/>
        <v>90</v>
      </c>
      <c r="AE71" s="19">
        <f t="shared" si="40"/>
        <v>90</v>
      </c>
      <c r="AF71" s="19">
        <f t="shared" si="41"/>
        <v>63</v>
      </c>
    </row>
    <row r="72" spans="1:32" x14ac:dyDescent="0.25">
      <c r="A72" s="68">
        <v>57</v>
      </c>
      <c r="B72" s="70" t="s">
        <v>307</v>
      </c>
      <c r="C72" s="58">
        <v>24</v>
      </c>
      <c r="D72" s="59">
        <v>7.6</v>
      </c>
      <c r="E72" s="14">
        <f t="shared" si="23"/>
        <v>55</v>
      </c>
      <c r="F72" s="14">
        <f t="shared" si="24"/>
        <v>0</v>
      </c>
      <c r="G72" s="14">
        <f t="shared" si="25"/>
        <v>55</v>
      </c>
      <c r="H72" s="15">
        <f t="shared" si="26"/>
        <v>55</v>
      </c>
      <c r="I72" s="61">
        <v>280</v>
      </c>
      <c r="J72" s="14">
        <f t="shared" si="27"/>
        <v>0</v>
      </c>
      <c r="K72" s="14">
        <f t="shared" si="28"/>
        <v>2</v>
      </c>
      <c r="L72" s="14">
        <f t="shared" si="29"/>
        <v>2</v>
      </c>
      <c r="M72" s="15">
        <f t="shared" si="30"/>
        <v>2</v>
      </c>
      <c r="N72" s="17"/>
      <c r="O72" s="17"/>
      <c r="P72" s="17"/>
      <c r="Q72" s="17"/>
      <c r="R72" s="17"/>
      <c r="S72" s="17"/>
      <c r="T72" s="65">
        <v>195</v>
      </c>
      <c r="U72" s="16">
        <f t="shared" si="31"/>
        <v>0</v>
      </c>
      <c r="V72" s="16">
        <f t="shared" si="32"/>
        <v>32</v>
      </c>
      <c r="W72" s="16">
        <f t="shared" si="33"/>
        <v>32</v>
      </c>
      <c r="X72" s="15">
        <f t="shared" si="34"/>
        <v>32</v>
      </c>
      <c r="Y72" s="61">
        <v>100</v>
      </c>
      <c r="Z72" s="16">
        <f t="shared" si="35"/>
        <v>0</v>
      </c>
      <c r="AA72" s="16">
        <f t="shared" si="36"/>
        <v>0</v>
      </c>
      <c r="AB72" s="16">
        <f t="shared" si="37"/>
        <v>0</v>
      </c>
      <c r="AC72" s="15">
        <f t="shared" si="38"/>
        <v>0</v>
      </c>
      <c r="AD72" s="18">
        <f t="shared" si="39"/>
        <v>89</v>
      </c>
      <c r="AE72" s="19">
        <f t="shared" si="40"/>
        <v>89</v>
      </c>
      <c r="AF72" s="19">
        <f t="shared" si="41"/>
        <v>67</v>
      </c>
    </row>
    <row r="73" spans="1:32" x14ac:dyDescent="0.25">
      <c r="A73" s="68">
        <v>66</v>
      </c>
      <c r="B73" s="70" t="s">
        <v>413</v>
      </c>
      <c r="C73" s="58">
        <v>27</v>
      </c>
      <c r="D73" s="59">
        <v>7.8</v>
      </c>
      <c r="E73" s="14">
        <f t="shared" si="23"/>
        <v>50</v>
      </c>
      <c r="F73" s="14">
        <f t="shared" si="24"/>
        <v>0</v>
      </c>
      <c r="G73" s="14">
        <f t="shared" si="25"/>
        <v>50</v>
      </c>
      <c r="H73" s="15">
        <f t="shared" si="26"/>
        <v>50</v>
      </c>
      <c r="I73" s="61">
        <v>360</v>
      </c>
      <c r="J73" s="14">
        <f t="shared" si="27"/>
        <v>0</v>
      </c>
      <c r="K73" s="14">
        <f t="shared" si="28"/>
        <v>9</v>
      </c>
      <c r="L73" s="14">
        <f t="shared" si="29"/>
        <v>9</v>
      </c>
      <c r="M73" s="15">
        <f t="shared" si="30"/>
        <v>9</v>
      </c>
      <c r="N73" s="16">
        <v>60</v>
      </c>
      <c r="O73" s="16">
        <f>IF(N73&gt;1.567,0,IF(N73&gt;1.56,60,IF(N73&gt;1.554,61,IF(N73&gt;1.548,62,IF(N73&gt;1.542,63,IF(N73&gt;1.536,64,IF(N73&gt;1.53,65,IF(N73&gt;1.524,66,IF(N73&gt;1.518,67,IF(N73&gt;1.512,68,IF(N73&gt;1.506,69,IF(N73&gt;1.5,70,IF(N73&gt;1.494,71,IF(N73&gt;1.488,72,IF(N73&gt;1.482,73,IF(N73&gt;1.477,74,IF(N73&gt;1.473,75,IF(N73&gt;1.469,76,IF(N73&gt;1.464,77,IF(N73&gt;1.46,78,IF(N73&gt;1.455,79,IF(N73&gt;1.451,80,IF(N73&gt;1.447,81,IF(N73&gt;1.443,82,IF(N73&gt;1.439,83,IF(N73&gt;1.435,84,IF(N73&gt;1.432,85,IF(N73&gt;1.428,86,IF(N73&gt;1.425,87,IF(N73&gt;1.422,88,IF(N73&gt;1.419,89,IF(N73&gt;1.416,90,IF(N73&gt;1.413,91,IF(N73&gt;1.41,92,IF(N73&gt;1.407,93,IF(N73&gt;1.404,94,IF(N73&gt;1.401,95,IF(N73&gt;1.398,96,IF(N73&gt;1.395,97,IF(N73&gt;1.392,98,IF(N73&gt;1.389,99,IF(N73&gt;1.386,100,IF(N73&gt;1.383,101,IF(N73&gt;1.38,102,IF(N73&gt;1.378,103,IF(N73&gt;1.375,104,IF(N73&gt;1.372,105,IF(N73&gt;1.37,106,IF(N73&gt;1.367,107,IF(N73&gt;1.365,108,IF(N73&gt;1.362,109,IF(N73&gt;1.359,110,IF(N73&gt;1.357,111,IF(N73&gt;1.354,112,IF(N73&gt;1.351,113,IF(N73&gt;1.348,114,IF(N73&gt;1.346,115,IF(N73&gt;1.343,116,IF(N73&gt;1.341,117,IF(N73&gt;1.338,118,IF(N73&gt;1.336,119,)))))))))))))))))))))))))))))))))))))))))))))))))))))))))))))</f>
        <v>0</v>
      </c>
      <c r="P73" s="16">
        <f>IF(N73&gt;3.015,0,IF(N73&gt;3.001,1,IF(N73&gt;2.587,2,IF(N73&gt;2.573,3,IF(N73&gt;2.559,4,IF(N73&gt;2.545,5,IF(N73&gt;2.531,6,IF(N73&gt;2.517,7,IF(N73&gt;2.503,8,IF(N73&gt;2.489,9,IF(N73&gt;2.475,10,IF(N73&gt;2.461,11,IF(N73&gt;2.448,12,IF(N73&gt;2.435,13,IF(N73&gt;2.422,14,IF(N73&gt;2.409,15,IF(N73&gt;2.396,16,IF(N73&gt;2.383,17,IF(N73&gt;2.37,18,IF(N73&gt;2.357,19,IF(N73&gt;2.344,20,IF(N73&gt;2.332,21,IF(N73&gt;2.32,22,IF(N73&gt;2.308,23,IF(N73&gt;2.296,24,IF(N73&gt;2.284,25,IF(N73&gt;2.272,26,IF(N73&gt;2.26,27,IF(N73&gt;2.248,28,IF(N73&gt;2.236,29,IF(N73&gt;2.225,30,IF(N73&gt;2.214,31,IF(N73&gt;2.203,32,IF(N73&gt;2.192,33,IF(N73&gt;2.181,34,IF(N73&gt;2.17,35,IF(N73&gt;2.16,36,IF(N73&gt;2.15,37,IF(N73&gt;2.14,38,IF(N73&gt;2.131,39,IF(N73&gt;2.122,40,IF(N73&gt;2.113,41,IF(N73&gt;2.104,42,IF(N73&gt;2.095,43,IF(N73&gt;2.086,44,IF(N73&gt;2.077,45,IF(N73&gt;2.068,46,IF(N73&gt;2.059,47,IF(N73&gt;2.05,48,IF(N73&gt;2.042,49,IF(N73&gt;2.034,50,IF(N73&gt;2.026,51,IF(N73&gt;2.018,52,IF(N73&gt;2.01,53,IF(N73&gt;2.002,54,IF(N73&gt;1.595,55,IF(N73&gt;1.588,56,IF(N73&gt;1.581,57,IF(N73&gt;1.574,58,IF(N73&gt;1.567,59,))))))))))))))))))))))))))))))))))))))))))))))))))))))))))))</f>
        <v>0</v>
      </c>
      <c r="Q73" s="16"/>
      <c r="R73" s="16">
        <f>O73+P73+Q73</f>
        <v>0</v>
      </c>
      <c r="S73" s="16">
        <f>R73</f>
        <v>0</v>
      </c>
      <c r="T73" s="65">
        <v>190</v>
      </c>
      <c r="U73" s="16">
        <f t="shared" si="31"/>
        <v>0</v>
      </c>
      <c r="V73" s="16">
        <f t="shared" si="32"/>
        <v>30</v>
      </c>
      <c r="W73" s="16">
        <f t="shared" si="33"/>
        <v>30</v>
      </c>
      <c r="X73" s="15">
        <f t="shared" si="34"/>
        <v>30</v>
      </c>
      <c r="Y73" s="61">
        <v>100</v>
      </c>
      <c r="Z73" s="16">
        <f t="shared" si="35"/>
        <v>0</v>
      </c>
      <c r="AA73" s="16">
        <f t="shared" si="36"/>
        <v>0</v>
      </c>
      <c r="AB73" s="16">
        <f t="shared" si="37"/>
        <v>0</v>
      </c>
      <c r="AC73" s="15">
        <f t="shared" si="38"/>
        <v>0</v>
      </c>
      <c r="AD73" s="18">
        <f t="shared" si="39"/>
        <v>89</v>
      </c>
      <c r="AE73" s="19">
        <f t="shared" si="40"/>
        <v>89</v>
      </c>
      <c r="AF73" s="19">
        <f t="shared" si="41"/>
        <v>67</v>
      </c>
    </row>
    <row r="74" spans="1:32" x14ac:dyDescent="0.25">
      <c r="A74" s="68">
        <v>191</v>
      </c>
      <c r="B74" s="70" t="s">
        <v>282</v>
      </c>
      <c r="C74" s="58">
        <v>67</v>
      </c>
      <c r="D74" s="59">
        <v>7.4</v>
      </c>
      <c r="E74" s="14">
        <f t="shared" si="23"/>
        <v>59</v>
      </c>
      <c r="F74" s="14">
        <f t="shared" si="24"/>
        <v>0</v>
      </c>
      <c r="G74" s="14">
        <f t="shared" si="25"/>
        <v>59</v>
      </c>
      <c r="H74" s="15">
        <f t="shared" si="26"/>
        <v>59</v>
      </c>
      <c r="I74" s="61">
        <v>300</v>
      </c>
      <c r="J74" s="14">
        <f t="shared" si="27"/>
        <v>0</v>
      </c>
      <c r="K74" s="14">
        <f t="shared" si="28"/>
        <v>3</v>
      </c>
      <c r="L74" s="14">
        <f t="shared" si="29"/>
        <v>3</v>
      </c>
      <c r="M74" s="15">
        <f t="shared" si="30"/>
        <v>3</v>
      </c>
      <c r="N74" s="17"/>
      <c r="O74" s="17"/>
      <c r="P74" s="17"/>
      <c r="Q74" s="17"/>
      <c r="R74" s="17"/>
      <c r="S74" s="17"/>
      <c r="T74" s="65">
        <v>185</v>
      </c>
      <c r="U74" s="16">
        <f t="shared" si="31"/>
        <v>0</v>
      </c>
      <c r="V74" s="16">
        <f t="shared" si="32"/>
        <v>27</v>
      </c>
      <c r="W74" s="16">
        <f t="shared" si="33"/>
        <v>27</v>
      </c>
      <c r="X74" s="15">
        <f t="shared" si="34"/>
        <v>27</v>
      </c>
      <c r="Y74" s="61">
        <v>100</v>
      </c>
      <c r="Z74" s="16">
        <f t="shared" si="35"/>
        <v>0</v>
      </c>
      <c r="AA74" s="16">
        <f t="shared" si="36"/>
        <v>0</v>
      </c>
      <c r="AB74" s="16">
        <f t="shared" si="37"/>
        <v>0</v>
      </c>
      <c r="AC74" s="15">
        <f t="shared" si="38"/>
        <v>0</v>
      </c>
      <c r="AD74" s="18">
        <f t="shared" si="39"/>
        <v>89</v>
      </c>
      <c r="AE74" s="19">
        <f t="shared" si="40"/>
        <v>89</v>
      </c>
      <c r="AF74" s="19">
        <f t="shared" si="41"/>
        <v>67</v>
      </c>
    </row>
    <row r="75" spans="1:32" x14ac:dyDescent="0.25">
      <c r="A75" s="68">
        <v>8</v>
      </c>
      <c r="B75" s="70" t="s">
        <v>96</v>
      </c>
      <c r="C75" s="58">
        <v>7</v>
      </c>
      <c r="D75" s="59">
        <v>7.7</v>
      </c>
      <c r="E75" s="14">
        <f t="shared" si="23"/>
        <v>53</v>
      </c>
      <c r="F75" s="14">
        <f t="shared" si="24"/>
        <v>0</v>
      </c>
      <c r="G75" s="14">
        <f t="shared" si="25"/>
        <v>53</v>
      </c>
      <c r="H75" s="15">
        <f t="shared" si="26"/>
        <v>53</v>
      </c>
      <c r="I75" s="61">
        <v>320</v>
      </c>
      <c r="J75" s="14">
        <f t="shared" si="27"/>
        <v>0</v>
      </c>
      <c r="K75" s="14">
        <f t="shared" si="28"/>
        <v>5</v>
      </c>
      <c r="L75" s="14">
        <f t="shared" si="29"/>
        <v>5</v>
      </c>
      <c r="M75" s="15">
        <f t="shared" si="30"/>
        <v>5</v>
      </c>
      <c r="N75" s="16">
        <v>60</v>
      </c>
      <c r="O75" s="16">
        <f>IF(N75&gt;1.567,0,IF(N75&gt;1.56,60,IF(N75&gt;1.554,61,IF(N75&gt;1.548,62,IF(N75&gt;1.542,63,IF(N75&gt;1.536,64,IF(N75&gt;1.53,65,IF(N75&gt;1.524,66,IF(N75&gt;1.518,67,IF(N75&gt;1.512,68,IF(N75&gt;1.506,69,IF(N75&gt;1.5,70,IF(N75&gt;1.494,71,IF(N75&gt;1.488,72,IF(N75&gt;1.482,73,IF(N75&gt;1.477,74,IF(N75&gt;1.473,75,IF(N75&gt;1.469,76,IF(N75&gt;1.464,77,IF(N75&gt;1.46,78,IF(N75&gt;1.455,79,IF(N75&gt;1.451,80,IF(N75&gt;1.447,81,IF(N75&gt;1.443,82,IF(N75&gt;1.439,83,IF(N75&gt;1.435,84,IF(N75&gt;1.432,85,IF(N75&gt;1.428,86,IF(N75&gt;1.425,87,IF(N75&gt;1.422,88,IF(N75&gt;1.419,89,IF(N75&gt;1.416,90,IF(N75&gt;1.413,91,IF(N75&gt;1.41,92,IF(N75&gt;1.407,93,IF(N75&gt;1.404,94,IF(N75&gt;1.401,95,IF(N75&gt;1.398,96,IF(N75&gt;1.395,97,IF(N75&gt;1.392,98,IF(N75&gt;1.389,99,IF(N75&gt;1.386,100,IF(N75&gt;1.383,101,IF(N75&gt;1.38,102,IF(N75&gt;1.378,103,IF(N75&gt;1.375,104,IF(N75&gt;1.372,105,IF(N75&gt;1.37,106,IF(N75&gt;1.367,107,IF(N75&gt;1.365,108,IF(N75&gt;1.362,109,IF(N75&gt;1.359,110,IF(N75&gt;1.357,111,IF(N75&gt;1.354,112,IF(N75&gt;1.351,113,IF(N75&gt;1.348,114,IF(N75&gt;1.346,115,IF(N75&gt;1.343,116,IF(N75&gt;1.341,117,IF(N75&gt;1.338,118,IF(N75&gt;1.336,119,)))))))))))))))))))))))))))))))))))))))))))))))))))))))))))))</f>
        <v>0</v>
      </c>
      <c r="P75" s="16">
        <f>IF(N75&gt;3.015,0,IF(N75&gt;3.001,1,IF(N75&gt;2.587,2,IF(N75&gt;2.573,3,IF(N75&gt;2.559,4,IF(N75&gt;2.545,5,IF(N75&gt;2.531,6,IF(N75&gt;2.517,7,IF(N75&gt;2.503,8,IF(N75&gt;2.489,9,IF(N75&gt;2.475,10,IF(N75&gt;2.461,11,IF(N75&gt;2.448,12,IF(N75&gt;2.435,13,IF(N75&gt;2.422,14,IF(N75&gt;2.409,15,IF(N75&gt;2.396,16,IF(N75&gt;2.383,17,IF(N75&gt;2.37,18,IF(N75&gt;2.357,19,IF(N75&gt;2.344,20,IF(N75&gt;2.332,21,IF(N75&gt;2.32,22,IF(N75&gt;2.308,23,IF(N75&gt;2.296,24,IF(N75&gt;2.284,25,IF(N75&gt;2.272,26,IF(N75&gt;2.26,27,IF(N75&gt;2.248,28,IF(N75&gt;2.236,29,IF(N75&gt;2.225,30,IF(N75&gt;2.214,31,IF(N75&gt;2.203,32,IF(N75&gt;2.192,33,IF(N75&gt;2.181,34,IF(N75&gt;2.17,35,IF(N75&gt;2.16,36,IF(N75&gt;2.15,37,IF(N75&gt;2.14,38,IF(N75&gt;2.131,39,IF(N75&gt;2.122,40,IF(N75&gt;2.113,41,IF(N75&gt;2.104,42,IF(N75&gt;2.095,43,IF(N75&gt;2.086,44,IF(N75&gt;2.077,45,IF(N75&gt;2.068,46,IF(N75&gt;2.059,47,IF(N75&gt;2.05,48,IF(N75&gt;2.042,49,IF(N75&gt;2.034,50,IF(N75&gt;2.026,51,IF(N75&gt;2.018,52,IF(N75&gt;2.01,53,IF(N75&gt;2.002,54,IF(N75&gt;1.595,55,IF(N75&gt;1.588,56,IF(N75&gt;1.581,57,IF(N75&gt;1.574,58,IF(N75&gt;1.567,59,))))))))))))))))))))))))))))))))))))))))))))))))))))))))))))</f>
        <v>0</v>
      </c>
      <c r="Q75" s="16"/>
      <c r="R75" s="16">
        <f>O75+P75+Q75</f>
        <v>0</v>
      </c>
      <c r="S75" s="16">
        <f>R75</f>
        <v>0</v>
      </c>
      <c r="T75" s="65">
        <v>191</v>
      </c>
      <c r="U75" s="16">
        <f t="shared" si="31"/>
        <v>0</v>
      </c>
      <c r="V75" s="16">
        <f t="shared" si="32"/>
        <v>30</v>
      </c>
      <c r="W75" s="16">
        <f t="shared" si="33"/>
        <v>30</v>
      </c>
      <c r="X75" s="15">
        <f t="shared" si="34"/>
        <v>30</v>
      </c>
      <c r="Y75" s="61">
        <v>100</v>
      </c>
      <c r="Z75" s="16">
        <f t="shared" si="35"/>
        <v>0</v>
      </c>
      <c r="AA75" s="16">
        <f t="shared" si="36"/>
        <v>0</v>
      </c>
      <c r="AB75" s="16">
        <f t="shared" si="37"/>
        <v>0</v>
      </c>
      <c r="AC75" s="15">
        <f t="shared" si="38"/>
        <v>0</v>
      </c>
      <c r="AD75" s="18">
        <f t="shared" si="39"/>
        <v>88</v>
      </c>
      <c r="AE75" s="19">
        <f t="shared" si="40"/>
        <v>88</v>
      </c>
      <c r="AF75" s="19">
        <f t="shared" si="41"/>
        <v>70</v>
      </c>
    </row>
    <row r="76" spans="1:32" x14ac:dyDescent="0.25">
      <c r="A76" s="68">
        <v>50</v>
      </c>
      <c r="B76" s="70" t="s">
        <v>275</v>
      </c>
      <c r="C76" s="58">
        <v>22</v>
      </c>
      <c r="D76" s="59">
        <v>7.5</v>
      </c>
      <c r="E76" s="14">
        <f t="shared" si="23"/>
        <v>57</v>
      </c>
      <c r="F76" s="14">
        <f t="shared" si="24"/>
        <v>0</v>
      </c>
      <c r="G76" s="14">
        <f t="shared" si="25"/>
        <v>57</v>
      </c>
      <c r="H76" s="15">
        <f t="shared" si="26"/>
        <v>57</v>
      </c>
      <c r="I76" s="61">
        <v>250</v>
      </c>
      <c r="J76" s="14">
        <f t="shared" si="27"/>
        <v>0</v>
      </c>
      <c r="K76" s="14">
        <f t="shared" si="28"/>
        <v>1</v>
      </c>
      <c r="L76" s="14">
        <f t="shared" si="29"/>
        <v>1</v>
      </c>
      <c r="M76" s="15">
        <f t="shared" si="30"/>
        <v>1</v>
      </c>
      <c r="N76" s="17"/>
      <c r="O76" s="17"/>
      <c r="P76" s="17"/>
      <c r="Q76" s="17"/>
      <c r="R76" s="17"/>
      <c r="S76" s="17"/>
      <c r="T76" s="65">
        <v>190</v>
      </c>
      <c r="U76" s="16">
        <f t="shared" si="31"/>
        <v>0</v>
      </c>
      <c r="V76" s="16">
        <f t="shared" si="32"/>
        <v>30</v>
      </c>
      <c r="W76" s="16">
        <f t="shared" si="33"/>
        <v>30</v>
      </c>
      <c r="X76" s="15">
        <f t="shared" si="34"/>
        <v>30</v>
      </c>
      <c r="Y76" s="61">
        <v>100</v>
      </c>
      <c r="Z76" s="16">
        <f t="shared" si="35"/>
        <v>0</v>
      </c>
      <c r="AA76" s="16">
        <f t="shared" si="36"/>
        <v>0</v>
      </c>
      <c r="AB76" s="16">
        <f t="shared" si="37"/>
        <v>0</v>
      </c>
      <c r="AC76" s="15">
        <f t="shared" si="38"/>
        <v>0</v>
      </c>
      <c r="AD76" s="18">
        <f t="shared" si="39"/>
        <v>88</v>
      </c>
      <c r="AE76" s="19">
        <f t="shared" si="40"/>
        <v>88</v>
      </c>
      <c r="AF76" s="19">
        <f t="shared" si="41"/>
        <v>70</v>
      </c>
    </row>
    <row r="77" spans="1:32" x14ac:dyDescent="0.25">
      <c r="A77" s="68">
        <v>51</v>
      </c>
      <c r="B77" s="70" t="s">
        <v>274</v>
      </c>
      <c r="C77" s="58">
        <v>22</v>
      </c>
      <c r="D77" s="59">
        <v>7.6</v>
      </c>
      <c r="E77" s="14">
        <f t="shared" si="23"/>
        <v>55</v>
      </c>
      <c r="F77" s="14">
        <f t="shared" si="24"/>
        <v>0</v>
      </c>
      <c r="G77" s="14">
        <f t="shared" si="25"/>
        <v>55</v>
      </c>
      <c r="H77" s="15">
        <f t="shared" si="26"/>
        <v>55</v>
      </c>
      <c r="I77" s="61">
        <v>330</v>
      </c>
      <c r="J77" s="14">
        <f t="shared" si="27"/>
        <v>0</v>
      </c>
      <c r="K77" s="14">
        <f t="shared" si="28"/>
        <v>6</v>
      </c>
      <c r="L77" s="14">
        <f t="shared" si="29"/>
        <v>6</v>
      </c>
      <c r="M77" s="15">
        <f t="shared" si="30"/>
        <v>6</v>
      </c>
      <c r="N77" s="16"/>
      <c r="O77" s="16"/>
      <c r="P77" s="16"/>
      <c r="Q77" s="16"/>
      <c r="R77" s="16"/>
      <c r="S77" s="16"/>
      <c r="T77" s="65">
        <v>185</v>
      </c>
      <c r="U77" s="16">
        <f t="shared" si="31"/>
        <v>0</v>
      </c>
      <c r="V77" s="16">
        <f t="shared" si="32"/>
        <v>27</v>
      </c>
      <c r="W77" s="16">
        <f t="shared" si="33"/>
        <v>27</v>
      </c>
      <c r="X77" s="15">
        <f t="shared" si="34"/>
        <v>27</v>
      </c>
      <c r="Y77" s="61">
        <v>100</v>
      </c>
      <c r="Z77" s="16">
        <f t="shared" si="35"/>
        <v>0</v>
      </c>
      <c r="AA77" s="16">
        <f t="shared" si="36"/>
        <v>0</v>
      </c>
      <c r="AB77" s="16">
        <f t="shared" si="37"/>
        <v>0</v>
      </c>
      <c r="AC77" s="15">
        <f t="shared" si="38"/>
        <v>0</v>
      </c>
      <c r="AD77" s="18">
        <f t="shared" si="39"/>
        <v>88</v>
      </c>
      <c r="AE77" s="19">
        <f t="shared" si="40"/>
        <v>88</v>
      </c>
      <c r="AF77" s="19">
        <f t="shared" si="41"/>
        <v>70</v>
      </c>
    </row>
    <row r="78" spans="1:32" x14ac:dyDescent="0.25">
      <c r="A78" s="68">
        <v>65</v>
      </c>
      <c r="B78" s="70" t="s">
        <v>414</v>
      </c>
      <c r="C78" s="58">
        <v>27</v>
      </c>
      <c r="D78" s="59">
        <v>7.7</v>
      </c>
      <c r="E78" s="14">
        <f t="shared" si="23"/>
        <v>53</v>
      </c>
      <c r="F78" s="14">
        <f t="shared" si="24"/>
        <v>0</v>
      </c>
      <c r="G78" s="14">
        <f t="shared" si="25"/>
        <v>53</v>
      </c>
      <c r="H78" s="15">
        <f t="shared" si="26"/>
        <v>53</v>
      </c>
      <c r="I78" s="61">
        <v>290</v>
      </c>
      <c r="J78" s="14">
        <f t="shared" si="27"/>
        <v>0</v>
      </c>
      <c r="K78" s="14">
        <f t="shared" si="28"/>
        <v>3</v>
      </c>
      <c r="L78" s="14">
        <f t="shared" si="29"/>
        <v>3</v>
      </c>
      <c r="M78" s="15">
        <f t="shared" si="30"/>
        <v>3</v>
      </c>
      <c r="N78" s="16">
        <v>60</v>
      </c>
      <c r="O78" s="16">
        <f>IF(N78&gt;1.567,0,IF(N78&gt;1.56,60,IF(N78&gt;1.554,61,IF(N78&gt;1.548,62,IF(N78&gt;1.542,63,IF(N78&gt;1.536,64,IF(N78&gt;1.53,65,IF(N78&gt;1.524,66,IF(N78&gt;1.518,67,IF(N78&gt;1.512,68,IF(N78&gt;1.506,69,IF(N78&gt;1.5,70,IF(N78&gt;1.494,71,IF(N78&gt;1.488,72,IF(N78&gt;1.482,73,IF(N78&gt;1.477,74,IF(N78&gt;1.473,75,IF(N78&gt;1.469,76,IF(N78&gt;1.464,77,IF(N78&gt;1.46,78,IF(N78&gt;1.455,79,IF(N78&gt;1.451,80,IF(N78&gt;1.447,81,IF(N78&gt;1.443,82,IF(N78&gt;1.439,83,IF(N78&gt;1.435,84,IF(N78&gt;1.432,85,IF(N78&gt;1.428,86,IF(N78&gt;1.425,87,IF(N78&gt;1.422,88,IF(N78&gt;1.419,89,IF(N78&gt;1.416,90,IF(N78&gt;1.413,91,IF(N78&gt;1.41,92,IF(N78&gt;1.407,93,IF(N78&gt;1.404,94,IF(N78&gt;1.401,95,IF(N78&gt;1.398,96,IF(N78&gt;1.395,97,IF(N78&gt;1.392,98,IF(N78&gt;1.389,99,IF(N78&gt;1.386,100,IF(N78&gt;1.383,101,IF(N78&gt;1.38,102,IF(N78&gt;1.378,103,IF(N78&gt;1.375,104,IF(N78&gt;1.372,105,IF(N78&gt;1.37,106,IF(N78&gt;1.367,107,IF(N78&gt;1.365,108,IF(N78&gt;1.362,109,IF(N78&gt;1.359,110,IF(N78&gt;1.357,111,IF(N78&gt;1.354,112,IF(N78&gt;1.351,113,IF(N78&gt;1.348,114,IF(N78&gt;1.346,115,IF(N78&gt;1.343,116,IF(N78&gt;1.341,117,IF(N78&gt;1.338,118,IF(N78&gt;1.336,119,)))))))))))))))))))))))))))))))))))))))))))))))))))))))))))))</f>
        <v>0</v>
      </c>
      <c r="P78" s="16">
        <f>IF(N78&gt;3.015,0,IF(N78&gt;3.001,1,IF(N78&gt;2.587,2,IF(N78&gt;2.573,3,IF(N78&gt;2.559,4,IF(N78&gt;2.545,5,IF(N78&gt;2.531,6,IF(N78&gt;2.517,7,IF(N78&gt;2.503,8,IF(N78&gt;2.489,9,IF(N78&gt;2.475,10,IF(N78&gt;2.461,11,IF(N78&gt;2.448,12,IF(N78&gt;2.435,13,IF(N78&gt;2.422,14,IF(N78&gt;2.409,15,IF(N78&gt;2.396,16,IF(N78&gt;2.383,17,IF(N78&gt;2.37,18,IF(N78&gt;2.357,19,IF(N78&gt;2.344,20,IF(N78&gt;2.332,21,IF(N78&gt;2.32,22,IF(N78&gt;2.308,23,IF(N78&gt;2.296,24,IF(N78&gt;2.284,25,IF(N78&gt;2.272,26,IF(N78&gt;2.26,27,IF(N78&gt;2.248,28,IF(N78&gt;2.236,29,IF(N78&gt;2.225,30,IF(N78&gt;2.214,31,IF(N78&gt;2.203,32,IF(N78&gt;2.192,33,IF(N78&gt;2.181,34,IF(N78&gt;2.17,35,IF(N78&gt;2.16,36,IF(N78&gt;2.15,37,IF(N78&gt;2.14,38,IF(N78&gt;2.131,39,IF(N78&gt;2.122,40,IF(N78&gt;2.113,41,IF(N78&gt;2.104,42,IF(N78&gt;2.095,43,IF(N78&gt;2.086,44,IF(N78&gt;2.077,45,IF(N78&gt;2.068,46,IF(N78&gt;2.059,47,IF(N78&gt;2.05,48,IF(N78&gt;2.042,49,IF(N78&gt;2.034,50,IF(N78&gt;2.026,51,IF(N78&gt;2.018,52,IF(N78&gt;2.01,53,IF(N78&gt;2.002,54,IF(N78&gt;1.595,55,IF(N78&gt;1.588,56,IF(N78&gt;1.581,57,IF(N78&gt;1.574,58,IF(N78&gt;1.567,59,))))))))))))))))))))))))))))))))))))))))))))))))))))))))))))</f>
        <v>0</v>
      </c>
      <c r="Q78" s="16"/>
      <c r="R78" s="16">
        <f>O78+P78+Q78</f>
        <v>0</v>
      </c>
      <c r="S78" s="16">
        <f>R78</f>
        <v>0</v>
      </c>
      <c r="T78" s="65">
        <v>195</v>
      </c>
      <c r="U78" s="16">
        <f t="shared" si="31"/>
        <v>0</v>
      </c>
      <c r="V78" s="16">
        <f t="shared" si="32"/>
        <v>32</v>
      </c>
      <c r="W78" s="16">
        <f t="shared" si="33"/>
        <v>32</v>
      </c>
      <c r="X78" s="15">
        <f t="shared" si="34"/>
        <v>32</v>
      </c>
      <c r="Y78" s="61">
        <v>100</v>
      </c>
      <c r="Z78" s="16">
        <f t="shared" si="35"/>
        <v>0</v>
      </c>
      <c r="AA78" s="16">
        <f t="shared" si="36"/>
        <v>0</v>
      </c>
      <c r="AB78" s="16">
        <f t="shared" si="37"/>
        <v>0</v>
      </c>
      <c r="AC78" s="15">
        <f t="shared" si="38"/>
        <v>0</v>
      </c>
      <c r="AD78" s="18">
        <f t="shared" si="39"/>
        <v>88</v>
      </c>
      <c r="AE78" s="19">
        <f t="shared" si="40"/>
        <v>88</v>
      </c>
      <c r="AF78" s="19">
        <f t="shared" si="41"/>
        <v>70</v>
      </c>
    </row>
    <row r="79" spans="1:32" x14ac:dyDescent="0.25">
      <c r="A79" s="68">
        <v>116</v>
      </c>
      <c r="B79" s="70" t="s">
        <v>177</v>
      </c>
      <c r="C79" s="58">
        <v>40</v>
      </c>
      <c r="D79" s="59">
        <v>8.8000000000000007</v>
      </c>
      <c r="E79" s="14">
        <f t="shared" si="23"/>
        <v>0</v>
      </c>
      <c r="F79" s="14">
        <f t="shared" si="24"/>
        <v>18</v>
      </c>
      <c r="G79" s="14">
        <f t="shared" si="25"/>
        <v>18</v>
      </c>
      <c r="H79" s="15">
        <f t="shared" si="26"/>
        <v>18</v>
      </c>
      <c r="I79" s="61">
        <v>475</v>
      </c>
      <c r="J79" s="14">
        <f t="shared" si="27"/>
        <v>0</v>
      </c>
      <c r="K79" s="14">
        <f t="shared" si="28"/>
        <v>25</v>
      </c>
      <c r="L79" s="14">
        <f t="shared" si="29"/>
        <v>25</v>
      </c>
      <c r="M79" s="15">
        <f t="shared" si="30"/>
        <v>25</v>
      </c>
      <c r="N79" s="16">
        <v>60</v>
      </c>
      <c r="O79" s="16">
        <f>IF(N79&gt;1.567,0,IF(N79&gt;1.56,60,IF(N79&gt;1.554,61,IF(N79&gt;1.548,62,IF(N79&gt;1.542,63,IF(N79&gt;1.536,64,IF(N79&gt;1.53,65,IF(N79&gt;1.524,66,IF(N79&gt;1.518,67,IF(N79&gt;1.512,68,IF(N79&gt;1.506,69,IF(N79&gt;1.5,70,IF(N79&gt;1.494,71,IF(N79&gt;1.488,72,IF(N79&gt;1.482,73,IF(N79&gt;1.477,74,IF(N79&gt;1.473,75,IF(N79&gt;1.469,76,IF(N79&gt;1.464,77,IF(N79&gt;1.46,78,IF(N79&gt;1.455,79,IF(N79&gt;1.451,80,IF(N79&gt;1.447,81,IF(N79&gt;1.443,82,IF(N79&gt;1.439,83,IF(N79&gt;1.435,84,IF(N79&gt;1.432,85,IF(N79&gt;1.428,86,IF(N79&gt;1.425,87,IF(N79&gt;1.422,88,IF(N79&gt;1.419,89,IF(N79&gt;1.416,90,IF(N79&gt;1.413,91,IF(N79&gt;1.41,92,IF(N79&gt;1.407,93,IF(N79&gt;1.404,94,IF(N79&gt;1.401,95,IF(N79&gt;1.398,96,IF(N79&gt;1.395,97,IF(N79&gt;1.392,98,IF(N79&gt;1.389,99,IF(N79&gt;1.386,100,IF(N79&gt;1.383,101,IF(N79&gt;1.38,102,IF(N79&gt;1.378,103,IF(N79&gt;1.375,104,IF(N79&gt;1.372,105,IF(N79&gt;1.37,106,IF(N79&gt;1.367,107,IF(N79&gt;1.365,108,IF(N79&gt;1.362,109,IF(N79&gt;1.359,110,IF(N79&gt;1.357,111,IF(N79&gt;1.354,112,IF(N79&gt;1.351,113,IF(N79&gt;1.348,114,IF(N79&gt;1.346,115,IF(N79&gt;1.343,116,IF(N79&gt;1.341,117,IF(N79&gt;1.338,118,IF(N79&gt;1.336,119,)))))))))))))))))))))))))))))))))))))))))))))))))))))))))))))</f>
        <v>0</v>
      </c>
      <c r="P79" s="16">
        <f>IF(N79&gt;3.015,0,IF(N79&gt;3.001,1,IF(N79&gt;2.587,2,IF(N79&gt;2.573,3,IF(N79&gt;2.559,4,IF(N79&gt;2.545,5,IF(N79&gt;2.531,6,IF(N79&gt;2.517,7,IF(N79&gt;2.503,8,IF(N79&gt;2.489,9,IF(N79&gt;2.475,10,IF(N79&gt;2.461,11,IF(N79&gt;2.448,12,IF(N79&gt;2.435,13,IF(N79&gt;2.422,14,IF(N79&gt;2.409,15,IF(N79&gt;2.396,16,IF(N79&gt;2.383,17,IF(N79&gt;2.37,18,IF(N79&gt;2.357,19,IF(N79&gt;2.344,20,IF(N79&gt;2.332,21,IF(N79&gt;2.32,22,IF(N79&gt;2.308,23,IF(N79&gt;2.296,24,IF(N79&gt;2.284,25,IF(N79&gt;2.272,26,IF(N79&gt;2.26,27,IF(N79&gt;2.248,28,IF(N79&gt;2.236,29,IF(N79&gt;2.225,30,IF(N79&gt;2.214,31,IF(N79&gt;2.203,32,IF(N79&gt;2.192,33,IF(N79&gt;2.181,34,IF(N79&gt;2.17,35,IF(N79&gt;2.16,36,IF(N79&gt;2.15,37,IF(N79&gt;2.14,38,IF(N79&gt;2.131,39,IF(N79&gt;2.122,40,IF(N79&gt;2.113,41,IF(N79&gt;2.104,42,IF(N79&gt;2.095,43,IF(N79&gt;2.086,44,IF(N79&gt;2.077,45,IF(N79&gt;2.068,46,IF(N79&gt;2.059,47,IF(N79&gt;2.05,48,IF(N79&gt;2.042,49,IF(N79&gt;2.034,50,IF(N79&gt;2.026,51,IF(N79&gt;2.018,52,IF(N79&gt;2.01,53,IF(N79&gt;2.002,54,IF(N79&gt;1.595,55,IF(N79&gt;1.588,56,IF(N79&gt;1.581,57,IF(N79&gt;1.574,58,IF(N79&gt;1.567,59,))))))))))))))))))))))))))))))))))))))))))))))))))))))))))))</f>
        <v>0</v>
      </c>
      <c r="Q79" s="16"/>
      <c r="R79" s="16">
        <f>O79+P79+Q79</f>
        <v>0</v>
      </c>
      <c r="S79" s="16">
        <f>R79</f>
        <v>0</v>
      </c>
      <c r="T79" s="65">
        <v>210</v>
      </c>
      <c r="U79" s="16">
        <f t="shared" si="31"/>
        <v>0</v>
      </c>
      <c r="V79" s="16">
        <f t="shared" si="32"/>
        <v>45</v>
      </c>
      <c r="W79" s="16">
        <f t="shared" si="33"/>
        <v>45</v>
      </c>
      <c r="X79" s="15">
        <f t="shared" si="34"/>
        <v>45</v>
      </c>
      <c r="Y79" s="61">
        <v>100</v>
      </c>
      <c r="Z79" s="16">
        <f t="shared" si="35"/>
        <v>0</v>
      </c>
      <c r="AA79" s="16">
        <f t="shared" si="36"/>
        <v>0</v>
      </c>
      <c r="AB79" s="16">
        <f t="shared" si="37"/>
        <v>0</v>
      </c>
      <c r="AC79" s="15">
        <f t="shared" si="38"/>
        <v>0</v>
      </c>
      <c r="AD79" s="18">
        <f t="shared" si="39"/>
        <v>88</v>
      </c>
      <c r="AE79" s="19">
        <f t="shared" si="40"/>
        <v>88</v>
      </c>
      <c r="AF79" s="19">
        <f t="shared" si="41"/>
        <v>70</v>
      </c>
    </row>
    <row r="80" spans="1:32" x14ac:dyDescent="0.25">
      <c r="A80" s="68">
        <v>170</v>
      </c>
      <c r="B80" s="70" t="s">
        <v>203</v>
      </c>
      <c r="C80" s="58">
        <v>52</v>
      </c>
      <c r="D80" s="59">
        <v>7.8</v>
      </c>
      <c r="E80" s="14">
        <f t="shared" si="23"/>
        <v>50</v>
      </c>
      <c r="F80" s="14">
        <f t="shared" si="24"/>
        <v>0</v>
      </c>
      <c r="G80" s="14">
        <f t="shared" si="25"/>
        <v>50</v>
      </c>
      <c r="H80" s="15">
        <f t="shared" si="26"/>
        <v>50</v>
      </c>
      <c r="I80" s="61">
        <v>430</v>
      </c>
      <c r="J80" s="14">
        <f t="shared" si="27"/>
        <v>0</v>
      </c>
      <c r="K80" s="14">
        <f t="shared" si="28"/>
        <v>16</v>
      </c>
      <c r="L80" s="14">
        <f t="shared" si="29"/>
        <v>16</v>
      </c>
      <c r="M80" s="15">
        <f t="shared" si="30"/>
        <v>16</v>
      </c>
      <c r="N80" s="17"/>
      <c r="O80" s="17"/>
      <c r="P80" s="17"/>
      <c r="Q80" s="17"/>
      <c r="R80" s="17"/>
      <c r="S80" s="17"/>
      <c r="T80" s="65">
        <v>175</v>
      </c>
      <c r="U80" s="16">
        <f t="shared" si="31"/>
        <v>0</v>
      </c>
      <c r="V80" s="16">
        <f t="shared" si="32"/>
        <v>22</v>
      </c>
      <c r="W80" s="16">
        <f t="shared" si="33"/>
        <v>22</v>
      </c>
      <c r="X80" s="15">
        <f t="shared" si="34"/>
        <v>22</v>
      </c>
      <c r="Y80" s="61">
        <v>100</v>
      </c>
      <c r="Z80" s="16">
        <f t="shared" si="35"/>
        <v>0</v>
      </c>
      <c r="AA80" s="16">
        <f t="shared" si="36"/>
        <v>0</v>
      </c>
      <c r="AB80" s="16">
        <f t="shared" si="37"/>
        <v>0</v>
      </c>
      <c r="AC80" s="15">
        <f t="shared" si="38"/>
        <v>0</v>
      </c>
      <c r="AD80" s="18">
        <f t="shared" si="39"/>
        <v>88</v>
      </c>
      <c r="AE80" s="19">
        <f t="shared" si="40"/>
        <v>88</v>
      </c>
      <c r="AF80" s="19">
        <f t="shared" si="41"/>
        <v>70</v>
      </c>
    </row>
    <row r="81" spans="1:32" x14ac:dyDescent="0.25">
      <c r="A81" s="68">
        <v>74</v>
      </c>
      <c r="B81" s="70" t="s">
        <v>318</v>
      </c>
      <c r="C81" s="58">
        <v>29</v>
      </c>
      <c r="D81" s="59">
        <v>7.7</v>
      </c>
      <c r="E81" s="14">
        <f t="shared" si="23"/>
        <v>53</v>
      </c>
      <c r="F81" s="14">
        <f t="shared" si="24"/>
        <v>0</v>
      </c>
      <c r="G81" s="14">
        <f t="shared" si="25"/>
        <v>53</v>
      </c>
      <c r="H81" s="15">
        <f t="shared" si="26"/>
        <v>53</v>
      </c>
      <c r="I81" s="61">
        <v>410</v>
      </c>
      <c r="J81" s="14">
        <f t="shared" si="27"/>
        <v>0</v>
      </c>
      <c r="K81" s="14">
        <f t="shared" si="28"/>
        <v>14</v>
      </c>
      <c r="L81" s="14">
        <f t="shared" si="29"/>
        <v>14</v>
      </c>
      <c r="M81" s="15">
        <f t="shared" si="30"/>
        <v>14</v>
      </c>
      <c r="N81" s="17"/>
      <c r="O81" s="17"/>
      <c r="P81" s="17"/>
      <c r="Q81" s="17"/>
      <c r="R81" s="17"/>
      <c r="S81" s="17"/>
      <c r="T81" s="65">
        <v>170</v>
      </c>
      <c r="U81" s="16">
        <f t="shared" si="31"/>
        <v>0</v>
      </c>
      <c r="V81" s="16">
        <f t="shared" si="32"/>
        <v>20</v>
      </c>
      <c r="W81" s="16">
        <f t="shared" si="33"/>
        <v>20</v>
      </c>
      <c r="X81" s="15">
        <f t="shared" si="34"/>
        <v>20</v>
      </c>
      <c r="Y81" s="61">
        <v>100</v>
      </c>
      <c r="Z81" s="16">
        <f t="shared" si="35"/>
        <v>0</v>
      </c>
      <c r="AA81" s="16">
        <f t="shared" si="36"/>
        <v>0</v>
      </c>
      <c r="AB81" s="16">
        <f t="shared" si="37"/>
        <v>0</v>
      </c>
      <c r="AC81" s="15">
        <f t="shared" si="38"/>
        <v>0</v>
      </c>
      <c r="AD81" s="18">
        <f t="shared" si="39"/>
        <v>87</v>
      </c>
      <c r="AE81" s="19">
        <f t="shared" si="40"/>
        <v>87</v>
      </c>
      <c r="AF81" s="19">
        <f t="shared" si="41"/>
        <v>76</v>
      </c>
    </row>
    <row r="82" spans="1:32" x14ac:dyDescent="0.25">
      <c r="A82" s="68">
        <v>164</v>
      </c>
      <c r="B82" s="70" t="s">
        <v>79</v>
      </c>
      <c r="C82" s="58">
        <v>50</v>
      </c>
      <c r="D82" s="59">
        <v>7.9</v>
      </c>
      <c r="E82" s="14">
        <f t="shared" si="23"/>
        <v>46</v>
      </c>
      <c r="F82" s="14">
        <f t="shared" si="24"/>
        <v>0</v>
      </c>
      <c r="G82" s="14">
        <f t="shared" si="25"/>
        <v>46</v>
      </c>
      <c r="H82" s="15">
        <f t="shared" si="26"/>
        <v>46</v>
      </c>
      <c r="I82" s="61">
        <v>440</v>
      </c>
      <c r="J82" s="14">
        <f t="shared" si="27"/>
        <v>0</v>
      </c>
      <c r="K82" s="14">
        <f t="shared" si="28"/>
        <v>18</v>
      </c>
      <c r="L82" s="14">
        <f t="shared" si="29"/>
        <v>18</v>
      </c>
      <c r="M82" s="15">
        <f t="shared" si="30"/>
        <v>18</v>
      </c>
      <c r="N82" s="16">
        <v>60</v>
      </c>
      <c r="O82" s="16">
        <f>IF(N82&gt;1.567,0,IF(N82&gt;1.56,60,IF(N82&gt;1.554,61,IF(N82&gt;1.548,62,IF(N82&gt;1.542,63,IF(N82&gt;1.536,64,IF(N82&gt;1.53,65,IF(N82&gt;1.524,66,IF(N82&gt;1.518,67,IF(N82&gt;1.512,68,IF(N82&gt;1.506,69,IF(N82&gt;1.5,70,IF(N82&gt;1.494,71,IF(N82&gt;1.488,72,IF(N82&gt;1.482,73,IF(N82&gt;1.477,74,IF(N82&gt;1.473,75,IF(N82&gt;1.469,76,IF(N82&gt;1.464,77,IF(N82&gt;1.46,78,IF(N82&gt;1.455,79,IF(N82&gt;1.451,80,IF(N82&gt;1.447,81,IF(N82&gt;1.443,82,IF(N82&gt;1.439,83,IF(N82&gt;1.435,84,IF(N82&gt;1.432,85,IF(N82&gt;1.428,86,IF(N82&gt;1.425,87,IF(N82&gt;1.422,88,IF(N82&gt;1.419,89,IF(N82&gt;1.416,90,IF(N82&gt;1.413,91,IF(N82&gt;1.41,92,IF(N82&gt;1.407,93,IF(N82&gt;1.404,94,IF(N82&gt;1.401,95,IF(N82&gt;1.398,96,IF(N82&gt;1.395,97,IF(N82&gt;1.392,98,IF(N82&gt;1.389,99,IF(N82&gt;1.386,100,IF(N82&gt;1.383,101,IF(N82&gt;1.38,102,IF(N82&gt;1.378,103,IF(N82&gt;1.375,104,IF(N82&gt;1.372,105,IF(N82&gt;1.37,106,IF(N82&gt;1.367,107,IF(N82&gt;1.365,108,IF(N82&gt;1.362,109,IF(N82&gt;1.359,110,IF(N82&gt;1.357,111,IF(N82&gt;1.354,112,IF(N82&gt;1.351,113,IF(N82&gt;1.348,114,IF(N82&gt;1.346,115,IF(N82&gt;1.343,116,IF(N82&gt;1.341,117,IF(N82&gt;1.338,118,IF(N82&gt;1.336,119,)))))))))))))))))))))))))))))))))))))))))))))))))))))))))))))</f>
        <v>0</v>
      </c>
      <c r="P82" s="16">
        <f>IF(N82&gt;3.015,0,IF(N82&gt;3.001,1,IF(N82&gt;2.587,2,IF(N82&gt;2.573,3,IF(N82&gt;2.559,4,IF(N82&gt;2.545,5,IF(N82&gt;2.531,6,IF(N82&gt;2.517,7,IF(N82&gt;2.503,8,IF(N82&gt;2.489,9,IF(N82&gt;2.475,10,IF(N82&gt;2.461,11,IF(N82&gt;2.448,12,IF(N82&gt;2.435,13,IF(N82&gt;2.422,14,IF(N82&gt;2.409,15,IF(N82&gt;2.396,16,IF(N82&gt;2.383,17,IF(N82&gt;2.37,18,IF(N82&gt;2.357,19,IF(N82&gt;2.344,20,IF(N82&gt;2.332,21,IF(N82&gt;2.32,22,IF(N82&gt;2.308,23,IF(N82&gt;2.296,24,IF(N82&gt;2.284,25,IF(N82&gt;2.272,26,IF(N82&gt;2.26,27,IF(N82&gt;2.248,28,IF(N82&gt;2.236,29,IF(N82&gt;2.225,30,IF(N82&gt;2.214,31,IF(N82&gt;2.203,32,IF(N82&gt;2.192,33,IF(N82&gt;2.181,34,IF(N82&gt;2.17,35,IF(N82&gt;2.16,36,IF(N82&gt;2.15,37,IF(N82&gt;2.14,38,IF(N82&gt;2.131,39,IF(N82&gt;2.122,40,IF(N82&gt;2.113,41,IF(N82&gt;2.104,42,IF(N82&gt;2.095,43,IF(N82&gt;2.086,44,IF(N82&gt;2.077,45,IF(N82&gt;2.068,46,IF(N82&gt;2.059,47,IF(N82&gt;2.05,48,IF(N82&gt;2.042,49,IF(N82&gt;2.034,50,IF(N82&gt;2.026,51,IF(N82&gt;2.018,52,IF(N82&gt;2.01,53,IF(N82&gt;2.002,54,IF(N82&gt;1.595,55,IF(N82&gt;1.588,56,IF(N82&gt;1.581,57,IF(N82&gt;1.574,58,IF(N82&gt;1.567,59,))))))))))))))))))))))))))))))))))))))))))))))))))))))))))))</f>
        <v>0</v>
      </c>
      <c r="Q82" s="16"/>
      <c r="R82" s="16">
        <f>O82+P82+Q82</f>
        <v>0</v>
      </c>
      <c r="S82" s="16">
        <f>R82</f>
        <v>0</v>
      </c>
      <c r="T82" s="65">
        <v>177</v>
      </c>
      <c r="U82" s="16">
        <f t="shared" si="31"/>
        <v>0</v>
      </c>
      <c r="V82" s="16">
        <f t="shared" si="32"/>
        <v>23</v>
      </c>
      <c r="W82" s="16">
        <f t="shared" si="33"/>
        <v>23</v>
      </c>
      <c r="X82" s="15">
        <f t="shared" si="34"/>
        <v>23</v>
      </c>
      <c r="Y82" s="61">
        <v>100</v>
      </c>
      <c r="Z82" s="16">
        <f t="shared" si="35"/>
        <v>0</v>
      </c>
      <c r="AA82" s="16">
        <f t="shared" si="36"/>
        <v>0</v>
      </c>
      <c r="AB82" s="16">
        <f t="shared" si="37"/>
        <v>0</v>
      </c>
      <c r="AC82" s="15">
        <f t="shared" si="38"/>
        <v>0</v>
      </c>
      <c r="AD82" s="18">
        <f t="shared" si="39"/>
        <v>87</v>
      </c>
      <c r="AE82" s="19">
        <f t="shared" si="40"/>
        <v>87</v>
      </c>
      <c r="AF82" s="19">
        <f t="shared" si="41"/>
        <v>76</v>
      </c>
    </row>
    <row r="83" spans="1:32" x14ac:dyDescent="0.25">
      <c r="A83" s="68">
        <v>24</v>
      </c>
      <c r="B83" s="70" t="s">
        <v>362</v>
      </c>
      <c r="C83" s="58">
        <v>11</v>
      </c>
      <c r="D83" s="59">
        <v>7.9</v>
      </c>
      <c r="E83" s="14">
        <f t="shared" si="23"/>
        <v>46</v>
      </c>
      <c r="F83" s="14">
        <f t="shared" si="24"/>
        <v>0</v>
      </c>
      <c r="G83" s="14">
        <f t="shared" si="25"/>
        <v>46</v>
      </c>
      <c r="H83" s="15">
        <f t="shared" si="26"/>
        <v>46</v>
      </c>
      <c r="I83" s="61">
        <v>440</v>
      </c>
      <c r="J83" s="14">
        <f t="shared" si="27"/>
        <v>0</v>
      </c>
      <c r="K83" s="14">
        <f t="shared" si="28"/>
        <v>18</v>
      </c>
      <c r="L83" s="14">
        <f t="shared" si="29"/>
        <v>18</v>
      </c>
      <c r="M83" s="15">
        <f t="shared" si="30"/>
        <v>18</v>
      </c>
      <c r="N83" s="17"/>
      <c r="O83" s="17"/>
      <c r="P83" s="17"/>
      <c r="Q83" s="17"/>
      <c r="R83" s="17"/>
      <c r="S83" s="17"/>
      <c r="T83" s="65">
        <v>175</v>
      </c>
      <c r="U83" s="16">
        <f t="shared" si="31"/>
        <v>0</v>
      </c>
      <c r="V83" s="16">
        <f t="shared" si="32"/>
        <v>22</v>
      </c>
      <c r="W83" s="16">
        <f t="shared" si="33"/>
        <v>22</v>
      </c>
      <c r="X83" s="15">
        <f t="shared" si="34"/>
        <v>22</v>
      </c>
      <c r="Y83" s="61">
        <v>100</v>
      </c>
      <c r="Z83" s="16">
        <f t="shared" si="35"/>
        <v>0</v>
      </c>
      <c r="AA83" s="16">
        <f t="shared" si="36"/>
        <v>0</v>
      </c>
      <c r="AB83" s="16">
        <f t="shared" si="37"/>
        <v>0</v>
      </c>
      <c r="AC83" s="15">
        <f t="shared" si="38"/>
        <v>0</v>
      </c>
      <c r="AD83" s="18">
        <f t="shared" si="39"/>
        <v>86</v>
      </c>
      <c r="AE83" s="19">
        <f t="shared" si="40"/>
        <v>86</v>
      </c>
      <c r="AF83" s="19">
        <f t="shared" si="41"/>
        <v>78</v>
      </c>
    </row>
    <row r="84" spans="1:32" x14ac:dyDescent="0.25">
      <c r="A84" s="68">
        <v>45</v>
      </c>
      <c r="B84" s="70" t="s">
        <v>135</v>
      </c>
      <c r="C84" s="58">
        <v>20</v>
      </c>
      <c r="D84" s="59">
        <v>8.1</v>
      </c>
      <c r="E84" s="14">
        <f t="shared" si="23"/>
        <v>38</v>
      </c>
      <c r="F84" s="14">
        <f t="shared" si="24"/>
        <v>0</v>
      </c>
      <c r="G84" s="14">
        <f t="shared" si="25"/>
        <v>38</v>
      </c>
      <c r="H84" s="15">
        <f t="shared" si="26"/>
        <v>38</v>
      </c>
      <c r="I84" s="61">
        <v>400</v>
      </c>
      <c r="J84" s="14">
        <f t="shared" si="27"/>
        <v>0</v>
      </c>
      <c r="K84" s="14">
        <f t="shared" si="28"/>
        <v>13</v>
      </c>
      <c r="L84" s="14">
        <f t="shared" si="29"/>
        <v>13</v>
      </c>
      <c r="M84" s="15">
        <f t="shared" si="30"/>
        <v>13</v>
      </c>
      <c r="N84" s="17"/>
      <c r="O84" s="17"/>
      <c r="P84" s="17"/>
      <c r="Q84" s="17"/>
      <c r="R84" s="17"/>
      <c r="S84" s="17"/>
      <c r="T84" s="65">
        <v>200</v>
      </c>
      <c r="U84" s="16">
        <f t="shared" si="31"/>
        <v>0</v>
      </c>
      <c r="V84" s="16">
        <f t="shared" si="32"/>
        <v>35</v>
      </c>
      <c r="W84" s="16">
        <f t="shared" si="33"/>
        <v>35</v>
      </c>
      <c r="X84" s="15">
        <f t="shared" si="34"/>
        <v>35</v>
      </c>
      <c r="Y84" s="61">
        <v>100</v>
      </c>
      <c r="Z84" s="16">
        <f t="shared" si="35"/>
        <v>0</v>
      </c>
      <c r="AA84" s="16">
        <f t="shared" si="36"/>
        <v>0</v>
      </c>
      <c r="AB84" s="16">
        <f t="shared" si="37"/>
        <v>0</v>
      </c>
      <c r="AC84" s="15">
        <f t="shared" si="38"/>
        <v>0</v>
      </c>
      <c r="AD84" s="18">
        <f t="shared" si="39"/>
        <v>86</v>
      </c>
      <c r="AE84" s="19">
        <f t="shared" si="40"/>
        <v>86</v>
      </c>
      <c r="AF84" s="19">
        <f t="shared" si="41"/>
        <v>78</v>
      </c>
    </row>
    <row r="85" spans="1:32" x14ac:dyDescent="0.25">
      <c r="A85" s="68">
        <v>67</v>
      </c>
      <c r="B85" s="70" t="s">
        <v>267</v>
      </c>
      <c r="C85" s="58">
        <v>28</v>
      </c>
      <c r="D85" s="59">
        <v>7.9</v>
      </c>
      <c r="E85" s="14">
        <f t="shared" si="23"/>
        <v>46</v>
      </c>
      <c r="F85" s="14">
        <f t="shared" si="24"/>
        <v>0</v>
      </c>
      <c r="G85" s="14">
        <f t="shared" si="25"/>
        <v>46</v>
      </c>
      <c r="H85" s="15">
        <f t="shared" si="26"/>
        <v>46</v>
      </c>
      <c r="I85" s="61">
        <v>340</v>
      </c>
      <c r="J85" s="14">
        <f t="shared" si="27"/>
        <v>0</v>
      </c>
      <c r="K85" s="14">
        <f t="shared" si="28"/>
        <v>7</v>
      </c>
      <c r="L85" s="14">
        <f t="shared" si="29"/>
        <v>7</v>
      </c>
      <c r="M85" s="15">
        <f t="shared" si="30"/>
        <v>7</v>
      </c>
      <c r="N85" s="17"/>
      <c r="O85" s="17"/>
      <c r="P85" s="17"/>
      <c r="Q85" s="17"/>
      <c r="R85" s="17"/>
      <c r="S85" s="17"/>
      <c r="T85" s="65">
        <v>197</v>
      </c>
      <c r="U85" s="16">
        <f t="shared" si="31"/>
        <v>0</v>
      </c>
      <c r="V85" s="16">
        <f t="shared" si="32"/>
        <v>33</v>
      </c>
      <c r="W85" s="16">
        <f t="shared" si="33"/>
        <v>33</v>
      </c>
      <c r="X85" s="15">
        <f t="shared" si="34"/>
        <v>33</v>
      </c>
      <c r="Y85" s="61">
        <v>100</v>
      </c>
      <c r="Z85" s="16">
        <f t="shared" si="35"/>
        <v>0</v>
      </c>
      <c r="AA85" s="16">
        <f t="shared" si="36"/>
        <v>0</v>
      </c>
      <c r="AB85" s="16">
        <f t="shared" si="37"/>
        <v>0</v>
      </c>
      <c r="AC85" s="15">
        <f t="shared" si="38"/>
        <v>0</v>
      </c>
      <c r="AD85" s="18">
        <f t="shared" si="39"/>
        <v>86</v>
      </c>
      <c r="AE85" s="19">
        <f t="shared" si="40"/>
        <v>86</v>
      </c>
      <c r="AF85" s="19">
        <f t="shared" si="41"/>
        <v>78</v>
      </c>
    </row>
    <row r="86" spans="1:32" x14ac:dyDescent="0.25">
      <c r="A86" s="68">
        <v>93</v>
      </c>
      <c r="B86" s="70" t="s">
        <v>389</v>
      </c>
      <c r="C86" s="58">
        <v>34</v>
      </c>
      <c r="D86" s="59">
        <v>8</v>
      </c>
      <c r="E86" s="14">
        <f t="shared" si="23"/>
        <v>42</v>
      </c>
      <c r="F86" s="14">
        <f t="shared" si="24"/>
        <v>0</v>
      </c>
      <c r="G86" s="14">
        <f t="shared" si="25"/>
        <v>42</v>
      </c>
      <c r="H86" s="15">
        <f t="shared" si="26"/>
        <v>42</v>
      </c>
      <c r="I86" s="61">
        <v>390</v>
      </c>
      <c r="J86" s="14">
        <f t="shared" si="27"/>
        <v>0</v>
      </c>
      <c r="K86" s="14">
        <f t="shared" si="28"/>
        <v>12</v>
      </c>
      <c r="L86" s="14">
        <f t="shared" si="29"/>
        <v>12</v>
      </c>
      <c r="M86" s="15">
        <f t="shared" si="30"/>
        <v>12</v>
      </c>
      <c r="N86" s="17"/>
      <c r="O86" s="17"/>
      <c r="P86" s="17"/>
      <c r="Q86" s="17"/>
      <c r="R86" s="17"/>
      <c r="S86" s="17"/>
      <c r="T86" s="65">
        <v>195</v>
      </c>
      <c r="U86" s="16">
        <f t="shared" si="31"/>
        <v>0</v>
      </c>
      <c r="V86" s="16">
        <f t="shared" si="32"/>
        <v>32</v>
      </c>
      <c r="W86" s="16">
        <f t="shared" si="33"/>
        <v>32</v>
      </c>
      <c r="X86" s="15">
        <f t="shared" si="34"/>
        <v>32</v>
      </c>
      <c r="Y86" s="61">
        <v>100</v>
      </c>
      <c r="Z86" s="16">
        <f t="shared" si="35"/>
        <v>0</v>
      </c>
      <c r="AA86" s="16">
        <f t="shared" si="36"/>
        <v>0</v>
      </c>
      <c r="AB86" s="16">
        <f t="shared" si="37"/>
        <v>0</v>
      </c>
      <c r="AC86" s="15">
        <f t="shared" si="38"/>
        <v>0</v>
      </c>
      <c r="AD86" s="18">
        <f t="shared" si="39"/>
        <v>86</v>
      </c>
      <c r="AE86" s="19">
        <f t="shared" si="40"/>
        <v>86</v>
      </c>
      <c r="AF86" s="19">
        <f t="shared" si="41"/>
        <v>78</v>
      </c>
    </row>
    <row r="87" spans="1:32" x14ac:dyDescent="0.25">
      <c r="A87" s="68">
        <v>13</v>
      </c>
      <c r="B87" s="70" t="s">
        <v>382</v>
      </c>
      <c r="C87" s="58">
        <v>9</v>
      </c>
      <c r="D87" s="59">
        <v>7.7</v>
      </c>
      <c r="E87" s="14">
        <f t="shared" si="23"/>
        <v>53</v>
      </c>
      <c r="F87" s="14">
        <f t="shared" si="24"/>
        <v>0</v>
      </c>
      <c r="G87" s="14">
        <f t="shared" si="25"/>
        <v>53</v>
      </c>
      <c r="H87" s="15">
        <f t="shared" si="26"/>
        <v>53</v>
      </c>
      <c r="I87" s="61">
        <v>310</v>
      </c>
      <c r="J87" s="14">
        <f t="shared" si="27"/>
        <v>0</v>
      </c>
      <c r="K87" s="14">
        <f t="shared" si="28"/>
        <v>4</v>
      </c>
      <c r="L87" s="14">
        <f t="shared" si="29"/>
        <v>4</v>
      </c>
      <c r="M87" s="15">
        <f t="shared" si="30"/>
        <v>4</v>
      </c>
      <c r="N87" s="16">
        <v>60</v>
      </c>
      <c r="O87" s="16">
        <f>IF(N87&gt;1.567,0,IF(N87&gt;1.56,60,IF(N87&gt;1.554,61,IF(N87&gt;1.548,62,IF(N87&gt;1.542,63,IF(N87&gt;1.536,64,IF(N87&gt;1.53,65,IF(N87&gt;1.524,66,IF(N87&gt;1.518,67,IF(N87&gt;1.512,68,IF(N87&gt;1.506,69,IF(N87&gt;1.5,70,IF(N87&gt;1.494,71,IF(N87&gt;1.488,72,IF(N87&gt;1.482,73,IF(N87&gt;1.477,74,IF(N87&gt;1.473,75,IF(N87&gt;1.469,76,IF(N87&gt;1.464,77,IF(N87&gt;1.46,78,IF(N87&gt;1.455,79,IF(N87&gt;1.451,80,IF(N87&gt;1.447,81,IF(N87&gt;1.443,82,IF(N87&gt;1.439,83,IF(N87&gt;1.435,84,IF(N87&gt;1.432,85,IF(N87&gt;1.428,86,IF(N87&gt;1.425,87,IF(N87&gt;1.422,88,IF(N87&gt;1.419,89,IF(N87&gt;1.416,90,IF(N87&gt;1.413,91,IF(N87&gt;1.41,92,IF(N87&gt;1.407,93,IF(N87&gt;1.404,94,IF(N87&gt;1.401,95,IF(N87&gt;1.398,96,IF(N87&gt;1.395,97,IF(N87&gt;1.392,98,IF(N87&gt;1.389,99,IF(N87&gt;1.386,100,IF(N87&gt;1.383,101,IF(N87&gt;1.38,102,IF(N87&gt;1.378,103,IF(N87&gt;1.375,104,IF(N87&gt;1.372,105,IF(N87&gt;1.37,106,IF(N87&gt;1.367,107,IF(N87&gt;1.365,108,IF(N87&gt;1.362,109,IF(N87&gt;1.359,110,IF(N87&gt;1.357,111,IF(N87&gt;1.354,112,IF(N87&gt;1.351,113,IF(N87&gt;1.348,114,IF(N87&gt;1.346,115,IF(N87&gt;1.343,116,IF(N87&gt;1.341,117,IF(N87&gt;1.338,118,IF(N87&gt;1.336,119,)))))))))))))))))))))))))))))))))))))))))))))))))))))))))))))</f>
        <v>0</v>
      </c>
      <c r="P87" s="16">
        <f>IF(N87&gt;3.015,0,IF(N87&gt;3.001,1,IF(N87&gt;2.587,2,IF(N87&gt;2.573,3,IF(N87&gt;2.559,4,IF(N87&gt;2.545,5,IF(N87&gt;2.531,6,IF(N87&gt;2.517,7,IF(N87&gt;2.503,8,IF(N87&gt;2.489,9,IF(N87&gt;2.475,10,IF(N87&gt;2.461,11,IF(N87&gt;2.448,12,IF(N87&gt;2.435,13,IF(N87&gt;2.422,14,IF(N87&gt;2.409,15,IF(N87&gt;2.396,16,IF(N87&gt;2.383,17,IF(N87&gt;2.37,18,IF(N87&gt;2.357,19,IF(N87&gt;2.344,20,IF(N87&gt;2.332,21,IF(N87&gt;2.32,22,IF(N87&gt;2.308,23,IF(N87&gt;2.296,24,IF(N87&gt;2.284,25,IF(N87&gt;2.272,26,IF(N87&gt;2.26,27,IF(N87&gt;2.248,28,IF(N87&gt;2.236,29,IF(N87&gt;2.225,30,IF(N87&gt;2.214,31,IF(N87&gt;2.203,32,IF(N87&gt;2.192,33,IF(N87&gt;2.181,34,IF(N87&gt;2.17,35,IF(N87&gt;2.16,36,IF(N87&gt;2.15,37,IF(N87&gt;2.14,38,IF(N87&gt;2.131,39,IF(N87&gt;2.122,40,IF(N87&gt;2.113,41,IF(N87&gt;2.104,42,IF(N87&gt;2.095,43,IF(N87&gt;2.086,44,IF(N87&gt;2.077,45,IF(N87&gt;2.068,46,IF(N87&gt;2.059,47,IF(N87&gt;2.05,48,IF(N87&gt;2.042,49,IF(N87&gt;2.034,50,IF(N87&gt;2.026,51,IF(N87&gt;2.018,52,IF(N87&gt;2.01,53,IF(N87&gt;2.002,54,IF(N87&gt;1.595,55,IF(N87&gt;1.588,56,IF(N87&gt;1.581,57,IF(N87&gt;1.574,58,IF(N87&gt;1.567,59,))))))))))))))))))))))))))))))))))))))))))))))))))))))))))))</f>
        <v>0</v>
      </c>
      <c r="Q87" s="16"/>
      <c r="R87" s="16">
        <f>O87+P87+Q87</f>
        <v>0</v>
      </c>
      <c r="S87" s="16">
        <f>R87</f>
        <v>0</v>
      </c>
      <c r="T87" s="65">
        <v>186</v>
      </c>
      <c r="U87" s="16">
        <f t="shared" si="31"/>
        <v>0</v>
      </c>
      <c r="V87" s="16">
        <f t="shared" si="32"/>
        <v>28</v>
      </c>
      <c r="W87" s="16">
        <f t="shared" si="33"/>
        <v>28</v>
      </c>
      <c r="X87" s="15">
        <f t="shared" si="34"/>
        <v>28</v>
      </c>
      <c r="Y87" s="61">
        <v>100</v>
      </c>
      <c r="Z87" s="16">
        <f t="shared" si="35"/>
        <v>0</v>
      </c>
      <c r="AA87" s="16">
        <f t="shared" si="36"/>
        <v>0</v>
      </c>
      <c r="AB87" s="16">
        <f t="shared" si="37"/>
        <v>0</v>
      </c>
      <c r="AC87" s="15">
        <f t="shared" si="38"/>
        <v>0</v>
      </c>
      <c r="AD87" s="18">
        <f t="shared" si="39"/>
        <v>85</v>
      </c>
      <c r="AE87" s="19">
        <f t="shared" si="40"/>
        <v>85</v>
      </c>
      <c r="AF87" s="19">
        <f t="shared" si="41"/>
        <v>82</v>
      </c>
    </row>
    <row r="88" spans="1:32" x14ac:dyDescent="0.25">
      <c r="A88" s="68">
        <v>23</v>
      </c>
      <c r="B88" s="70" t="s">
        <v>360</v>
      </c>
      <c r="C88" s="58">
        <v>11</v>
      </c>
      <c r="D88" s="59">
        <v>7.9</v>
      </c>
      <c r="E88" s="14">
        <f t="shared" si="23"/>
        <v>46</v>
      </c>
      <c r="F88" s="14">
        <f t="shared" si="24"/>
        <v>0</v>
      </c>
      <c r="G88" s="14">
        <f t="shared" si="25"/>
        <v>46</v>
      </c>
      <c r="H88" s="15">
        <f t="shared" si="26"/>
        <v>46</v>
      </c>
      <c r="I88" s="61">
        <v>410</v>
      </c>
      <c r="J88" s="14">
        <f t="shared" si="27"/>
        <v>0</v>
      </c>
      <c r="K88" s="14">
        <f t="shared" si="28"/>
        <v>14</v>
      </c>
      <c r="L88" s="14">
        <f t="shared" si="29"/>
        <v>14</v>
      </c>
      <c r="M88" s="15">
        <f t="shared" si="30"/>
        <v>14</v>
      </c>
      <c r="N88" s="17"/>
      <c r="O88" s="17"/>
      <c r="P88" s="17"/>
      <c r="Q88" s="17"/>
      <c r="R88" s="17"/>
      <c r="S88" s="17"/>
      <c r="T88" s="65">
        <v>181</v>
      </c>
      <c r="U88" s="16">
        <f t="shared" si="31"/>
        <v>0</v>
      </c>
      <c r="V88" s="16">
        <f t="shared" si="32"/>
        <v>25</v>
      </c>
      <c r="W88" s="16">
        <f t="shared" si="33"/>
        <v>25</v>
      </c>
      <c r="X88" s="15">
        <f t="shared" si="34"/>
        <v>25</v>
      </c>
      <c r="Y88" s="61">
        <v>100</v>
      </c>
      <c r="Z88" s="16">
        <f t="shared" si="35"/>
        <v>0</v>
      </c>
      <c r="AA88" s="16">
        <f t="shared" si="36"/>
        <v>0</v>
      </c>
      <c r="AB88" s="16">
        <f t="shared" si="37"/>
        <v>0</v>
      </c>
      <c r="AC88" s="15">
        <f t="shared" si="38"/>
        <v>0</v>
      </c>
      <c r="AD88" s="18">
        <f t="shared" si="39"/>
        <v>85</v>
      </c>
      <c r="AE88" s="19">
        <f t="shared" si="40"/>
        <v>85</v>
      </c>
      <c r="AF88" s="19">
        <f t="shared" si="41"/>
        <v>82</v>
      </c>
    </row>
    <row r="89" spans="1:32" x14ac:dyDescent="0.25">
      <c r="A89" s="68">
        <v>27</v>
      </c>
      <c r="B89" s="70" t="s">
        <v>336</v>
      </c>
      <c r="C89" s="58">
        <v>12</v>
      </c>
      <c r="D89" s="59">
        <v>8.1</v>
      </c>
      <c r="E89" s="14">
        <f t="shared" si="23"/>
        <v>38</v>
      </c>
      <c r="F89" s="14">
        <f t="shared" si="24"/>
        <v>0</v>
      </c>
      <c r="G89" s="14">
        <f t="shared" si="25"/>
        <v>38</v>
      </c>
      <c r="H89" s="15">
        <f t="shared" si="26"/>
        <v>38</v>
      </c>
      <c r="I89" s="61">
        <v>440</v>
      </c>
      <c r="J89" s="14">
        <f t="shared" si="27"/>
        <v>0</v>
      </c>
      <c r="K89" s="14">
        <f t="shared" si="28"/>
        <v>18</v>
      </c>
      <c r="L89" s="14">
        <f t="shared" si="29"/>
        <v>18</v>
      </c>
      <c r="M89" s="15">
        <f t="shared" si="30"/>
        <v>18</v>
      </c>
      <c r="N89" s="16">
        <v>60</v>
      </c>
      <c r="O89" s="16">
        <f>IF(N89&gt;1.567,0,IF(N89&gt;1.56,60,IF(N89&gt;1.554,61,IF(N89&gt;1.548,62,IF(N89&gt;1.542,63,IF(N89&gt;1.536,64,IF(N89&gt;1.53,65,IF(N89&gt;1.524,66,IF(N89&gt;1.518,67,IF(N89&gt;1.512,68,IF(N89&gt;1.506,69,IF(N89&gt;1.5,70,IF(N89&gt;1.494,71,IF(N89&gt;1.488,72,IF(N89&gt;1.482,73,IF(N89&gt;1.477,74,IF(N89&gt;1.473,75,IF(N89&gt;1.469,76,IF(N89&gt;1.464,77,IF(N89&gt;1.46,78,IF(N89&gt;1.455,79,IF(N89&gt;1.451,80,IF(N89&gt;1.447,81,IF(N89&gt;1.443,82,IF(N89&gt;1.439,83,IF(N89&gt;1.435,84,IF(N89&gt;1.432,85,IF(N89&gt;1.428,86,IF(N89&gt;1.425,87,IF(N89&gt;1.422,88,IF(N89&gt;1.419,89,IF(N89&gt;1.416,90,IF(N89&gt;1.413,91,IF(N89&gt;1.41,92,IF(N89&gt;1.407,93,IF(N89&gt;1.404,94,IF(N89&gt;1.401,95,IF(N89&gt;1.398,96,IF(N89&gt;1.395,97,IF(N89&gt;1.392,98,IF(N89&gt;1.389,99,IF(N89&gt;1.386,100,IF(N89&gt;1.383,101,IF(N89&gt;1.38,102,IF(N89&gt;1.378,103,IF(N89&gt;1.375,104,IF(N89&gt;1.372,105,IF(N89&gt;1.37,106,IF(N89&gt;1.367,107,IF(N89&gt;1.365,108,IF(N89&gt;1.362,109,IF(N89&gt;1.359,110,IF(N89&gt;1.357,111,IF(N89&gt;1.354,112,IF(N89&gt;1.351,113,IF(N89&gt;1.348,114,IF(N89&gt;1.346,115,IF(N89&gt;1.343,116,IF(N89&gt;1.341,117,IF(N89&gt;1.338,118,IF(N89&gt;1.336,119,)))))))))))))))))))))))))))))))))))))))))))))))))))))))))))))</f>
        <v>0</v>
      </c>
      <c r="P89" s="16">
        <f>IF(N89&gt;3.015,0,IF(N89&gt;3.001,1,IF(N89&gt;2.587,2,IF(N89&gt;2.573,3,IF(N89&gt;2.559,4,IF(N89&gt;2.545,5,IF(N89&gt;2.531,6,IF(N89&gt;2.517,7,IF(N89&gt;2.503,8,IF(N89&gt;2.489,9,IF(N89&gt;2.475,10,IF(N89&gt;2.461,11,IF(N89&gt;2.448,12,IF(N89&gt;2.435,13,IF(N89&gt;2.422,14,IF(N89&gt;2.409,15,IF(N89&gt;2.396,16,IF(N89&gt;2.383,17,IF(N89&gt;2.37,18,IF(N89&gt;2.357,19,IF(N89&gt;2.344,20,IF(N89&gt;2.332,21,IF(N89&gt;2.32,22,IF(N89&gt;2.308,23,IF(N89&gt;2.296,24,IF(N89&gt;2.284,25,IF(N89&gt;2.272,26,IF(N89&gt;2.26,27,IF(N89&gt;2.248,28,IF(N89&gt;2.236,29,IF(N89&gt;2.225,30,IF(N89&gt;2.214,31,IF(N89&gt;2.203,32,IF(N89&gt;2.192,33,IF(N89&gt;2.181,34,IF(N89&gt;2.17,35,IF(N89&gt;2.16,36,IF(N89&gt;2.15,37,IF(N89&gt;2.14,38,IF(N89&gt;2.131,39,IF(N89&gt;2.122,40,IF(N89&gt;2.113,41,IF(N89&gt;2.104,42,IF(N89&gt;2.095,43,IF(N89&gt;2.086,44,IF(N89&gt;2.077,45,IF(N89&gt;2.068,46,IF(N89&gt;2.059,47,IF(N89&gt;2.05,48,IF(N89&gt;2.042,49,IF(N89&gt;2.034,50,IF(N89&gt;2.026,51,IF(N89&gt;2.018,52,IF(N89&gt;2.01,53,IF(N89&gt;2.002,54,IF(N89&gt;1.595,55,IF(N89&gt;1.588,56,IF(N89&gt;1.581,57,IF(N89&gt;1.574,58,IF(N89&gt;1.567,59,))))))))))))))))))))))))))))))))))))))))))))))))))))))))))))</f>
        <v>0</v>
      </c>
      <c r="Q89" s="16"/>
      <c r="R89" s="16">
        <f>O89+P89+Q89</f>
        <v>0</v>
      </c>
      <c r="S89" s="16">
        <f>R89</f>
        <v>0</v>
      </c>
      <c r="T89" s="65">
        <v>188</v>
      </c>
      <c r="U89" s="16">
        <f t="shared" si="31"/>
        <v>0</v>
      </c>
      <c r="V89" s="16">
        <f t="shared" si="32"/>
        <v>29</v>
      </c>
      <c r="W89" s="16">
        <f t="shared" si="33"/>
        <v>29</v>
      </c>
      <c r="X89" s="15">
        <f t="shared" si="34"/>
        <v>29</v>
      </c>
      <c r="Y89" s="61">
        <v>100</v>
      </c>
      <c r="Z89" s="16">
        <f t="shared" si="35"/>
        <v>0</v>
      </c>
      <c r="AA89" s="16">
        <f t="shared" si="36"/>
        <v>0</v>
      </c>
      <c r="AB89" s="16">
        <f t="shared" si="37"/>
        <v>0</v>
      </c>
      <c r="AC89" s="15">
        <f t="shared" si="38"/>
        <v>0</v>
      </c>
      <c r="AD89" s="18">
        <f t="shared" si="39"/>
        <v>85</v>
      </c>
      <c r="AE89" s="19">
        <f t="shared" si="40"/>
        <v>85</v>
      </c>
      <c r="AF89" s="19">
        <f t="shared" si="41"/>
        <v>82</v>
      </c>
    </row>
    <row r="90" spans="1:32" x14ac:dyDescent="0.25">
      <c r="A90" s="68">
        <v>88</v>
      </c>
      <c r="B90" s="70" t="s">
        <v>226</v>
      </c>
      <c r="C90" s="58">
        <v>32</v>
      </c>
      <c r="D90" s="59">
        <v>7.6</v>
      </c>
      <c r="E90" s="14">
        <f t="shared" si="23"/>
        <v>55</v>
      </c>
      <c r="F90" s="14">
        <f t="shared" si="24"/>
        <v>0</v>
      </c>
      <c r="G90" s="14">
        <f t="shared" si="25"/>
        <v>55</v>
      </c>
      <c r="H90" s="15">
        <f t="shared" si="26"/>
        <v>55</v>
      </c>
      <c r="I90" s="61">
        <v>305</v>
      </c>
      <c r="J90" s="14">
        <f t="shared" si="27"/>
        <v>0</v>
      </c>
      <c r="K90" s="14">
        <f t="shared" si="28"/>
        <v>3</v>
      </c>
      <c r="L90" s="14">
        <f t="shared" si="29"/>
        <v>3</v>
      </c>
      <c r="M90" s="15">
        <f t="shared" si="30"/>
        <v>3</v>
      </c>
      <c r="N90" s="16">
        <v>60</v>
      </c>
      <c r="O90" s="16">
        <f>IF(N90&gt;1.567,0,IF(N90&gt;1.56,60,IF(N90&gt;1.554,61,IF(N90&gt;1.548,62,IF(N90&gt;1.542,63,IF(N90&gt;1.536,64,IF(N90&gt;1.53,65,IF(N90&gt;1.524,66,IF(N90&gt;1.518,67,IF(N90&gt;1.512,68,IF(N90&gt;1.506,69,IF(N90&gt;1.5,70,IF(N90&gt;1.494,71,IF(N90&gt;1.488,72,IF(N90&gt;1.482,73,IF(N90&gt;1.477,74,IF(N90&gt;1.473,75,IF(N90&gt;1.469,76,IF(N90&gt;1.464,77,IF(N90&gt;1.46,78,IF(N90&gt;1.455,79,IF(N90&gt;1.451,80,IF(N90&gt;1.447,81,IF(N90&gt;1.443,82,IF(N90&gt;1.439,83,IF(N90&gt;1.435,84,IF(N90&gt;1.432,85,IF(N90&gt;1.428,86,IF(N90&gt;1.425,87,IF(N90&gt;1.422,88,IF(N90&gt;1.419,89,IF(N90&gt;1.416,90,IF(N90&gt;1.413,91,IF(N90&gt;1.41,92,IF(N90&gt;1.407,93,IF(N90&gt;1.404,94,IF(N90&gt;1.401,95,IF(N90&gt;1.398,96,IF(N90&gt;1.395,97,IF(N90&gt;1.392,98,IF(N90&gt;1.389,99,IF(N90&gt;1.386,100,IF(N90&gt;1.383,101,IF(N90&gt;1.38,102,IF(N90&gt;1.378,103,IF(N90&gt;1.375,104,IF(N90&gt;1.372,105,IF(N90&gt;1.37,106,IF(N90&gt;1.367,107,IF(N90&gt;1.365,108,IF(N90&gt;1.362,109,IF(N90&gt;1.359,110,IF(N90&gt;1.357,111,IF(N90&gt;1.354,112,IF(N90&gt;1.351,113,IF(N90&gt;1.348,114,IF(N90&gt;1.346,115,IF(N90&gt;1.343,116,IF(N90&gt;1.341,117,IF(N90&gt;1.338,118,IF(N90&gt;1.336,119,)))))))))))))))))))))))))))))))))))))))))))))))))))))))))))))</f>
        <v>0</v>
      </c>
      <c r="P90" s="16">
        <f>IF(N90&gt;3.015,0,IF(N90&gt;3.001,1,IF(N90&gt;2.587,2,IF(N90&gt;2.573,3,IF(N90&gt;2.559,4,IF(N90&gt;2.545,5,IF(N90&gt;2.531,6,IF(N90&gt;2.517,7,IF(N90&gt;2.503,8,IF(N90&gt;2.489,9,IF(N90&gt;2.475,10,IF(N90&gt;2.461,11,IF(N90&gt;2.448,12,IF(N90&gt;2.435,13,IF(N90&gt;2.422,14,IF(N90&gt;2.409,15,IF(N90&gt;2.396,16,IF(N90&gt;2.383,17,IF(N90&gt;2.37,18,IF(N90&gt;2.357,19,IF(N90&gt;2.344,20,IF(N90&gt;2.332,21,IF(N90&gt;2.32,22,IF(N90&gt;2.308,23,IF(N90&gt;2.296,24,IF(N90&gt;2.284,25,IF(N90&gt;2.272,26,IF(N90&gt;2.26,27,IF(N90&gt;2.248,28,IF(N90&gt;2.236,29,IF(N90&gt;2.225,30,IF(N90&gt;2.214,31,IF(N90&gt;2.203,32,IF(N90&gt;2.192,33,IF(N90&gt;2.181,34,IF(N90&gt;2.17,35,IF(N90&gt;2.16,36,IF(N90&gt;2.15,37,IF(N90&gt;2.14,38,IF(N90&gt;2.131,39,IF(N90&gt;2.122,40,IF(N90&gt;2.113,41,IF(N90&gt;2.104,42,IF(N90&gt;2.095,43,IF(N90&gt;2.086,44,IF(N90&gt;2.077,45,IF(N90&gt;2.068,46,IF(N90&gt;2.059,47,IF(N90&gt;2.05,48,IF(N90&gt;2.042,49,IF(N90&gt;2.034,50,IF(N90&gt;2.026,51,IF(N90&gt;2.018,52,IF(N90&gt;2.01,53,IF(N90&gt;2.002,54,IF(N90&gt;1.595,55,IF(N90&gt;1.588,56,IF(N90&gt;1.581,57,IF(N90&gt;1.574,58,IF(N90&gt;1.567,59,))))))))))))))))))))))))))))))))))))))))))))))))))))))))))))</f>
        <v>0</v>
      </c>
      <c r="Q90" s="16"/>
      <c r="R90" s="16">
        <f>O90+P90+Q90</f>
        <v>0</v>
      </c>
      <c r="S90" s="16">
        <f>R90</f>
        <v>0</v>
      </c>
      <c r="T90" s="65">
        <v>184</v>
      </c>
      <c r="U90" s="16">
        <f t="shared" si="31"/>
        <v>0</v>
      </c>
      <c r="V90" s="16">
        <f t="shared" si="32"/>
        <v>27</v>
      </c>
      <c r="W90" s="16">
        <f t="shared" si="33"/>
        <v>27</v>
      </c>
      <c r="X90" s="15">
        <f t="shared" si="34"/>
        <v>27</v>
      </c>
      <c r="Y90" s="61">
        <v>100</v>
      </c>
      <c r="Z90" s="16">
        <f t="shared" si="35"/>
        <v>0</v>
      </c>
      <c r="AA90" s="16">
        <f t="shared" si="36"/>
        <v>0</v>
      </c>
      <c r="AB90" s="16">
        <f t="shared" si="37"/>
        <v>0</v>
      </c>
      <c r="AC90" s="15">
        <f t="shared" si="38"/>
        <v>0</v>
      </c>
      <c r="AD90" s="18">
        <f t="shared" si="39"/>
        <v>85</v>
      </c>
      <c r="AE90" s="19">
        <f t="shared" si="40"/>
        <v>85</v>
      </c>
      <c r="AF90" s="19">
        <f t="shared" si="41"/>
        <v>82</v>
      </c>
    </row>
    <row r="91" spans="1:32" x14ac:dyDescent="0.25">
      <c r="A91" s="68">
        <v>181</v>
      </c>
      <c r="B91" s="70" t="s">
        <v>158</v>
      </c>
      <c r="C91" s="58">
        <v>56</v>
      </c>
      <c r="D91" s="59">
        <v>7.6</v>
      </c>
      <c r="E91" s="14">
        <f t="shared" si="23"/>
        <v>55</v>
      </c>
      <c r="F91" s="14">
        <f t="shared" si="24"/>
        <v>0</v>
      </c>
      <c r="G91" s="14">
        <f t="shared" si="25"/>
        <v>55</v>
      </c>
      <c r="H91" s="15">
        <f t="shared" si="26"/>
        <v>55</v>
      </c>
      <c r="I91" s="61">
        <v>310</v>
      </c>
      <c r="J91" s="14">
        <f t="shared" si="27"/>
        <v>0</v>
      </c>
      <c r="K91" s="14">
        <f t="shared" si="28"/>
        <v>4</v>
      </c>
      <c r="L91" s="14">
        <f t="shared" si="29"/>
        <v>4</v>
      </c>
      <c r="M91" s="15">
        <f t="shared" si="30"/>
        <v>4</v>
      </c>
      <c r="N91" s="16">
        <v>60</v>
      </c>
      <c r="O91" s="16">
        <f>IF(N91&gt;1.567,0,IF(N91&gt;1.56,60,IF(N91&gt;1.554,61,IF(N91&gt;1.548,62,IF(N91&gt;1.542,63,IF(N91&gt;1.536,64,IF(N91&gt;1.53,65,IF(N91&gt;1.524,66,IF(N91&gt;1.518,67,IF(N91&gt;1.512,68,IF(N91&gt;1.506,69,IF(N91&gt;1.5,70,IF(N91&gt;1.494,71,IF(N91&gt;1.488,72,IF(N91&gt;1.482,73,IF(N91&gt;1.477,74,IF(N91&gt;1.473,75,IF(N91&gt;1.469,76,IF(N91&gt;1.464,77,IF(N91&gt;1.46,78,IF(N91&gt;1.455,79,IF(N91&gt;1.451,80,IF(N91&gt;1.447,81,IF(N91&gt;1.443,82,IF(N91&gt;1.439,83,IF(N91&gt;1.435,84,IF(N91&gt;1.432,85,IF(N91&gt;1.428,86,IF(N91&gt;1.425,87,IF(N91&gt;1.422,88,IF(N91&gt;1.419,89,IF(N91&gt;1.416,90,IF(N91&gt;1.413,91,IF(N91&gt;1.41,92,IF(N91&gt;1.407,93,IF(N91&gt;1.404,94,IF(N91&gt;1.401,95,IF(N91&gt;1.398,96,IF(N91&gt;1.395,97,IF(N91&gt;1.392,98,IF(N91&gt;1.389,99,IF(N91&gt;1.386,100,IF(N91&gt;1.383,101,IF(N91&gt;1.38,102,IF(N91&gt;1.378,103,IF(N91&gt;1.375,104,IF(N91&gt;1.372,105,IF(N91&gt;1.37,106,IF(N91&gt;1.367,107,IF(N91&gt;1.365,108,IF(N91&gt;1.362,109,IF(N91&gt;1.359,110,IF(N91&gt;1.357,111,IF(N91&gt;1.354,112,IF(N91&gt;1.351,113,IF(N91&gt;1.348,114,IF(N91&gt;1.346,115,IF(N91&gt;1.343,116,IF(N91&gt;1.341,117,IF(N91&gt;1.338,118,IF(N91&gt;1.336,119,)))))))))))))))))))))))))))))))))))))))))))))))))))))))))))))</f>
        <v>0</v>
      </c>
      <c r="P91" s="16">
        <f>IF(N91&gt;3.015,0,IF(N91&gt;3.001,1,IF(N91&gt;2.587,2,IF(N91&gt;2.573,3,IF(N91&gt;2.559,4,IF(N91&gt;2.545,5,IF(N91&gt;2.531,6,IF(N91&gt;2.517,7,IF(N91&gt;2.503,8,IF(N91&gt;2.489,9,IF(N91&gt;2.475,10,IF(N91&gt;2.461,11,IF(N91&gt;2.448,12,IF(N91&gt;2.435,13,IF(N91&gt;2.422,14,IF(N91&gt;2.409,15,IF(N91&gt;2.396,16,IF(N91&gt;2.383,17,IF(N91&gt;2.37,18,IF(N91&gt;2.357,19,IF(N91&gt;2.344,20,IF(N91&gt;2.332,21,IF(N91&gt;2.32,22,IF(N91&gt;2.308,23,IF(N91&gt;2.296,24,IF(N91&gt;2.284,25,IF(N91&gt;2.272,26,IF(N91&gt;2.26,27,IF(N91&gt;2.248,28,IF(N91&gt;2.236,29,IF(N91&gt;2.225,30,IF(N91&gt;2.214,31,IF(N91&gt;2.203,32,IF(N91&gt;2.192,33,IF(N91&gt;2.181,34,IF(N91&gt;2.17,35,IF(N91&gt;2.16,36,IF(N91&gt;2.15,37,IF(N91&gt;2.14,38,IF(N91&gt;2.131,39,IF(N91&gt;2.122,40,IF(N91&gt;2.113,41,IF(N91&gt;2.104,42,IF(N91&gt;2.095,43,IF(N91&gt;2.086,44,IF(N91&gt;2.077,45,IF(N91&gt;2.068,46,IF(N91&gt;2.059,47,IF(N91&gt;2.05,48,IF(N91&gt;2.042,49,IF(N91&gt;2.034,50,IF(N91&gt;2.026,51,IF(N91&gt;2.018,52,IF(N91&gt;2.01,53,IF(N91&gt;2.002,54,IF(N91&gt;1.595,55,IF(N91&gt;1.588,56,IF(N91&gt;1.581,57,IF(N91&gt;1.574,58,IF(N91&gt;1.567,59,))))))))))))))))))))))))))))))))))))))))))))))))))))))))))))</f>
        <v>0</v>
      </c>
      <c r="Q91" s="16"/>
      <c r="R91" s="16">
        <f>O91+P91+Q91</f>
        <v>0</v>
      </c>
      <c r="S91" s="16">
        <f>R91</f>
        <v>0</v>
      </c>
      <c r="T91" s="65">
        <v>183</v>
      </c>
      <c r="U91" s="16">
        <f t="shared" si="31"/>
        <v>0</v>
      </c>
      <c r="V91" s="16">
        <f t="shared" si="32"/>
        <v>26</v>
      </c>
      <c r="W91" s="16">
        <f t="shared" si="33"/>
        <v>26</v>
      </c>
      <c r="X91" s="15">
        <f t="shared" si="34"/>
        <v>26</v>
      </c>
      <c r="Y91" s="61">
        <v>100</v>
      </c>
      <c r="Z91" s="16">
        <f t="shared" si="35"/>
        <v>0</v>
      </c>
      <c r="AA91" s="16">
        <f t="shared" si="36"/>
        <v>0</v>
      </c>
      <c r="AB91" s="16">
        <f t="shared" si="37"/>
        <v>0</v>
      </c>
      <c r="AC91" s="15">
        <f t="shared" si="38"/>
        <v>0</v>
      </c>
      <c r="AD91" s="18">
        <f t="shared" si="39"/>
        <v>85</v>
      </c>
      <c r="AE91" s="19">
        <f t="shared" si="40"/>
        <v>85</v>
      </c>
      <c r="AF91" s="19">
        <f t="shared" si="41"/>
        <v>82</v>
      </c>
    </row>
    <row r="92" spans="1:32" x14ac:dyDescent="0.25">
      <c r="A92" s="68">
        <v>29</v>
      </c>
      <c r="B92" s="70" t="s">
        <v>107</v>
      </c>
      <c r="C92" s="58">
        <v>12</v>
      </c>
      <c r="D92" s="59">
        <v>7.8</v>
      </c>
      <c r="E92" s="14">
        <f t="shared" si="23"/>
        <v>50</v>
      </c>
      <c r="F92" s="14">
        <f t="shared" si="24"/>
        <v>0</v>
      </c>
      <c r="G92" s="14">
        <f t="shared" si="25"/>
        <v>50</v>
      </c>
      <c r="H92" s="15">
        <f t="shared" si="26"/>
        <v>50</v>
      </c>
      <c r="I92" s="61">
        <v>390</v>
      </c>
      <c r="J92" s="14">
        <f t="shared" si="27"/>
        <v>0</v>
      </c>
      <c r="K92" s="14">
        <f t="shared" si="28"/>
        <v>12</v>
      </c>
      <c r="L92" s="14">
        <f t="shared" si="29"/>
        <v>12</v>
      </c>
      <c r="M92" s="15">
        <f t="shared" si="30"/>
        <v>12</v>
      </c>
      <c r="N92" s="16">
        <v>60</v>
      </c>
      <c r="O92" s="16">
        <f>IF(N92&gt;1.567,0,IF(N92&gt;1.56,60,IF(N92&gt;1.554,61,IF(N92&gt;1.548,62,IF(N92&gt;1.542,63,IF(N92&gt;1.536,64,IF(N92&gt;1.53,65,IF(N92&gt;1.524,66,IF(N92&gt;1.518,67,IF(N92&gt;1.512,68,IF(N92&gt;1.506,69,IF(N92&gt;1.5,70,IF(N92&gt;1.494,71,IF(N92&gt;1.488,72,IF(N92&gt;1.482,73,IF(N92&gt;1.477,74,IF(N92&gt;1.473,75,IF(N92&gt;1.469,76,IF(N92&gt;1.464,77,IF(N92&gt;1.46,78,IF(N92&gt;1.455,79,IF(N92&gt;1.451,80,IF(N92&gt;1.447,81,IF(N92&gt;1.443,82,IF(N92&gt;1.439,83,IF(N92&gt;1.435,84,IF(N92&gt;1.432,85,IF(N92&gt;1.428,86,IF(N92&gt;1.425,87,IF(N92&gt;1.422,88,IF(N92&gt;1.419,89,IF(N92&gt;1.416,90,IF(N92&gt;1.413,91,IF(N92&gt;1.41,92,IF(N92&gt;1.407,93,IF(N92&gt;1.404,94,IF(N92&gt;1.401,95,IF(N92&gt;1.398,96,IF(N92&gt;1.395,97,IF(N92&gt;1.392,98,IF(N92&gt;1.389,99,IF(N92&gt;1.386,100,IF(N92&gt;1.383,101,IF(N92&gt;1.38,102,IF(N92&gt;1.378,103,IF(N92&gt;1.375,104,IF(N92&gt;1.372,105,IF(N92&gt;1.37,106,IF(N92&gt;1.367,107,IF(N92&gt;1.365,108,IF(N92&gt;1.362,109,IF(N92&gt;1.359,110,IF(N92&gt;1.357,111,IF(N92&gt;1.354,112,IF(N92&gt;1.351,113,IF(N92&gt;1.348,114,IF(N92&gt;1.346,115,IF(N92&gt;1.343,116,IF(N92&gt;1.341,117,IF(N92&gt;1.338,118,IF(N92&gt;1.336,119,)))))))))))))))))))))))))))))))))))))))))))))))))))))))))))))</f>
        <v>0</v>
      </c>
      <c r="P92" s="16">
        <f>IF(N92&gt;3.015,0,IF(N92&gt;3.001,1,IF(N92&gt;2.587,2,IF(N92&gt;2.573,3,IF(N92&gt;2.559,4,IF(N92&gt;2.545,5,IF(N92&gt;2.531,6,IF(N92&gt;2.517,7,IF(N92&gt;2.503,8,IF(N92&gt;2.489,9,IF(N92&gt;2.475,10,IF(N92&gt;2.461,11,IF(N92&gt;2.448,12,IF(N92&gt;2.435,13,IF(N92&gt;2.422,14,IF(N92&gt;2.409,15,IF(N92&gt;2.396,16,IF(N92&gt;2.383,17,IF(N92&gt;2.37,18,IF(N92&gt;2.357,19,IF(N92&gt;2.344,20,IF(N92&gt;2.332,21,IF(N92&gt;2.32,22,IF(N92&gt;2.308,23,IF(N92&gt;2.296,24,IF(N92&gt;2.284,25,IF(N92&gt;2.272,26,IF(N92&gt;2.26,27,IF(N92&gt;2.248,28,IF(N92&gt;2.236,29,IF(N92&gt;2.225,30,IF(N92&gt;2.214,31,IF(N92&gt;2.203,32,IF(N92&gt;2.192,33,IF(N92&gt;2.181,34,IF(N92&gt;2.17,35,IF(N92&gt;2.16,36,IF(N92&gt;2.15,37,IF(N92&gt;2.14,38,IF(N92&gt;2.131,39,IF(N92&gt;2.122,40,IF(N92&gt;2.113,41,IF(N92&gt;2.104,42,IF(N92&gt;2.095,43,IF(N92&gt;2.086,44,IF(N92&gt;2.077,45,IF(N92&gt;2.068,46,IF(N92&gt;2.059,47,IF(N92&gt;2.05,48,IF(N92&gt;2.042,49,IF(N92&gt;2.034,50,IF(N92&gt;2.026,51,IF(N92&gt;2.018,52,IF(N92&gt;2.01,53,IF(N92&gt;2.002,54,IF(N92&gt;1.595,55,IF(N92&gt;1.588,56,IF(N92&gt;1.581,57,IF(N92&gt;1.574,58,IF(N92&gt;1.567,59,))))))))))))))))))))))))))))))))))))))))))))))))))))))))))))</f>
        <v>0</v>
      </c>
      <c r="Q92" s="16"/>
      <c r="R92" s="16">
        <f>O92+P92+Q92</f>
        <v>0</v>
      </c>
      <c r="S92" s="16">
        <f>R92</f>
        <v>0</v>
      </c>
      <c r="T92" s="65">
        <v>174</v>
      </c>
      <c r="U92" s="16">
        <f t="shared" si="31"/>
        <v>0</v>
      </c>
      <c r="V92" s="16">
        <f t="shared" si="32"/>
        <v>22</v>
      </c>
      <c r="W92" s="16">
        <f t="shared" si="33"/>
        <v>22</v>
      </c>
      <c r="X92" s="15">
        <f t="shared" si="34"/>
        <v>22</v>
      </c>
      <c r="Y92" s="61">
        <v>100</v>
      </c>
      <c r="Z92" s="16">
        <f t="shared" si="35"/>
        <v>0</v>
      </c>
      <c r="AA92" s="16">
        <f t="shared" si="36"/>
        <v>0</v>
      </c>
      <c r="AB92" s="16">
        <f t="shared" si="37"/>
        <v>0</v>
      </c>
      <c r="AC92" s="15">
        <f t="shared" si="38"/>
        <v>0</v>
      </c>
      <c r="AD92" s="18">
        <f t="shared" si="39"/>
        <v>84</v>
      </c>
      <c r="AE92" s="19">
        <f t="shared" si="40"/>
        <v>84</v>
      </c>
      <c r="AF92" s="19">
        <f t="shared" si="41"/>
        <v>87</v>
      </c>
    </row>
    <row r="93" spans="1:32" x14ac:dyDescent="0.25">
      <c r="A93" s="68">
        <v>38</v>
      </c>
      <c r="B93" s="70" t="s">
        <v>128</v>
      </c>
      <c r="C93" s="58">
        <v>18</v>
      </c>
      <c r="D93" s="59">
        <v>7.8</v>
      </c>
      <c r="E93" s="14">
        <f t="shared" si="23"/>
        <v>50</v>
      </c>
      <c r="F93" s="14">
        <f t="shared" si="24"/>
        <v>0</v>
      </c>
      <c r="G93" s="14">
        <f t="shared" si="25"/>
        <v>50</v>
      </c>
      <c r="H93" s="15">
        <f t="shared" si="26"/>
        <v>50</v>
      </c>
      <c r="I93" s="61">
        <v>320</v>
      </c>
      <c r="J93" s="14">
        <f t="shared" si="27"/>
        <v>0</v>
      </c>
      <c r="K93" s="14">
        <f t="shared" si="28"/>
        <v>5</v>
      </c>
      <c r="L93" s="14">
        <f t="shared" si="29"/>
        <v>5</v>
      </c>
      <c r="M93" s="15">
        <f t="shared" si="30"/>
        <v>5</v>
      </c>
      <c r="N93" s="17"/>
      <c r="O93" s="17"/>
      <c r="P93" s="17"/>
      <c r="Q93" s="17"/>
      <c r="R93" s="17"/>
      <c r="S93" s="17"/>
      <c r="T93" s="65">
        <v>189</v>
      </c>
      <c r="U93" s="16">
        <f t="shared" si="31"/>
        <v>0</v>
      </c>
      <c r="V93" s="16">
        <f t="shared" si="32"/>
        <v>29</v>
      </c>
      <c r="W93" s="16">
        <f t="shared" si="33"/>
        <v>29</v>
      </c>
      <c r="X93" s="15">
        <f t="shared" si="34"/>
        <v>29</v>
      </c>
      <c r="Y93" s="61">
        <v>100</v>
      </c>
      <c r="Z93" s="16">
        <f t="shared" si="35"/>
        <v>0</v>
      </c>
      <c r="AA93" s="16">
        <f t="shared" si="36"/>
        <v>0</v>
      </c>
      <c r="AB93" s="16">
        <f t="shared" si="37"/>
        <v>0</v>
      </c>
      <c r="AC93" s="15">
        <f t="shared" si="38"/>
        <v>0</v>
      </c>
      <c r="AD93" s="18">
        <f t="shared" si="39"/>
        <v>84</v>
      </c>
      <c r="AE93" s="19">
        <f t="shared" si="40"/>
        <v>84</v>
      </c>
      <c r="AF93" s="19">
        <f t="shared" si="41"/>
        <v>87</v>
      </c>
    </row>
    <row r="94" spans="1:32" x14ac:dyDescent="0.25">
      <c r="A94" s="68">
        <v>16</v>
      </c>
      <c r="B94" s="70" t="s">
        <v>246</v>
      </c>
      <c r="C94" s="58">
        <v>10</v>
      </c>
      <c r="D94" s="59">
        <v>8.1999999999999993</v>
      </c>
      <c r="E94" s="14">
        <f t="shared" si="23"/>
        <v>34</v>
      </c>
      <c r="F94" s="14">
        <f t="shared" si="24"/>
        <v>0</v>
      </c>
      <c r="G94" s="14">
        <f t="shared" si="25"/>
        <v>34</v>
      </c>
      <c r="H94" s="15">
        <f t="shared" si="26"/>
        <v>34</v>
      </c>
      <c r="I94" s="61">
        <v>400</v>
      </c>
      <c r="J94" s="14">
        <f t="shared" si="27"/>
        <v>0</v>
      </c>
      <c r="K94" s="14">
        <f t="shared" si="28"/>
        <v>13</v>
      </c>
      <c r="L94" s="14">
        <f t="shared" si="29"/>
        <v>13</v>
      </c>
      <c r="M94" s="15">
        <f t="shared" si="30"/>
        <v>13</v>
      </c>
      <c r="N94" s="16">
        <v>60</v>
      </c>
      <c r="O94" s="16">
        <f>IF(N94&gt;1.567,0,IF(N94&gt;1.56,60,IF(N94&gt;1.554,61,IF(N94&gt;1.548,62,IF(N94&gt;1.542,63,IF(N94&gt;1.536,64,IF(N94&gt;1.53,65,IF(N94&gt;1.524,66,IF(N94&gt;1.518,67,IF(N94&gt;1.512,68,IF(N94&gt;1.506,69,IF(N94&gt;1.5,70,IF(N94&gt;1.494,71,IF(N94&gt;1.488,72,IF(N94&gt;1.482,73,IF(N94&gt;1.477,74,IF(N94&gt;1.473,75,IF(N94&gt;1.469,76,IF(N94&gt;1.464,77,IF(N94&gt;1.46,78,IF(N94&gt;1.455,79,IF(N94&gt;1.451,80,IF(N94&gt;1.447,81,IF(N94&gt;1.443,82,IF(N94&gt;1.439,83,IF(N94&gt;1.435,84,IF(N94&gt;1.432,85,IF(N94&gt;1.428,86,IF(N94&gt;1.425,87,IF(N94&gt;1.422,88,IF(N94&gt;1.419,89,IF(N94&gt;1.416,90,IF(N94&gt;1.413,91,IF(N94&gt;1.41,92,IF(N94&gt;1.407,93,IF(N94&gt;1.404,94,IF(N94&gt;1.401,95,IF(N94&gt;1.398,96,IF(N94&gt;1.395,97,IF(N94&gt;1.392,98,IF(N94&gt;1.389,99,IF(N94&gt;1.386,100,IF(N94&gt;1.383,101,IF(N94&gt;1.38,102,IF(N94&gt;1.378,103,IF(N94&gt;1.375,104,IF(N94&gt;1.372,105,IF(N94&gt;1.37,106,IF(N94&gt;1.367,107,IF(N94&gt;1.365,108,IF(N94&gt;1.362,109,IF(N94&gt;1.359,110,IF(N94&gt;1.357,111,IF(N94&gt;1.354,112,IF(N94&gt;1.351,113,IF(N94&gt;1.348,114,IF(N94&gt;1.346,115,IF(N94&gt;1.343,116,IF(N94&gt;1.341,117,IF(N94&gt;1.338,118,IF(N94&gt;1.336,119,)))))))))))))))))))))))))))))))))))))))))))))))))))))))))))))</f>
        <v>0</v>
      </c>
      <c r="P94" s="16">
        <f>IF(N94&gt;3.015,0,IF(N94&gt;3.001,1,IF(N94&gt;2.587,2,IF(N94&gt;2.573,3,IF(N94&gt;2.559,4,IF(N94&gt;2.545,5,IF(N94&gt;2.531,6,IF(N94&gt;2.517,7,IF(N94&gt;2.503,8,IF(N94&gt;2.489,9,IF(N94&gt;2.475,10,IF(N94&gt;2.461,11,IF(N94&gt;2.448,12,IF(N94&gt;2.435,13,IF(N94&gt;2.422,14,IF(N94&gt;2.409,15,IF(N94&gt;2.396,16,IF(N94&gt;2.383,17,IF(N94&gt;2.37,18,IF(N94&gt;2.357,19,IF(N94&gt;2.344,20,IF(N94&gt;2.332,21,IF(N94&gt;2.32,22,IF(N94&gt;2.308,23,IF(N94&gt;2.296,24,IF(N94&gt;2.284,25,IF(N94&gt;2.272,26,IF(N94&gt;2.26,27,IF(N94&gt;2.248,28,IF(N94&gt;2.236,29,IF(N94&gt;2.225,30,IF(N94&gt;2.214,31,IF(N94&gt;2.203,32,IF(N94&gt;2.192,33,IF(N94&gt;2.181,34,IF(N94&gt;2.17,35,IF(N94&gt;2.16,36,IF(N94&gt;2.15,37,IF(N94&gt;2.14,38,IF(N94&gt;2.131,39,IF(N94&gt;2.122,40,IF(N94&gt;2.113,41,IF(N94&gt;2.104,42,IF(N94&gt;2.095,43,IF(N94&gt;2.086,44,IF(N94&gt;2.077,45,IF(N94&gt;2.068,46,IF(N94&gt;2.059,47,IF(N94&gt;2.05,48,IF(N94&gt;2.042,49,IF(N94&gt;2.034,50,IF(N94&gt;2.026,51,IF(N94&gt;2.018,52,IF(N94&gt;2.01,53,IF(N94&gt;2.002,54,IF(N94&gt;1.595,55,IF(N94&gt;1.588,56,IF(N94&gt;1.581,57,IF(N94&gt;1.574,58,IF(N94&gt;1.567,59,))))))))))))))))))))))))))))))))))))))))))))))))))))))))))))</f>
        <v>0</v>
      </c>
      <c r="Q94" s="16"/>
      <c r="R94" s="16">
        <f>O94+P94+Q94</f>
        <v>0</v>
      </c>
      <c r="S94" s="16">
        <f>R94</f>
        <v>0</v>
      </c>
      <c r="T94" s="65">
        <v>201</v>
      </c>
      <c r="U94" s="16">
        <f t="shared" si="31"/>
        <v>0</v>
      </c>
      <c r="V94" s="16">
        <f t="shared" si="32"/>
        <v>36</v>
      </c>
      <c r="W94" s="16">
        <f t="shared" si="33"/>
        <v>36</v>
      </c>
      <c r="X94" s="15">
        <f t="shared" si="34"/>
        <v>36</v>
      </c>
      <c r="Y94" s="61">
        <v>100</v>
      </c>
      <c r="Z94" s="16">
        <f t="shared" si="35"/>
        <v>0</v>
      </c>
      <c r="AA94" s="16">
        <f t="shared" si="36"/>
        <v>0</v>
      </c>
      <c r="AB94" s="16">
        <f t="shared" si="37"/>
        <v>0</v>
      </c>
      <c r="AC94" s="15">
        <f t="shared" si="38"/>
        <v>0</v>
      </c>
      <c r="AD94" s="18">
        <f t="shared" si="39"/>
        <v>83</v>
      </c>
      <c r="AE94" s="19">
        <f t="shared" si="40"/>
        <v>83</v>
      </c>
      <c r="AF94" s="19">
        <f t="shared" si="41"/>
        <v>89</v>
      </c>
    </row>
    <row r="95" spans="1:32" x14ac:dyDescent="0.25">
      <c r="A95" s="68">
        <v>19</v>
      </c>
      <c r="B95" s="70" t="s">
        <v>245</v>
      </c>
      <c r="C95" s="58">
        <v>10</v>
      </c>
      <c r="D95" s="59">
        <v>8</v>
      </c>
      <c r="E95" s="14">
        <f t="shared" si="23"/>
        <v>42</v>
      </c>
      <c r="F95" s="14">
        <f t="shared" si="24"/>
        <v>0</v>
      </c>
      <c r="G95" s="14">
        <f t="shared" si="25"/>
        <v>42</v>
      </c>
      <c r="H95" s="15">
        <f t="shared" si="26"/>
        <v>42</v>
      </c>
      <c r="I95" s="61">
        <v>440</v>
      </c>
      <c r="J95" s="14">
        <f t="shared" si="27"/>
        <v>0</v>
      </c>
      <c r="K95" s="14">
        <f t="shared" si="28"/>
        <v>18</v>
      </c>
      <c r="L95" s="14">
        <f t="shared" si="29"/>
        <v>18</v>
      </c>
      <c r="M95" s="15">
        <f t="shared" si="30"/>
        <v>18</v>
      </c>
      <c r="N95" s="17"/>
      <c r="O95" s="17"/>
      <c r="P95" s="17"/>
      <c r="Q95" s="17"/>
      <c r="R95" s="17"/>
      <c r="S95" s="17"/>
      <c r="T95" s="65">
        <v>176</v>
      </c>
      <c r="U95" s="16">
        <f t="shared" si="31"/>
        <v>0</v>
      </c>
      <c r="V95" s="16">
        <f t="shared" si="32"/>
        <v>23</v>
      </c>
      <c r="W95" s="16">
        <f t="shared" si="33"/>
        <v>23</v>
      </c>
      <c r="X95" s="15">
        <f t="shared" si="34"/>
        <v>23</v>
      </c>
      <c r="Y95" s="61">
        <v>100</v>
      </c>
      <c r="Z95" s="16">
        <f t="shared" si="35"/>
        <v>0</v>
      </c>
      <c r="AA95" s="16">
        <f t="shared" si="36"/>
        <v>0</v>
      </c>
      <c r="AB95" s="16">
        <f t="shared" si="37"/>
        <v>0</v>
      </c>
      <c r="AC95" s="15">
        <f t="shared" si="38"/>
        <v>0</v>
      </c>
      <c r="AD95" s="18">
        <f t="shared" si="39"/>
        <v>83</v>
      </c>
      <c r="AE95" s="19">
        <f t="shared" si="40"/>
        <v>83</v>
      </c>
      <c r="AF95" s="19">
        <f t="shared" si="41"/>
        <v>89</v>
      </c>
    </row>
    <row r="96" spans="1:32" x14ac:dyDescent="0.25">
      <c r="A96" s="68">
        <v>92</v>
      </c>
      <c r="B96" s="70" t="s">
        <v>391</v>
      </c>
      <c r="C96" s="58">
        <v>34</v>
      </c>
      <c r="D96" s="59">
        <v>8</v>
      </c>
      <c r="E96" s="14">
        <f t="shared" si="23"/>
        <v>42</v>
      </c>
      <c r="F96" s="14">
        <f t="shared" si="24"/>
        <v>0</v>
      </c>
      <c r="G96" s="14">
        <f t="shared" si="25"/>
        <v>42</v>
      </c>
      <c r="H96" s="15">
        <f t="shared" si="26"/>
        <v>42</v>
      </c>
      <c r="I96" s="61">
        <v>300</v>
      </c>
      <c r="J96" s="14">
        <f t="shared" si="27"/>
        <v>0</v>
      </c>
      <c r="K96" s="14">
        <f t="shared" si="28"/>
        <v>3</v>
      </c>
      <c r="L96" s="14">
        <f t="shared" si="29"/>
        <v>3</v>
      </c>
      <c r="M96" s="15">
        <f t="shared" si="30"/>
        <v>3</v>
      </c>
      <c r="N96" s="17"/>
      <c r="O96" s="17"/>
      <c r="P96" s="17"/>
      <c r="Q96" s="17"/>
      <c r="R96" s="17"/>
      <c r="S96" s="17"/>
      <c r="T96" s="65">
        <v>203</v>
      </c>
      <c r="U96" s="16">
        <f t="shared" si="31"/>
        <v>0</v>
      </c>
      <c r="V96" s="16">
        <f t="shared" si="32"/>
        <v>38</v>
      </c>
      <c r="W96" s="16">
        <f t="shared" si="33"/>
        <v>38</v>
      </c>
      <c r="X96" s="15">
        <f t="shared" si="34"/>
        <v>38</v>
      </c>
      <c r="Y96" s="61">
        <v>100</v>
      </c>
      <c r="Z96" s="16">
        <f t="shared" si="35"/>
        <v>0</v>
      </c>
      <c r="AA96" s="16">
        <f t="shared" si="36"/>
        <v>0</v>
      </c>
      <c r="AB96" s="16">
        <f t="shared" si="37"/>
        <v>0</v>
      </c>
      <c r="AC96" s="15">
        <f t="shared" si="38"/>
        <v>0</v>
      </c>
      <c r="AD96" s="18">
        <f t="shared" si="39"/>
        <v>83</v>
      </c>
      <c r="AE96" s="19">
        <f t="shared" si="40"/>
        <v>83</v>
      </c>
      <c r="AF96" s="19">
        <f t="shared" si="41"/>
        <v>89</v>
      </c>
    </row>
    <row r="97" spans="1:32" x14ac:dyDescent="0.25">
      <c r="A97" s="68">
        <v>137</v>
      </c>
      <c r="B97" s="70" t="s">
        <v>251</v>
      </c>
      <c r="C97" s="58">
        <v>45</v>
      </c>
      <c r="D97" s="59">
        <v>7.9</v>
      </c>
      <c r="E97" s="14">
        <f t="shared" si="23"/>
        <v>46</v>
      </c>
      <c r="F97" s="14">
        <f t="shared" si="24"/>
        <v>0</v>
      </c>
      <c r="G97" s="14">
        <f t="shared" si="25"/>
        <v>46</v>
      </c>
      <c r="H97" s="15">
        <f t="shared" si="26"/>
        <v>46</v>
      </c>
      <c r="I97" s="61">
        <v>300</v>
      </c>
      <c r="J97" s="14">
        <f t="shared" si="27"/>
        <v>0</v>
      </c>
      <c r="K97" s="14">
        <f t="shared" si="28"/>
        <v>3</v>
      </c>
      <c r="L97" s="14">
        <f t="shared" si="29"/>
        <v>3</v>
      </c>
      <c r="M97" s="15">
        <f t="shared" si="30"/>
        <v>3</v>
      </c>
      <c r="N97" s="17"/>
      <c r="O97" s="17"/>
      <c r="P97" s="17"/>
      <c r="Q97" s="17"/>
      <c r="R97" s="17"/>
      <c r="S97" s="17"/>
      <c r="T97" s="65">
        <v>199</v>
      </c>
      <c r="U97" s="16">
        <f t="shared" si="31"/>
        <v>0</v>
      </c>
      <c r="V97" s="16">
        <f t="shared" si="32"/>
        <v>34</v>
      </c>
      <c r="W97" s="16">
        <f t="shared" si="33"/>
        <v>34</v>
      </c>
      <c r="X97" s="15">
        <f t="shared" si="34"/>
        <v>34</v>
      </c>
      <c r="Y97" s="61">
        <v>100</v>
      </c>
      <c r="Z97" s="16">
        <f t="shared" si="35"/>
        <v>0</v>
      </c>
      <c r="AA97" s="16">
        <f t="shared" si="36"/>
        <v>0</v>
      </c>
      <c r="AB97" s="16">
        <f t="shared" si="37"/>
        <v>0</v>
      </c>
      <c r="AC97" s="15">
        <f t="shared" si="38"/>
        <v>0</v>
      </c>
      <c r="AD97" s="18">
        <f t="shared" si="39"/>
        <v>83</v>
      </c>
      <c r="AE97" s="19">
        <f t="shared" si="40"/>
        <v>83</v>
      </c>
      <c r="AF97" s="19">
        <f t="shared" si="41"/>
        <v>89</v>
      </c>
    </row>
    <row r="98" spans="1:32" x14ac:dyDescent="0.25">
      <c r="A98" s="68">
        <v>162</v>
      </c>
      <c r="B98" s="70" t="s">
        <v>81</v>
      </c>
      <c r="C98" s="58">
        <v>50</v>
      </c>
      <c r="D98" s="59">
        <v>7.9</v>
      </c>
      <c r="E98" s="14">
        <f t="shared" si="23"/>
        <v>46</v>
      </c>
      <c r="F98" s="14">
        <f t="shared" si="24"/>
        <v>0</v>
      </c>
      <c r="G98" s="14">
        <f t="shared" si="25"/>
        <v>46</v>
      </c>
      <c r="H98" s="15">
        <f t="shared" si="26"/>
        <v>46</v>
      </c>
      <c r="I98" s="61">
        <v>320</v>
      </c>
      <c r="J98" s="14">
        <f t="shared" si="27"/>
        <v>0</v>
      </c>
      <c r="K98" s="14">
        <f t="shared" si="28"/>
        <v>5</v>
      </c>
      <c r="L98" s="14">
        <f t="shared" si="29"/>
        <v>5</v>
      </c>
      <c r="M98" s="15">
        <f t="shared" si="30"/>
        <v>5</v>
      </c>
      <c r="N98" s="16">
        <v>60</v>
      </c>
      <c r="O98" s="16">
        <f>IF(N98&gt;1.567,0,IF(N98&gt;1.56,60,IF(N98&gt;1.554,61,IF(N98&gt;1.548,62,IF(N98&gt;1.542,63,IF(N98&gt;1.536,64,IF(N98&gt;1.53,65,IF(N98&gt;1.524,66,IF(N98&gt;1.518,67,IF(N98&gt;1.512,68,IF(N98&gt;1.506,69,IF(N98&gt;1.5,70,IF(N98&gt;1.494,71,IF(N98&gt;1.488,72,IF(N98&gt;1.482,73,IF(N98&gt;1.477,74,IF(N98&gt;1.473,75,IF(N98&gt;1.469,76,IF(N98&gt;1.464,77,IF(N98&gt;1.46,78,IF(N98&gt;1.455,79,IF(N98&gt;1.451,80,IF(N98&gt;1.447,81,IF(N98&gt;1.443,82,IF(N98&gt;1.439,83,IF(N98&gt;1.435,84,IF(N98&gt;1.432,85,IF(N98&gt;1.428,86,IF(N98&gt;1.425,87,IF(N98&gt;1.422,88,IF(N98&gt;1.419,89,IF(N98&gt;1.416,90,IF(N98&gt;1.413,91,IF(N98&gt;1.41,92,IF(N98&gt;1.407,93,IF(N98&gt;1.404,94,IF(N98&gt;1.401,95,IF(N98&gt;1.398,96,IF(N98&gt;1.395,97,IF(N98&gt;1.392,98,IF(N98&gt;1.389,99,IF(N98&gt;1.386,100,IF(N98&gt;1.383,101,IF(N98&gt;1.38,102,IF(N98&gt;1.378,103,IF(N98&gt;1.375,104,IF(N98&gt;1.372,105,IF(N98&gt;1.37,106,IF(N98&gt;1.367,107,IF(N98&gt;1.365,108,IF(N98&gt;1.362,109,IF(N98&gt;1.359,110,IF(N98&gt;1.357,111,IF(N98&gt;1.354,112,IF(N98&gt;1.351,113,IF(N98&gt;1.348,114,IF(N98&gt;1.346,115,IF(N98&gt;1.343,116,IF(N98&gt;1.341,117,IF(N98&gt;1.338,118,IF(N98&gt;1.336,119,)))))))))))))))))))))))))))))))))))))))))))))))))))))))))))))</f>
        <v>0</v>
      </c>
      <c r="P98" s="16">
        <f>IF(N98&gt;3.015,0,IF(N98&gt;3.001,1,IF(N98&gt;2.587,2,IF(N98&gt;2.573,3,IF(N98&gt;2.559,4,IF(N98&gt;2.545,5,IF(N98&gt;2.531,6,IF(N98&gt;2.517,7,IF(N98&gt;2.503,8,IF(N98&gt;2.489,9,IF(N98&gt;2.475,10,IF(N98&gt;2.461,11,IF(N98&gt;2.448,12,IF(N98&gt;2.435,13,IF(N98&gt;2.422,14,IF(N98&gt;2.409,15,IF(N98&gt;2.396,16,IF(N98&gt;2.383,17,IF(N98&gt;2.37,18,IF(N98&gt;2.357,19,IF(N98&gt;2.344,20,IF(N98&gt;2.332,21,IF(N98&gt;2.32,22,IF(N98&gt;2.308,23,IF(N98&gt;2.296,24,IF(N98&gt;2.284,25,IF(N98&gt;2.272,26,IF(N98&gt;2.26,27,IF(N98&gt;2.248,28,IF(N98&gt;2.236,29,IF(N98&gt;2.225,30,IF(N98&gt;2.214,31,IF(N98&gt;2.203,32,IF(N98&gt;2.192,33,IF(N98&gt;2.181,34,IF(N98&gt;2.17,35,IF(N98&gt;2.16,36,IF(N98&gt;2.15,37,IF(N98&gt;2.14,38,IF(N98&gt;2.131,39,IF(N98&gt;2.122,40,IF(N98&gt;2.113,41,IF(N98&gt;2.104,42,IF(N98&gt;2.095,43,IF(N98&gt;2.086,44,IF(N98&gt;2.077,45,IF(N98&gt;2.068,46,IF(N98&gt;2.059,47,IF(N98&gt;2.05,48,IF(N98&gt;2.042,49,IF(N98&gt;2.034,50,IF(N98&gt;2.026,51,IF(N98&gt;2.018,52,IF(N98&gt;2.01,53,IF(N98&gt;2.002,54,IF(N98&gt;1.595,55,IF(N98&gt;1.588,56,IF(N98&gt;1.581,57,IF(N98&gt;1.574,58,IF(N98&gt;1.567,59,))))))))))))))))))))))))))))))))))))))))))))))))))))))))))))</f>
        <v>0</v>
      </c>
      <c r="Q98" s="16"/>
      <c r="R98" s="16">
        <f>O98+P98+Q98</f>
        <v>0</v>
      </c>
      <c r="S98" s="16">
        <f>R98</f>
        <v>0</v>
      </c>
      <c r="T98" s="65">
        <v>194</v>
      </c>
      <c r="U98" s="16">
        <f t="shared" si="31"/>
        <v>0</v>
      </c>
      <c r="V98" s="16">
        <f t="shared" si="32"/>
        <v>32</v>
      </c>
      <c r="W98" s="16">
        <f t="shared" si="33"/>
        <v>32</v>
      </c>
      <c r="X98" s="15">
        <f t="shared" si="34"/>
        <v>32</v>
      </c>
      <c r="Y98" s="61">
        <v>100</v>
      </c>
      <c r="Z98" s="16">
        <f t="shared" si="35"/>
        <v>0</v>
      </c>
      <c r="AA98" s="16">
        <f t="shared" si="36"/>
        <v>0</v>
      </c>
      <c r="AB98" s="16">
        <f t="shared" si="37"/>
        <v>0</v>
      </c>
      <c r="AC98" s="15">
        <f t="shared" si="38"/>
        <v>0</v>
      </c>
      <c r="AD98" s="18">
        <f t="shared" si="39"/>
        <v>83</v>
      </c>
      <c r="AE98" s="19">
        <f t="shared" si="40"/>
        <v>83</v>
      </c>
      <c r="AF98" s="19">
        <f t="shared" si="41"/>
        <v>89</v>
      </c>
    </row>
    <row r="99" spans="1:32" x14ac:dyDescent="0.25">
      <c r="A99" s="68">
        <v>30</v>
      </c>
      <c r="B99" s="70" t="s">
        <v>114</v>
      </c>
      <c r="C99" s="58">
        <v>17</v>
      </c>
      <c r="D99" s="59">
        <v>8.1999999999999993</v>
      </c>
      <c r="E99" s="14">
        <f t="shared" si="23"/>
        <v>34</v>
      </c>
      <c r="F99" s="14">
        <f t="shared" si="24"/>
        <v>0</v>
      </c>
      <c r="G99" s="14">
        <f t="shared" si="25"/>
        <v>34</v>
      </c>
      <c r="H99" s="15">
        <f t="shared" si="26"/>
        <v>34</v>
      </c>
      <c r="I99" s="61">
        <v>350</v>
      </c>
      <c r="J99" s="14">
        <f t="shared" si="27"/>
        <v>0</v>
      </c>
      <c r="K99" s="14">
        <f t="shared" si="28"/>
        <v>8</v>
      </c>
      <c r="L99" s="14">
        <f t="shared" si="29"/>
        <v>8</v>
      </c>
      <c r="M99" s="15">
        <f t="shared" si="30"/>
        <v>8</v>
      </c>
      <c r="N99" s="17"/>
      <c r="O99" s="17"/>
      <c r="P99" s="17"/>
      <c r="Q99" s="17"/>
      <c r="R99" s="17"/>
      <c r="S99" s="17"/>
      <c r="T99" s="65">
        <v>205</v>
      </c>
      <c r="U99" s="16">
        <f t="shared" si="31"/>
        <v>0</v>
      </c>
      <c r="V99" s="16">
        <f t="shared" si="32"/>
        <v>40</v>
      </c>
      <c r="W99" s="16">
        <f t="shared" si="33"/>
        <v>40</v>
      </c>
      <c r="X99" s="15">
        <f t="shared" si="34"/>
        <v>40</v>
      </c>
      <c r="Y99" s="61">
        <v>100</v>
      </c>
      <c r="Z99" s="16">
        <f t="shared" si="35"/>
        <v>0</v>
      </c>
      <c r="AA99" s="16">
        <f t="shared" si="36"/>
        <v>0</v>
      </c>
      <c r="AB99" s="16">
        <f t="shared" si="37"/>
        <v>0</v>
      </c>
      <c r="AC99" s="15">
        <f t="shared" si="38"/>
        <v>0</v>
      </c>
      <c r="AD99" s="18">
        <f t="shared" si="39"/>
        <v>82</v>
      </c>
      <c r="AE99" s="19">
        <f t="shared" si="40"/>
        <v>82</v>
      </c>
      <c r="AF99" s="19">
        <f t="shared" si="41"/>
        <v>94</v>
      </c>
    </row>
    <row r="100" spans="1:32" x14ac:dyDescent="0.25">
      <c r="A100" s="68">
        <v>53</v>
      </c>
      <c r="B100" s="70" t="s">
        <v>136</v>
      </c>
      <c r="C100" s="58">
        <v>23</v>
      </c>
      <c r="D100" s="59">
        <v>7.9</v>
      </c>
      <c r="E100" s="14">
        <f t="shared" si="23"/>
        <v>46</v>
      </c>
      <c r="F100" s="14">
        <f t="shared" si="24"/>
        <v>0</v>
      </c>
      <c r="G100" s="14">
        <f t="shared" si="25"/>
        <v>46</v>
      </c>
      <c r="H100" s="15">
        <f t="shared" si="26"/>
        <v>46</v>
      </c>
      <c r="I100" s="61">
        <v>330</v>
      </c>
      <c r="J100" s="14">
        <f t="shared" si="27"/>
        <v>0</v>
      </c>
      <c r="K100" s="14">
        <f t="shared" si="28"/>
        <v>6</v>
      </c>
      <c r="L100" s="14">
        <f t="shared" si="29"/>
        <v>6</v>
      </c>
      <c r="M100" s="15">
        <f t="shared" si="30"/>
        <v>6</v>
      </c>
      <c r="N100" s="17"/>
      <c r="O100" s="17"/>
      <c r="P100" s="17"/>
      <c r="Q100" s="17"/>
      <c r="R100" s="17"/>
      <c r="S100" s="17"/>
      <c r="T100" s="65">
        <v>190</v>
      </c>
      <c r="U100" s="16">
        <f t="shared" si="31"/>
        <v>0</v>
      </c>
      <c r="V100" s="16">
        <f t="shared" si="32"/>
        <v>30</v>
      </c>
      <c r="W100" s="16">
        <f t="shared" si="33"/>
        <v>30</v>
      </c>
      <c r="X100" s="15">
        <f t="shared" si="34"/>
        <v>30</v>
      </c>
      <c r="Y100" s="61">
        <v>100</v>
      </c>
      <c r="Z100" s="16">
        <f t="shared" si="35"/>
        <v>0</v>
      </c>
      <c r="AA100" s="16">
        <f t="shared" si="36"/>
        <v>0</v>
      </c>
      <c r="AB100" s="16">
        <f t="shared" si="37"/>
        <v>0</v>
      </c>
      <c r="AC100" s="15">
        <f t="shared" si="38"/>
        <v>0</v>
      </c>
      <c r="AD100" s="18">
        <f t="shared" si="39"/>
        <v>82</v>
      </c>
      <c r="AE100" s="19">
        <f t="shared" si="40"/>
        <v>82</v>
      </c>
      <c r="AF100" s="19">
        <f t="shared" si="41"/>
        <v>94</v>
      </c>
    </row>
    <row r="101" spans="1:32" x14ac:dyDescent="0.25">
      <c r="A101" s="68">
        <v>79</v>
      </c>
      <c r="B101" s="70" t="s">
        <v>68</v>
      </c>
      <c r="C101" s="58">
        <v>30</v>
      </c>
      <c r="D101" s="59">
        <v>8</v>
      </c>
      <c r="E101" s="14">
        <f t="shared" si="23"/>
        <v>42</v>
      </c>
      <c r="F101" s="14">
        <f t="shared" si="24"/>
        <v>0</v>
      </c>
      <c r="G101" s="14">
        <f t="shared" si="25"/>
        <v>42</v>
      </c>
      <c r="H101" s="15">
        <f t="shared" si="26"/>
        <v>42</v>
      </c>
      <c r="I101" s="61">
        <v>330</v>
      </c>
      <c r="J101" s="14">
        <f t="shared" si="27"/>
        <v>0</v>
      </c>
      <c r="K101" s="14">
        <f t="shared" si="28"/>
        <v>6</v>
      </c>
      <c r="L101" s="14">
        <f t="shared" si="29"/>
        <v>6</v>
      </c>
      <c r="M101" s="15">
        <f t="shared" si="30"/>
        <v>6</v>
      </c>
      <c r="N101" s="17"/>
      <c r="O101" s="17"/>
      <c r="P101" s="17"/>
      <c r="Q101" s="17"/>
      <c r="R101" s="17"/>
      <c r="S101" s="17"/>
      <c r="T101" s="65">
        <v>198</v>
      </c>
      <c r="U101" s="16">
        <f t="shared" si="31"/>
        <v>0</v>
      </c>
      <c r="V101" s="16">
        <f t="shared" si="32"/>
        <v>34</v>
      </c>
      <c r="W101" s="16">
        <f t="shared" si="33"/>
        <v>34</v>
      </c>
      <c r="X101" s="15">
        <f t="shared" si="34"/>
        <v>34</v>
      </c>
      <c r="Y101" s="61">
        <v>100</v>
      </c>
      <c r="Z101" s="16">
        <f t="shared" si="35"/>
        <v>0</v>
      </c>
      <c r="AA101" s="16">
        <f t="shared" si="36"/>
        <v>0</v>
      </c>
      <c r="AB101" s="16">
        <f t="shared" si="37"/>
        <v>0</v>
      </c>
      <c r="AC101" s="15">
        <f t="shared" si="38"/>
        <v>0</v>
      </c>
      <c r="AD101" s="18">
        <f t="shared" si="39"/>
        <v>82</v>
      </c>
      <c r="AE101" s="19">
        <f t="shared" si="40"/>
        <v>82</v>
      </c>
      <c r="AF101" s="19">
        <f t="shared" si="41"/>
        <v>94</v>
      </c>
    </row>
    <row r="102" spans="1:32" x14ac:dyDescent="0.25">
      <c r="A102" s="68">
        <v>186</v>
      </c>
      <c r="B102" s="70" t="s">
        <v>219</v>
      </c>
      <c r="C102" s="58">
        <v>59</v>
      </c>
      <c r="D102" s="59">
        <v>8.1999999999999993</v>
      </c>
      <c r="E102" s="14">
        <f t="shared" si="23"/>
        <v>34</v>
      </c>
      <c r="F102" s="14">
        <f t="shared" si="24"/>
        <v>0</v>
      </c>
      <c r="G102" s="14">
        <f t="shared" si="25"/>
        <v>34</v>
      </c>
      <c r="H102" s="15">
        <f t="shared" si="26"/>
        <v>34</v>
      </c>
      <c r="I102" s="66">
        <v>450</v>
      </c>
      <c r="J102" s="14">
        <f t="shared" si="27"/>
        <v>0</v>
      </c>
      <c r="K102" s="14">
        <f t="shared" si="28"/>
        <v>20</v>
      </c>
      <c r="L102" s="14">
        <f t="shared" si="29"/>
        <v>20</v>
      </c>
      <c r="M102" s="15">
        <f t="shared" si="30"/>
        <v>20</v>
      </c>
      <c r="N102" s="16">
        <v>60</v>
      </c>
      <c r="O102" s="16">
        <f>IF(N102&gt;1.567,0,IF(N102&gt;1.56,60,IF(N102&gt;1.554,61,IF(N102&gt;1.548,62,IF(N102&gt;1.542,63,IF(N102&gt;1.536,64,IF(N102&gt;1.53,65,IF(N102&gt;1.524,66,IF(N102&gt;1.518,67,IF(N102&gt;1.512,68,IF(N102&gt;1.506,69,IF(N102&gt;1.5,70,IF(N102&gt;1.494,71,IF(N102&gt;1.488,72,IF(N102&gt;1.482,73,IF(N102&gt;1.477,74,IF(N102&gt;1.473,75,IF(N102&gt;1.469,76,IF(N102&gt;1.464,77,IF(N102&gt;1.46,78,IF(N102&gt;1.455,79,IF(N102&gt;1.451,80,IF(N102&gt;1.447,81,IF(N102&gt;1.443,82,IF(N102&gt;1.439,83,IF(N102&gt;1.435,84,IF(N102&gt;1.432,85,IF(N102&gt;1.428,86,IF(N102&gt;1.425,87,IF(N102&gt;1.422,88,IF(N102&gt;1.419,89,IF(N102&gt;1.416,90,IF(N102&gt;1.413,91,IF(N102&gt;1.41,92,IF(N102&gt;1.407,93,IF(N102&gt;1.404,94,IF(N102&gt;1.401,95,IF(N102&gt;1.398,96,IF(N102&gt;1.395,97,IF(N102&gt;1.392,98,IF(N102&gt;1.389,99,IF(N102&gt;1.386,100,IF(N102&gt;1.383,101,IF(N102&gt;1.38,102,IF(N102&gt;1.378,103,IF(N102&gt;1.375,104,IF(N102&gt;1.372,105,IF(N102&gt;1.37,106,IF(N102&gt;1.367,107,IF(N102&gt;1.365,108,IF(N102&gt;1.362,109,IF(N102&gt;1.359,110,IF(N102&gt;1.357,111,IF(N102&gt;1.354,112,IF(N102&gt;1.351,113,IF(N102&gt;1.348,114,IF(N102&gt;1.346,115,IF(N102&gt;1.343,116,IF(N102&gt;1.341,117,IF(N102&gt;1.338,118,IF(N102&gt;1.336,119,)))))))))))))))))))))))))))))))))))))))))))))))))))))))))))))</f>
        <v>0</v>
      </c>
      <c r="P102" s="16">
        <f>IF(N102&gt;3.015,0,IF(N102&gt;3.001,1,IF(N102&gt;2.587,2,IF(N102&gt;2.573,3,IF(N102&gt;2.559,4,IF(N102&gt;2.545,5,IF(N102&gt;2.531,6,IF(N102&gt;2.517,7,IF(N102&gt;2.503,8,IF(N102&gt;2.489,9,IF(N102&gt;2.475,10,IF(N102&gt;2.461,11,IF(N102&gt;2.448,12,IF(N102&gt;2.435,13,IF(N102&gt;2.422,14,IF(N102&gt;2.409,15,IF(N102&gt;2.396,16,IF(N102&gt;2.383,17,IF(N102&gt;2.37,18,IF(N102&gt;2.357,19,IF(N102&gt;2.344,20,IF(N102&gt;2.332,21,IF(N102&gt;2.32,22,IF(N102&gt;2.308,23,IF(N102&gt;2.296,24,IF(N102&gt;2.284,25,IF(N102&gt;2.272,26,IF(N102&gt;2.26,27,IF(N102&gt;2.248,28,IF(N102&gt;2.236,29,IF(N102&gt;2.225,30,IF(N102&gt;2.214,31,IF(N102&gt;2.203,32,IF(N102&gt;2.192,33,IF(N102&gt;2.181,34,IF(N102&gt;2.17,35,IF(N102&gt;2.16,36,IF(N102&gt;2.15,37,IF(N102&gt;2.14,38,IF(N102&gt;2.131,39,IF(N102&gt;2.122,40,IF(N102&gt;2.113,41,IF(N102&gt;2.104,42,IF(N102&gt;2.095,43,IF(N102&gt;2.086,44,IF(N102&gt;2.077,45,IF(N102&gt;2.068,46,IF(N102&gt;2.059,47,IF(N102&gt;2.05,48,IF(N102&gt;2.042,49,IF(N102&gt;2.034,50,IF(N102&gt;2.026,51,IF(N102&gt;2.018,52,IF(N102&gt;2.01,53,IF(N102&gt;2.002,54,IF(N102&gt;1.595,55,IF(N102&gt;1.588,56,IF(N102&gt;1.581,57,IF(N102&gt;1.574,58,IF(N102&gt;1.567,59,))))))))))))))))))))))))))))))))))))))))))))))))))))))))))))</f>
        <v>0</v>
      </c>
      <c r="Q102" s="16"/>
      <c r="R102" s="16">
        <f>O102+P102+Q102</f>
        <v>0</v>
      </c>
      <c r="S102" s="16">
        <f>R102</f>
        <v>0</v>
      </c>
      <c r="T102" s="65">
        <v>187</v>
      </c>
      <c r="U102" s="16">
        <f t="shared" si="31"/>
        <v>0</v>
      </c>
      <c r="V102" s="16">
        <f t="shared" si="32"/>
        <v>28</v>
      </c>
      <c r="W102" s="16">
        <f t="shared" si="33"/>
        <v>28</v>
      </c>
      <c r="X102" s="15">
        <f t="shared" si="34"/>
        <v>28</v>
      </c>
      <c r="Y102" s="61">
        <v>100</v>
      </c>
      <c r="Z102" s="16">
        <f t="shared" si="35"/>
        <v>0</v>
      </c>
      <c r="AA102" s="16">
        <f t="shared" si="36"/>
        <v>0</v>
      </c>
      <c r="AB102" s="16">
        <f t="shared" si="37"/>
        <v>0</v>
      </c>
      <c r="AC102" s="15">
        <f t="shared" si="38"/>
        <v>0</v>
      </c>
      <c r="AD102" s="18">
        <f t="shared" si="39"/>
        <v>82</v>
      </c>
      <c r="AE102" s="19">
        <f t="shared" si="40"/>
        <v>82</v>
      </c>
      <c r="AF102" s="19">
        <f t="shared" si="41"/>
        <v>94</v>
      </c>
    </row>
    <row r="103" spans="1:32" x14ac:dyDescent="0.25">
      <c r="A103" s="68">
        <v>95</v>
      </c>
      <c r="B103" s="70" t="s">
        <v>390</v>
      </c>
      <c r="C103" s="58">
        <v>34</v>
      </c>
      <c r="D103" s="59">
        <v>7.8</v>
      </c>
      <c r="E103" s="14">
        <f t="shared" si="23"/>
        <v>50</v>
      </c>
      <c r="F103" s="14">
        <f t="shared" si="24"/>
        <v>0</v>
      </c>
      <c r="G103" s="14">
        <f t="shared" si="25"/>
        <v>50</v>
      </c>
      <c r="H103" s="15">
        <f t="shared" si="26"/>
        <v>50</v>
      </c>
      <c r="I103" s="61">
        <v>365</v>
      </c>
      <c r="J103" s="14">
        <f t="shared" si="27"/>
        <v>0</v>
      </c>
      <c r="K103" s="14">
        <f t="shared" si="28"/>
        <v>9</v>
      </c>
      <c r="L103" s="14">
        <f t="shared" si="29"/>
        <v>9</v>
      </c>
      <c r="M103" s="15">
        <f t="shared" si="30"/>
        <v>9</v>
      </c>
      <c r="N103" s="17"/>
      <c r="O103" s="17"/>
      <c r="P103" s="17"/>
      <c r="Q103" s="17"/>
      <c r="R103" s="17"/>
      <c r="S103" s="17"/>
      <c r="T103" s="65">
        <v>175</v>
      </c>
      <c r="U103" s="16">
        <f t="shared" si="31"/>
        <v>0</v>
      </c>
      <c r="V103" s="16">
        <f t="shared" si="32"/>
        <v>22</v>
      </c>
      <c r="W103" s="16">
        <f t="shared" si="33"/>
        <v>22</v>
      </c>
      <c r="X103" s="15">
        <f t="shared" si="34"/>
        <v>22</v>
      </c>
      <c r="Y103" s="61">
        <v>100</v>
      </c>
      <c r="Z103" s="16">
        <f t="shared" si="35"/>
        <v>0</v>
      </c>
      <c r="AA103" s="16">
        <f t="shared" si="36"/>
        <v>0</v>
      </c>
      <c r="AB103" s="16">
        <f t="shared" si="37"/>
        <v>0</v>
      </c>
      <c r="AC103" s="15">
        <f t="shared" si="38"/>
        <v>0</v>
      </c>
      <c r="AD103" s="18">
        <f t="shared" si="39"/>
        <v>81</v>
      </c>
      <c r="AE103" s="19">
        <f t="shared" si="40"/>
        <v>81</v>
      </c>
      <c r="AF103" s="19">
        <f t="shared" si="41"/>
        <v>98</v>
      </c>
    </row>
    <row r="104" spans="1:32" x14ac:dyDescent="0.25">
      <c r="A104" s="68">
        <v>18</v>
      </c>
      <c r="B104" s="70" t="s">
        <v>244</v>
      </c>
      <c r="C104" s="58">
        <v>10</v>
      </c>
      <c r="D104" s="59">
        <v>7.9</v>
      </c>
      <c r="E104" s="14">
        <f t="shared" si="23"/>
        <v>46</v>
      </c>
      <c r="F104" s="14">
        <f t="shared" si="24"/>
        <v>0</v>
      </c>
      <c r="G104" s="14">
        <f t="shared" si="25"/>
        <v>46</v>
      </c>
      <c r="H104" s="15">
        <f t="shared" si="26"/>
        <v>46</v>
      </c>
      <c r="I104" s="61">
        <v>370</v>
      </c>
      <c r="J104" s="14">
        <f t="shared" si="27"/>
        <v>0</v>
      </c>
      <c r="K104" s="14">
        <f t="shared" si="28"/>
        <v>10</v>
      </c>
      <c r="L104" s="14">
        <f t="shared" si="29"/>
        <v>10</v>
      </c>
      <c r="M104" s="15">
        <f t="shared" si="30"/>
        <v>10</v>
      </c>
      <c r="N104" s="17"/>
      <c r="O104" s="17"/>
      <c r="P104" s="17"/>
      <c r="Q104" s="17"/>
      <c r="R104" s="17"/>
      <c r="S104" s="17"/>
      <c r="T104" s="65">
        <v>178</v>
      </c>
      <c r="U104" s="16">
        <f t="shared" si="31"/>
        <v>0</v>
      </c>
      <c r="V104" s="16">
        <f t="shared" si="32"/>
        <v>24</v>
      </c>
      <c r="W104" s="16">
        <f t="shared" si="33"/>
        <v>24</v>
      </c>
      <c r="X104" s="15">
        <f t="shared" si="34"/>
        <v>24</v>
      </c>
      <c r="Y104" s="61">
        <v>100</v>
      </c>
      <c r="Z104" s="16">
        <f t="shared" si="35"/>
        <v>0</v>
      </c>
      <c r="AA104" s="16">
        <f t="shared" si="36"/>
        <v>0</v>
      </c>
      <c r="AB104" s="16">
        <f t="shared" si="37"/>
        <v>0</v>
      </c>
      <c r="AC104" s="15">
        <f t="shared" si="38"/>
        <v>0</v>
      </c>
      <c r="AD104" s="18">
        <f t="shared" si="39"/>
        <v>80</v>
      </c>
      <c r="AE104" s="19">
        <f t="shared" si="40"/>
        <v>80</v>
      </c>
      <c r="AF104" s="19">
        <f t="shared" si="41"/>
        <v>99</v>
      </c>
    </row>
    <row r="105" spans="1:32" x14ac:dyDescent="0.25">
      <c r="A105" s="68">
        <v>21</v>
      </c>
      <c r="B105" s="70" t="s">
        <v>361</v>
      </c>
      <c r="C105" s="58">
        <v>11</v>
      </c>
      <c r="D105" s="59">
        <v>8.5</v>
      </c>
      <c r="E105" s="14">
        <f t="shared" si="23"/>
        <v>0</v>
      </c>
      <c r="F105" s="14">
        <f t="shared" si="24"/>
        <v>25</v>
      </c>
      <c r="G105" s="14">
        <f t="shared" si="25"/>
        <v>25</v>
      </c>
      <c r="H105" s="15">
        <f t="shared" si="26"/>
        <v>25</v>
      </c>
      <c r="I105" s="61">
        <v>480</v>
      </c>
      <c r="J105" s="14">
        <f t="shared" si="27"/>
        <v>0</v>
      </c>
      <c r="K105" s="14">
        <f t="shared" si="28"/>
        <v>26</v>
      </c>
      <c r="L105" s="14">
        <f t="shared" si="29"/>
        <v>26</v>
      </c>
      <c r="M105" s="15">
        <f t="shared" si="30"/>
        <v>26</v>
      </c>
      <c r="N105" s="17"/>
      <c r="O105" s="17"/>
      <c r="P105" s="17"/>
      <c r="Q105" s="17"/>
      <c r="R105" s="17"/>
      <c r="S105" s="17"/>
      <c r="T105" s="65">
        <v>188</v>
      </c>
      <c r="U105" s="16">
        <f t="shared" si="31"/>
        <v>0</v>
      </c>
      <c r="V105" s="16">
        <f t="shared" si="32"/>
        <v>29</v>
      </c>
      <c r="W105" s="16">
        <f t="shared" si="33"/>
        <v>29</v>
      </c>
      <c r="X105" s="15">
        <f t="shared" si="34"/>
        <v>29</v>
      </c>
      <c r="Y105" s="61">
        <v>100</v>
      </c>
      <c r="Z105" s="16">
        <f t="shared" si="35"/>
        <v>0</v>
      </c>
      <c r="AA105" s="16">
        <f t="shared" si="36"/>
        <v>0</v>
      </c>
      <c r="AB105" s="16">
        <f t="shared" si="37"/>
        <v>0</v>
      </c>
      <c r="AC105" s="15">
        <f t="shared" si="38"/>
        <v>0</v>
      </c>
      <c r="AD105" s="18">
        <f t="shared" si="39"/>
        <v>80</v>
      </c>
      <c r="AE105" s="19">
        <f t="shared" si="40"/>
        <v>80</v>
      </c>
      <c r="AF105" s="19">
        <f t="shared" si="41"/>
        <v>99</v>
      </c>
    </row>
    <row r="106" spans="1:32" x14ac:dyDescent="0.25">
      <c r="A106" s="68">
        <v>192</v>
      </c>
      <c r="B106" s="70" t="s">
        <v>283</v>
      </c>
      <c r="C106" s="58">
        <v>67</v>
      </c>
      <c r="D106" s="59">
        <v>7.8</v>
      </c>
      <c r="E106" s="14">
        <f t="shared" si="23"/>
        <v>50</v>
      </c>
      <c r="F106" s="14">
        <f t="shared" si="24"/>
        <v>0</v>
      </c>
      <c r="G106" s="14">
        <f t="shared" si="25"/>
        <v>50</v>
      </c>
      <c r="H106" s="15">
        <f t="shared" si="26"/>
        <v>50</v>
      </c>
      <c r="I106" s="61">
        <v>290</v>
      </c>
      <c r="J106" s="14">
        <f t="shared" si="27"/>
        <v>0</v>
      </c>
      <c r="K106" s="14">
        <f t="shared" si="28"/>
        <v>3</v>
      </c>
      <c r="L106" s="14">
        <f t="shared" si="29"/>
        <v>3</v>
      </c>
      <c r="M106" s="15">
        <f t="shared" si="30"/>
        <v>3</v>
      </c>
      <c r="N106" s="17"/>
      <c r="O106" s="17"/>
      <c r="P106" s="17"/>
      <c r="Q106" s="17"/>
      <c r="R106" s="17"/>
      <c r="S106" s="17"/>
      <c r="T106" s="65">
        <v>184</v>
      </c>
      <c r="U106" s="16">
        <f t="shared" si="31"/>
        <v>0</v>
      </c>
      <c r="V106" s="16">
        <f t="shared" si="32"/>
        <v>27</v>
      </c>
      <c r="W106" s="16">
        <f t="shared" si="33"/>
        <v>27</v>
      </c>
      <c r="X106" s="15">
        <f t="shared" si="34"/>
        <v>27</v>
      </c>
      <c r="Y106" s="61">
        <v>100</v>
      </c>
      <c r="Z106" s="16">
        <f t="shared" si="35"/>
        <v>0</v>
      </c>
      <c r="AA106" s="16">
        <f t="shared" si="36"/>
        <v>0</v>
      </c>
      <c r="AB106" s="16">
        <f t="shared" si="37"/>
        <v>0</v>
      </c>
      <c r="AC106" s="15">
        <f t="shared" si="38"/>
        <v>0</v>
      </c>
      <c r="AD106" s="18">
        <f t="shared" si="39"/>
        <v>80</v>
      </c>
      <c r="AE106" s="19">
        <f t="shared" si="40"/>
        <v>80</v>
      </c>
      <c r="AF106" s="19">
        <f t="shared" si="41"/>
        <v>99</v>
      </c>
    </row>
    <row r="107" spans="1:32" x14ac:dyDescent="0.25">
      <c r="A107" s="68">
        <v>2</v>
      </c>
      <c r="B107" s="70" t="s">
        <v>88</v>
      </c>
      <c r="C107" s="58">
        <v>5</v>
      </c>
      <c r="D107" s="59">
        <v>7.9</v>
      </c>
      <c r="E107" s="14">
        <f t="shared" si="23"/>
        <v>46</v>
      </c>
      <c r="F107" s="14">
        <f t="shared" si="24"/>
        <v>0</v>
      </c>
      <c r="G107" s="14">
        <f t="shared" si="25"/>
        <v>46</v>
      </c>
      <c r="H107" s="15">
        <f t="shared" si="26"/>
        <v>46</v>
      </c>
      <c r="I107" s="61">
        <v>420</v>
      </c>
      <c r="J107" s="14">
        <f t="shared" si="27"/>
        <v>0</v>
      </c>
      <c r="K107" s="14">
        <f t="shared" si="28"/>
        <v>15</v>
      </c>
      <c r="L107" s="14">
        <f t="shared" si="29"/>
        <v>15</v>
      </c>
      <c r="M107" s="15">
        <f t="shared" si="30"/>
        <v>15</v>
      </c>
      <c r="N107" s="17"/>
      <c r="O107" s="17"/>
      <c r="P107" s="17"/>
      <c r="Q107" s="17"/>
      <c r="R107" s="17"/>
      <c r="S107" s="17"/>
      <c r="T107" s="65">
        <v>167</v>
      </c>
      <c r="U107" s="16">
        <f t="shared" si="31"/>
        <v>0</v>
      </c>
      <c r="V107" s="16">
        <f t="shared" si="32"/>
        <v>18</v>
      </c>
      <c r="W107" s="16">
        <f t="shared" si="33"/>
        <v>18</v>
      </c>
      <c r="X107" s="15">
        <f t="shared" si="34"/>
        <v>18</v>
      </c>
      <c r="Y107" s="61">
        <v>100</v>
      </c>
      <c r="Z107" s="16">
        <f t="shared" si="35"/>
        <v>0</v>
      </c>
      <c r="AA107" s="16">
        <f t="shared" si="36"/>
        <v>0</v>
      </c>
      <c r="AB107" s="16">
        <f t="shared" si="37"/>
        <v>0</v>
      </c>
      <c r="AC107" s="15">
        <f t="shared" si="38"/>
        <v>0</v>
      </c>
      <c r="AD107" s="18">
        <f t="shared" si="39"/>
        <v>79</v>
      </c>
      <c r="AE107" s="19">
        <f t="shared" si="40"/>
        <v>79</v>
      </c>
      <c r="AF107" s="19">
        <f t="shared" si="41"/>
        <v>102</v>
      </c>
    </row>
    <row r="108" spans="1:32" x14ac:dyDescent="0.25">
      <c r="A108" s="68">
        <v>31</v>
      </c>
      <c r="B108" s="70" t="s">
        <v>113</v>
      </c>
      <c r="C108" s="58">
        <v>17</v>
      </c>
      <c r="D108" s="59">
        <v>8.1</v>
      </c>
      <c r="E108" s="14">
        <f t="shared" si="23"/>
        <v>38</v>
      </c>
      <c r="F108" s="14">
        <f t="shared" si="24"/>
        <v>0</v>
      </c>
      <c r="G108" s="14">
        <f t="shared" si="25"/>
        <v>38</v>
      </c>
      <c r="H108" s="15">
        <f t="shared" si="26"/>
        <v>38</v>
      </c>
      <c r="I108" s="61">
        <v>380</v>
      </c>
      <c r="J108" s="14">
        <f t="shared" si="27"/>
        <v>0</v>
      </c>
      <c r="K108" s="14">
        <f t="shared" si="28"/>
        <v>11</v>
      </c>
      <c r="L108" s="14">
        <f t="shared" si="29"/>
        <v>11</v>
      </c>
      <c r="M108" s="15">
        <f t="shared" si="30"/>
        <v>11</v>
      </c>
      <c r="N108" s="17"/>
      <c r="O108" s="17"/>
      <c r="P108" s="17"/>
      <c r="Q108" s="17"/>
      <c r="R108" s="17"/>
      <c r="S108" s="17"/>
      <c r="T108" s="65">
        <v>190</v>
      </c>
      <c r="U108" s="16">
        <f t="shared" si="31"/>
        <v>0</v>
      </c>
      <c r="V108" s="16">
        <f t="shared" si="32"/>
        <v>30</v>
      </c>
      <c r="W108" s="16">
        <f t="shared" si="33"/>
        <v>30</v>
      </c>
      <c r="X108" s="15">
        <f t="shared" si="34"/>
        <v>30</v>
      </c>
      <c r="Y108" s="61">
        <v>100</v>
      </c>
      <c r="Z108" s="16">
        <f t="shared" si="35"/>
        <v>0</v>
      </c>
      <c r="AA108" s="16">
        <f t="shared" si="36"/>
        <v>0</v>
      </c>
      <c r="AB108" s="16">
        <f t="shared" si="37"/>
        <v>0</v>
      </c>
      <c r="AC108" s="15">
        <f t="shared" si="38"/>
        <v>0</v>
      </c>
      <c r="AD108" s="18">
        <f t="shared" si="39"/>
        <v>79</v>
      </c>
      <c r="AE108" s="19">
        <f t="shared" si="40"/>
        <v>79</v>
      </c>
      <c r="AF108" s="19">
        <f t="shared" si="41"/>
        <v>102</v>
      </c>
    </row>
    <row r="109" spans="1:32" x14ac:dyDescent="0.25">
      <c r="A109" s="68">
        <v>59</v>
      </c>
      <c r="B109" s="70" t="s">
        <v>308</v>
      </c>
      <c r="C109" s="58">
        <v>24</v>
      </c>
      <c r="D109" s="59">
        <v>8</v>
      </c>
      <c r="E109" s="14">
        <f t="shared" si="23"/>
        <v>42</v>
      </c>
      <c r="F109" s="14">
        <f t="shared" si="24"/>
        <v>0</v>
      </c>
      <c r="G109" s="14">
        <f t="shared" si="25"/>
        <v>42</v>
      </c>
      <c r="H109" s="15">
        <f t="shared" si="26"/>
        <v>42</v>
      </c>
      <c r="I109" s="61">
        <v>355</v>
      </c>
      <c r="J109" s="14">
        <f t="shared" si="27"/>
        <v>0</v>
      </c>
      <c r="K109" s="14">
        <f t="shared" si="28"/>
        <v>8</v>
      </c>
      <c r="L109" s="14">
        <f t="shared" si="29"/>
        <v>8</v>
      </c>
      <c r="M109" s="15">
        <f t="shared" si="30"/>
        <v>8</v>
      </c>
      <c r="N109" s="16">
        <v>60</v>
      </c>
      <c r="O109" s="16">
        <f>IF(N109&gt;1.567,0,IF(N109&gt;1.56,60,IF(N109&gt;1.554,61,IF(N109&gt;1.548,62,IF(N109&gt;1.542,63,IF(N109&gt;1.536,64,IF(N109&gt;1.53,65,IF(N109&gt;1.524,66,IF(N109&gt;1.518,67,IF(N109&gt;1.512,68,IF(N109&gt;1.506,69,IF(N109&gt;1.5,70,IF(N109&gt;1.494,71,IF(N109&gt;1.488,72,IF(N109&gt;1.482,73,IF(N109&gt;1.477,74,IF(N109&gt;1.473,75,IF(N109&gt;1.469,76,IF(N109&gt;1.464,77,IF(N109&gt;1.46,78,IF(N109&gt;1.455,79,IF(N109&gt;1.451,80,IF(N109&gt;1.447,81,IF(N109&gt;1.443,82,IF(N109&gt;1.439,83,IF(N109&gt;1.435,84,IF(N109&gt;1.432,85,IF(N109&gt;1.428,86,IF(N109&gt;1.425,87,IF(N109&gt;1.422,88,IF(N109&gt;1.419,89,IF(N109&gt;1.416,90,IF(N109&gt;1.413,91,IF(N109&gt;1.41,92,IF(N109&gt;1.407,93,IF(N109&gt;1.404,94,IF(N109&gt;1.401,95,IF(N109&gt;1.398,96,IF(N109&gt;1.395,97,IF(N109&gt;1.392,98,IF(N109&gt;1.389,99,IF(N109&gt;1.386,100,IF(N109&gt;1.383,101,IF(N109&gt;1.38,102,IF(N109&gt;1.378,103,IF(N109&gt;1.375,104,IF(N109&gt;1.372,105,IF(N109&gt;1.37,106,IF(N109&gt;1.367,107,IF(N109&gt;1.365,108,IF(N109&gt;1.362,109,IF(N109&gt;1.359,110,IF(N109&gt;1.357,111,IF(N109&gt;1.354,112,IF(N109&gt;1.351,113,IF(N109&gt;1.348,114,IF(N109&gt;1.346,115,IF(N109&gt;1.343,116,IF(N109&gt;1.341,117,IF(N109&gt;1.338,118,IF(N109&gt;1.336,119,)))))))))))))))))))))))))))))))))))))))))))))))))))))))))))))</f>
        <v>0</v>
      </c>
      <c r="P109" s="16">
        <f>IF(N109&gt;3.015,0,IF(N109&gt;3.001,1,IF(N109&gt;2.587,2,IF(N109&gt;2.573,3,IF(N109&gt;2.559,4,IF(N109&gt;2.545,5,IF(N109&gt;2.531,6,IF(N109&gt;2.517,7,IF(N109&gt;2.503,8,IF(N109&gt;2.489,9,IF(N109&gt;2.475,10,IF(N109&gt;2.461,11,IF(N109&gt;2.448,12,IF(N109&gt;2.435,13,IF(N109&gt;2.422,14,IF(N109&gt;2.409,15,IF(N109&gt;2.396,16,IF(N109&gt;2.383,17,IF(N109&gt;2.37,18,IF(N109&gt;2.357,19,IF(N109&gt;2.344,20,IF(N109&gt;2.332,21,IF(N109&gt;2.32,22,IF(N109&gt;2.308,23,IF(N109&gt;2.296,24,IF(N109&gt;2.284,25,IF(N109&gt;2.272,26,IF(N109&gt;2.26,27,IF(N109&gt;2.248,28,IF(N109&gt;2.236,29,IF(N109&gt;2.225,30,IF(N109&gt;2.214,31,IF(N109&gt;2.203,32,IF(N109&gt;2.192,33,IF(N109&gt;2.181,34,IF(N109&gt;2.17,35,IF(N109&gt;2.16,36,IF(N109&gt;2.15,37,IF(N109&gt;2.14,38,IF(N109&gt;2.131,39,IF(N109&gt;2.122,40,IF(N109&gt;2.113,41,IF(N109&gt;2.104,42,IF(N109&gt;2.095,43,IF(N109&gt;2.086,44,IF(N109&gt;2.077,45,IF(N109&gt;2.068,46,IF(N109&gt;2.059,47,IF(N109&gt;2.05,48,IF(N109&gt;2.042,49,IF(N109&gt;2.034,50,IF(N109&gt;2.026,51,IF(N109&gt;2.018,52,IF(N109&gt;2.01,53,IF(N109&gt;2.002,54,IF(N109&gt;1.595,55,IF(N109&gt;1.588,56,IF(N109&gt;1.581,57,IF(N109&gt;1.574,58,IF(N109&gt;1.567,59,))))))))))))))))))))))))))))))))))))))))))))))))))))))))))))</f>
        <v>0</v>
      </c>
      <c r="Q109" s="16"/>
      <c r="R109" s="16">
        <f>O109+P109+Q109</f>
        <v>0</v>
      </c>
      <c r="S109" s="16">
        <f>R109</f>
        <v>0</v>
      </c>
      <c r="T109" s="65">
        <v>188</v>
      </c>
      <c r="U109" s="16">
        <f t="shared" si="31"/>
        <v>0</v>
      </c>
      <c r="V109" s="16">
        <f t="shared" si="32"/>
        <v>29</v>
      </c>
      <c r="W109" s="16">
        <f t="shared" si="33"/>
        <v>29</v>
      </c>
      <c r="X109" s="15">
        <f t="shared" si="34"/>
        <v>29</v>
      </c>
      <c r="Y109" s="61">
        <v>100</v>
      </c>
      <c r="Z109" s="16">
        <f t="shared" si="35"/>
        <v>0</v>
      </c>
      <c r="AA109" s="16">
        <f t="shared" si="36"/>
        <v>0</v>
      </c>
      <c r="AB109" s="16">
        <f t="shared" si="37"/>
        <v>0</v>
      </c>
      <c r="AC109" s="15">
        <f t="shared" si="38"/>
        <v>0</v>
      </c>
      <c r="AD109" s="18">
        <f t="shared" si="39"/>
        <v>79</v>
      </c>
      <c r="AE109" s="19">
        <f t="shared" si="40"/>
        <v>79</v>
      </c>
      <c r="AF109" s="19">
        <f t="shared" si="41"/>
        <v>102</v>
      </c>
    </row>
    <row r="110" spans="1:32" x14ac:dyDescent="0.25">
      <c r="A110" s="68">
        <v>109</v>
      </c>
      <c r="B110" s="70" t="s">
        <v>343</v>
      </c>
      <c r="C110" s="58">
        <v>38</v>
      </c>
      <c r="D110" s="59">
        <v>7.9</v>
      </c>
      <c r="E110" s="14">
        <f t="shared" si="23"/>
        <v>46</v>
      </c>
      <c r="F110" s="14">
        <f t="shared" si="24"/>
        <v>0</v>
      </c>
      <c r="G110" s="14">
        <f t="shared" si="25"/>
        <v>46</v>
      </c>
      <c r="H110" s="15">
        <f t="shared" si="26"/>
        <v>46</v>
      </c>
      <c r="I110" s="61">
        <v>335</v>
      </c>
      <c r="J110" s="14">
        <f t="shared" si="27"/>
        <v>0</v>
      </c>
      <c r="K110" s="14">
        <f t="shared" si="28"/>
        <v>6</v>
      </c>
      <c r="L110" s="14">
        <f t="shared" si="29"/>
        <v>6</v>
      </c>
      <c r="M110" s="15">
        <f t="shared" si="30"/>
        <v>6</v>
      </c>
      <c r="N110" s="17"/>
      <c r="O110" s="17"/>
      <c r="P110" s="17"/>
      <c r="Q110" s="17"/>
      <c r="R110" s="17"/>
      <c r="S110" s="17"/>
      <c r="T110" s="65">
        <v>184</v>
      </c>
      <c r="U110" s="16">
        <f t="shared" si="31"/>
        <v>0</v>
      </c>
      <c r="V110" s="16">
        <f t="shared" si="32"/>
        <v>27</v>
      </c>
      <c r="W110" s="16">
        <f t="shared" si="33"/>
        <v>27</v>
      </c>
      <c r="X110" s="15">
        <f t="shared" si="34"/>
        <v>27</v>
      </c>
      <c r="Y110" s="61">
        <v>100</v>
      </c>
      <c r="Z110" s="16">
        <f t="shared" si="35"/>
        <v>0</v>
      </c>
      <c r="AA110" s="16">
        <f t="shared" si="36"/>
        <v>0</v>
      </c>
      <c r="AB110" s="16">
        <f t="shared" si="37"/>
        <v>0</v>
      </c>
      <c r="AC110" s="15">
        <f t="shared" si="38"/>
        <v>0</v>
      </c>
      <c r="AD110" s="18">
        <f t="shared" si="39"/>
        <v>79</v>
      </c>
      <c r="AE110" s="19">
        <f t="shared" si="40"/>
        <v>79</v>
      </c>
      <c r="AF110" s="19">
        <f t="shared" si="41"/>
        <v>102</v>
      </c>
    </row>
    <row r="111" spans="1:32" x14ac:dyDescent="0.25">
      <c r="A111" s="68">
        <v>9</v>
      </c>
      <c r="B111" s="70" t="s">
        <v>95</v>
      </c>
      <c r="C111" s="58">
        <v>7</v>
      </c>
      <c r="D111" s="59">
        <v>7.9</v>
      </c>
      <c r="E111" s="14">
        <f t="shared" si="23"/>
        <v>46</v>
      </c>
      <c r="F111" s="14">
        <f t="shared" si="24"/>
        <v>0</v>
      </c>
      <c r="G111" s="14">
        <f t="shared" si="25"/>
        <v>46</v>
      </c>
      <c r="H111" s="15">
        <f t="shared" si="26"/>
        <v>46</v>
      </c>
      <c r="I111" s="61">
        <v>360</v>
      </c>
      <c r="J111" s="14">
        <f t="shared" si="27"/>
        <v>0</v>
      </c>
      <c r="K111" s="14">
        <f t="shared" si="28"/>
        <v>9</v>
      </c>
      <c r="L111" s="14">
        <f t="shared" si="29"/>
        <v>9</v>
      </c>
      <c r="M111" s="15">
        <f t="shared" si="30"/>
        <v>9</v>
      </c>
      <c r="N111" s="16">
        <v>60</v>
      </c>
      <c r="O111" s="16">
        <f>IF(N111&gt;1.567,0,IF(N111&gt;1.56,60,IF(N111&gt;1.554,61,IF(N111&gt;1.548,62,IF(N111&gt;1.542,63,IF(N111&gt;1.536,64,IF(N111&gt;1.53,65,IF(N111&gt;1.524,66,IF(N111&gt;1.518,67,IF(N111&gt;1.512,68,IF(N111&gt;1.506,69,IF(N111&gt;1.5,70,IF(N111&gt;1.494,71,IF(N111&gt;1.488,72,IF(N111&gt;1.482,73,IF(N111&gt;1.477,74,IF(N111&gt;1.473,75,IF(N111&gt;1.469,76,IF(N111&gt;1.464,77,IF(N111&gt;1.46,78,IF(N111&gt;1.455,79,IF(N111&gt;1.451,80,IF(N111&gt;1.447,81,IF(N111&gt;1.443,82,IF(N111&gt;1.439,83,IF(N111&gt;1.435,84,IF(N111&gt;1.432,85,IF(N111&gt;1.428,86,IF(N111&gt;1.425,87,IF(N111&gt;1.422,88,IF(N111&gt;1.419,89,IF(N111&gt;1.416,90,IF(N111&gt;1.413,91,IF(N111&gt;1.41,92,IF(N111&gt;1.407,93,IF(N111&gt;1.404,94,IF(N111&gt;1.401,95,IF(N111&gt;1.398,96,IF(N111&gt;1.395,97,IF(N111&gt;1.392,98,IF(N111&gt;1.389,99,IF(N111&gt;1.386,100,IF(N111&gt;1.383,101,IF(N111&gt;1.38,102,IF(N111&gt;1.378,103,IF(N111&gt;1.375,104,IF(N111&gt;1.372,105,IF(N111&gt;1.37,106,IF(N111&gt;1.367,107,IF(N111&gt;1.365,108,IF(N111&gt;1.362,109,IF(N111&gt;1.359,110,IF(N111&gt;1.357,111,IF(N111&gt;1.354,112,IF(N111&gt;1.351,113,IF(N111&gt;1.348,114,IF(N111&gt;1.346,115,IF(N111&gt;1.343,116,IF(N111&gt;1.341,117,IF(N111&gt;1.338,118,IF(N111&gt;1.336,119,)))))))))))))))))))))))))))))))))))))))))))))))))))))))))))))</f>
        <v>0</v>
      </c>
      <c r="P111" s="16">
        <f>IF(N111&gt;3.015,0,IF(N111&gt;3.001,1,IF(N111&gt;2.587,2,IF(N111&gt;2.573,3,IF(N111&gt;2.559,4,IF(N111&gt;2.545,5,IF(N111&gt;2.531,6,IF(N111&gt;2.517,7,IF(N111&gt;2.503,8,IF(N111&gt;2.489,9,IF(N111&gt;2.475,10,IF(N111&gt;2.461,11,IF(N111&gt;2.448,12,IF(N111&gt;2.435,13,IF(N111&gt;2.422,14,IF(N111&gt;2.409,15,IF(N111&gt;2.396,16,IF(N111&gt;2.383,17,IF(N111&gt;2.37,18,IF(N111&gt;2.357,19,IF(N111&gt;2.344,20,IF(N111&gt;2.332,21,IF(N111&gt;2.32,22,IF(N111&gt;2.308,23,IF(N111&gt;2.296,24,IF(N111&gt;2.284,25,IF(N111&gt;2.272,26,IF(N111&gt;2.26,27,IF(N111&gt;2.248,28,IF(N111&gt;2.236,29,IF(N111&gt;2.225,30,IF(N111&gt;2.214,31,IF(N111&gt;2.203,32,IF(N111&gt;2.192,33,IF(N111&gt;2.181,34,IF(N111&gt;2.17,35,IF(N111&gt;2.16,36,IF(N111&gt;2.15,37,IF(N111&gt;2.14,38,IF(N111&gt;2.131,39,IF(N111&gt;2.122,40,IF(N111&gt;2.113,41,IF(N111&gt;2.104,42,IF(N111&gt;2.095,43,IF(N111&gt;2.086,44,IF(N111&gt;2.077,45,IF(N111&gt;2.068,46,IF(N111&gt;2.059,47,IF(N111&gt;2.05,48,IF(N111&gt;2.042,49,IF(N111&gt;2.034,50,IF(N111&gt;2.026,51,IF(N111&gt;2.018,52,IF(N111&gt;2.01,53,IF(N111&gt;2.002,54,IF(N111&gt;1.595,55,IF(N111&gt;1.588,56,IF(N111&gt;1.581,57,IF(N111&gt;1.574,58,IF(N111&gt;1.567,59,))))))))))))))))))))))))))))))))))))))))))))))))))))))))))))</f>
        <v>0</v>
      </c>
      <c r="Q111" s="16"/>
      <c r="R111" s="16">
        <f>O111+P111+Q111</f>
        <v>0</v>
      </c>
      <c r="S111" s="16">
        <f>R111</f>
        <v>0</v>
      </c>
      <c r="T111" s="65">
        <v>176</v>
      </c>
      <c r="U111" s="16">
        <f t="shared" si="31"/>
        <v>0</v>
      </c>
      <c r="V111" s="16">
        <f t="shared" si="32"/>
        <v>23</v>
      </c>
      <c r="W111" s="16">
        <f t="shared" si="33"/>
        <v>23</v>
      </c>
      <c r="X111" s="15">
        <f t="shared" si="34"/>
        <v>23</v>
      </c>
      <c r="Y111" s="61">
        <v>100</v>
      </c>
      <c r="Z111" s="16">
        <f t="shared" si="35"/>
        <v>0</v>
      </c>
      <c r="AA111" s="16">
        <f t="shared" si="36"/>
        <v>0</v>
      </c>
      <c r="AB111" s="16">
        <f t="shared" si="37"/>
        <v>0</v>
      </c>
      <c r="AC111" s="15">
        <f t="shared" si="38"/>
        <v>0</v>
      </c>
      <c r="AD111" s="18">
        <f t="shared" si="39"/>
        <v>78</v>
      </c>
      <c r="AE111" s="19">
        <f t="shared" si="40"/>
        <v>78</v>
      </c>
      <c r="AF111" s="19">
        <f t="shared" si="41"/>
        <v>106</v>
      </c>
    </row>
    <row r="112" spans="1:32" x14ac:dyDescent="0.25">
      <c r="A112" s="68">
        <v>108</v>
      </c>
      <c r="B112" s="70" t="s">
        <v>342</v>
      </c>
      <c r="C112" s="58">
        <v>38</v>
      </c>
      <c r="D112" s="59">
        <v>8</v>
      </c>
      <c r="E112" s="14">
        <f t="shared" si="23"/>
        <v>42</v>
      </c>
      <c r="F112" s="14">
        <f t="shared" si="24"/>
        <v>0</v>
      </c>
      <c r="G112" s="14">
        <f t="shared" si="25"/>
        <v>42</v>
      </c>
      <c r="H112" s="15">
        <f t="shared" si="26"/>
        <v>42</v>
      </c>
      <c r="I112" s="61">
        <v>340</v>
      </c>
      <c r="J112" s="14">
        <f t="shared" si="27"/>
        <v>0</v>
      </c>
      <c r="K112" s="14">
        <f t="shared" si="28"/>
        <v>7</v>
      </c>
      <c r="L112" s="14">
        <f t="shared" si="29"/>
        <v>7</v>
      </c>
      <c r="M112" s="15">
        <f t="shared" si="30"/>
        <v>7</v>
      </c>
      <c r="N112" s="16">
        <v>60</v>
      </c>
      <c r="O112" s="16">
        <f>IF(N112&gt;1.567,0,IF(N112&gt;1.56,60,IF(N112&gt;1.554,61,IF(N112&gt;1.548,62,IF(N112&gt;1.542,63,IF(N112&gt;1.536,64,IF(N112&gt;1.53,65,IF(N112&gt;1.524,66,IF(N112&gt;1.518,67,IF(N112&gt;1.512,68,IF(N112&gt;1.506,69,IF(N112&gt;1.5,70,IF(N112&gt;1.494,71,IF(N112&gt;1.488,72,IF(N112&gt;1.482,73,IF(N112&gt;1.477,74,IF(N112&gt;1.473,75,IF(N112&gt;1.469,76,IF(N112&gt;1.464,77,IF(N112&gt;1.46,78,IF(N112&gt;1.455,79,IF(N112&gt;1.451,80,IF(N112&gt;1.447,81,IF(N112&gt;1.443,82,IF(N112&gt;1.439,83,IF(N112&gt;1.435,84,IF(N112&gt;1.432,85,IF(N112&gt;1.428,86,IF(N112&gt;1.425,87,IF(N112&gt;1.422,88,IF(N112&gt;1.419,89,IF(N112&gt;1.416,90,IF(N112&gt;1.413,91,IF(N112&gt;1.41,92,IF(N112&gt;1.407,93,IF(N112&gt;1.404,94,IF(N112&gt;1.401,95,IF(N112&gt;1.398,96,IF(N112&gt;1.395,97,IF(N112&gt;1.392,98,IF(N112&gt;1.389,99,IF(N112&gt;1.386,100,IF(N112&gt;1.383,101,IF(N112&gt;1.38,102,IF(N112&gt;1.378,103,IF(N112&gt;1.375,104,IF(N112&gt;1.372,105,IF(N112&gt;1.37,106,IF(N112&gt;1.367,107,IF(N112&gt;1.365,108,IF(N112&gt;1.362,109,IF(N112&gt;1.359,110,IF(N112&gt;1.357,111,IF(N112&gt;1.354,112,IF(N112&gt;1.351,113,IF(N112&gt;1.348,114,IF(N112&gt;1.346,115,IF(N112&gt;1.343,116,IF(N112&gt;1.341,117,IF(N112&gt;1.338,118,IF(N112&gt;1.336,119,)))))))))))))))))))))))))))))))))))))))))))))))))))))))))))))</f>
        <v>0</v>
      </c>
      <c r="P112" s="16">
        <f>IF(N112&gt;3.015,0,IF(N112&gt;3.001,1,IF(N112&gt;2.587,2,IF(N112&gt;2.573,3,IF(N112&gt;2.559,4,IF(N112&gt;2.545,5,IF(N112&gt;2.531,6,IF(N112&gt;2.517,7,IF(N112&gt;2.503,8,IF(N112&gt;2.489,9,IF(N112&gt;2.475,10,IF(N112&gt;2.461,11,IF(N112&gt;2.448,12,IF(N112&gt;2.435,13,IF(N112&gt;2.422,14,IF(N112&gt;2.409,15,IF(N112&gt;2.396,16,IF(N112&gt;2.383,17,IF(N112&gt;2.37,18,IF(N112&gt;2.357,19,IF(N112&gt;2.344,20,IF(N112&gt;2.332,21,IF(N112&gt;2.32,22,IF(N112&gt;2.308,23,IF(N112&gt;2.296,24,IF(N112&gt;2.284,25,IF(N112&gt;2.272,26,IF(N112&gt;2.26,27,IF(N112&gt;2.248,28,IF(N112&gt;2.236,29,IF(N112&gt;2.225,30,IF(N112&gt;2.214,31,IF(N112&gt;2.203,32,IF(N112&gt;2.192,33,IF(N112&gt;2.181,34,IF(N112&gt;2.17,35,IF(N112&gt;2.16,36,IF(N112&gt;2.15,37,IF(N112&gt;2.14,38,IF(N112&gt;2.131,39,IF(N112&gt;2.122,40,IF(N112&gt;2.113,41,IF(N112&gt;2.104,42,IF(N112&gt;2.095,43,IF(N112&gt;2.086,44,IF(N112&gt;2.077,45,IF(N112&gt;2.068,46,IF(N112&gt;2.059,47,IF(N112&gt;2.05,48,IF(N112&gt;2.042,49,IF(N112&gt;2.034,50,IF(N112&gt;2.026,51,IF(N112&gt;2.018,52,IF(N112&gt;2.01,53,IF(N112&gt;2.002,54,IF(N112&gt;1.595,55,IF(N112&gt;1.588,56,IF(N112&gt;1.581,57,IF(N112&gt;1.574,58,IF(N112&gt;1.567,59,))))))))))))))))))))))))))))))))))))))))))))))))))))))))))))</f>
        <v>0</v>
      </c>
      <c r="Q112" s="16"/>
      <c r="R112" s="16">
        <f>O112+P112+Q112</f>
        <v>0</v>
      </c>
      <c r="S112" s="16">
        <f>R112</f>
        <v>0</v>
      </c>
      <c r="T112" s="65">
        <v>188</v>
      </c>
      <c r="U112" s="16">
        <f t="shared" si="31"/>
        <v>0</v>
      </c>
      <c r="V112" s="16">
        <f t="shared" si="32"/>
        <v>29</v>
      </c>
      <c r="W112" s="16">
        <f t="shared" si="33"/>
        <v>29</v>
      </c>
      <c r="X112" s="15">
        <f t="shared" si="34"/>
        <v>29</v>
      </c>
      <c r="Y112" s="61">
        <v>100</v>
      </c>
      <c r="Z112" s="16">
        <f t="shared" si="35"/>
        <v>0</v>
      </c>
      <c r="AA112" s="16">
        <f t="shared" si="36"/>
        <v>0</v>
      </c>
      <c r="AB112" s="16">
        <f t="shared" si="37"/>
        <v>0</v>
      </c>
      <c r="AC112" s="15">
        <f t="shared" si="38"/>
        <v>0</v>
      </c>
      <c r="AD112" s="18">
        <f t="shared" si="39"/>
        <v>78</v>
      </c>
      <c r="AE112" s="19">
        <f t="shared" si="40"/>
        <v>78</v>
      </c>
      <c r="AF112" s="19">
        <f t="shared" si="41"/>
        <v>106</v>
      </c>
    </row>
    <row r="113" spans="1:32" x14ac:dyDescent="0.25">
      <c r="A113" s="68">
        <v>168</v>
      </c>
      <c r="B113" s="70" t="s">
        <v>199</v>
      </c>
      <c r="C113" s="58">
        <v>52</v>
      </c>
      <c r="D113" s="59">
        <v>8.6999999999999993</v>
      </c>
      <c r="E113" s="14">
        <f t="shared" si="23"/>
        <v>0</v>
      </c>
      <c r="F113" s="14">
        <f t="shared" si="24"/>
        <v>20</v>
      </c>
      <c r="G113" s="14">
        <f t="shared" si="25"/>
        <v>20</v>
      </c>
      <c r="H113" s="15">
        <f t="shared" si="26"/>
        <v>20</v>
      </c>
      <c r="I113" s="61">
        <v>520</v>
      </c>
      <c r="J113" s="14">
        <f t="shared" si="27"/>
        <v>0</v>
      </c>
      <c r="K113" s="14">
        <f t="shared" si="28"/>
        <v>34</v>
      </c>
      <c r="L113" s="14">
        <f t="shared" si="29"/>
        <v>34</v>
      </c>
      <c r="M113" s="15">
        <f t="shared" si="30"/>
        <v>34</v>
      </c>
      <c r="N113" s="16">
        <v>60</v>
      </c>
      <c r="O113" s="16">
        <f>IF(N113&gt;1.567,0,IF(N113&gt;1.56,60,IF(N113&gt;1.554,61,IF(N113&gt;1.548,62,IF(N113&gt;1.542,63,IF(N113&gt;1.536,64,IF(N113&gt;1.53,65,IF(N113&gt;1.524,66,IF(N113&gt;1.518,67,IF(N113&gt;1.512,68,IF(N113&gt;1.506,69,IF(N113&gt;1.5,70,IF(N113&gt;1.494,71,IF(N113&gt;1.488,72,IF(N113&gt;1.482,73,IF(N113&gt;1.477,74,IF(N113&gt;1.473,75,IF(N113&gt;1.469,76,IF(N113&gt;1.464,77,IF(N113&gt;1.46,78,IF(N113&gt;1.455,79,IF(N113&gt;1.451,80,IF(N113&gt;1.447,81,IF(N113&gt;1.443,82,IF(N113&gt;1.439,83,IF(N113&gt;1.435,84,IF(N113&gt;1.432,85,IF(N113&gt;1.428,86,IF(N113&gt;1.425,87,IF(N113&gt;1.422,88,IF(N113&gt;1.419,89,IF(N113&gt;1.416,90,IF(N113&gt;1.413,91,IF(N113&gt;1.41,92,IF(N113&gt;1.407,93,IF(N113&gt;1.404,94,IF(N113&gt;1.401,95,IF(N113&gt;1.398,96,IF(N113&gt;1.395,97,IF(N113&gt;1.392,98,IF(N113&gt;1.389,99,IF(N113&gt;1.386,100,IF(N113&gt;1.383,101,IF(N113&gt;1.38,102,IF(N113&gt;1.378,103,IF(N113&gt;1.375,104,IF(N113&gt;1.372,105,IF(N113&gt;1.37,106,IF(N113&gt;1.367,107,IF(N113&gt;1.365,108,IF(N113&gt;1.362,109,IF(N113&gt;1.359,110,IF(N113&gt;1.357,111,IF(N113&gt;1.354,112,IF(N113&gt;1.351,113,IF(N113&gt;1.348,114,IF(N113&gt;1.346,115,IF(N113&gt;1.343,116,IF(N113&gt;1.341,117,IF(N113&gt;1.338,118,IF(N113&gt;1.336,119,)))))))))))))))))))))))))))))))))))))))))))))))))))))))))))))</f>
        <v>0</v>
      </c>
      <c r="P113" s="16">
        <f>IF(N113&gt;3.015,0,IF(N113&gt;3.001,1,IF(N113&gt;2.587,2,IF(N113&gt;2.573,3,IF(N113&gt;2.559,4,IF(N113&gt;2.545,5,IF(N113&gt;2.531,6,IF(N113&gt;2.517,7,IF(N113&gt;2.503,8,IF(N113&gt;2.489,9,IF(N113&gt;2.475,10,IF(N113&gt;2.461,11,IF(N113&gt;2.448,12,IF(N113&gt;2.435,13,IF(N113&gt;2.422,14,IF(N113&gt;2.409,15,IF(N113&gt;2.396,16,IF(N113&gt;2.383,17,IF(N113&gt;2.37,18,IF(N113&gt;2.357,19,IF(N113&gt;2.344,20,IF(N113&gt;2.332,21,IF(N113&gt;2.32,22,IF(N113&gt;2.308,23,IF(N113&gt;2.296,24,IF(N113&gt;2.284,25,IF(N113&gt;2.272,26,IF(N113&gt;2.26,27,IF(N113&gt;2.248,28,IF(N113&gt;2.236,29,IF(N113&gt;2.225,30,IF(N113&gt;2.214,31,IF(N113&gt;2.203,32,IF(N113&gt;2.192,33,IF(N113&gt;2.181,34,IF(N113&gt;2.17,35,IF(N113&gt;2.16,36,IF(N113&gt;2.15,37,IF(N113&gt;2.14,38,IF(N113&gt;2.131,39,IF(N113&gt;2.122,40,IF(N113&gt;2.113,41,IF(N113&gt;2.104,42,IF(N113&gt;2.095,43,IF(N113&gt;2.086,44,IF(N113&gt;2.077,45,IF(N113&gt;2.068,46,IF(N113&gt;2.059,47,IF(N113&gt;2.05,48,IF(N113&gt;2.042,49,IF(N113&gt;2.034,50,IF(N113&gt;2.026,51,IF(N113&gt;2.018,52,IF(N113&gt;2.01,53,IF(N113&gt;2.002,54,IF(N113&gt;1.595,55,IF(N113&gt;1.588,56,IF(N113&gt;1.581,57,IF(N113&gt;1.574,58,IF(N113&gt;1.567,59,))))))))))))))))))))))))))))))))))))))))))))))))))))))))))))</f>
        <v>0</v>
      </c>
      <c r="Q113" s="16"/>
      <c r="R113" s="16">
        <f>O113+P113+Q113</f>
        <v>0</v>
      </c>
      <c r="S113" s="16">
        <f>R113</f>
        <v>0</v>
      </c>
      <c r="T113" s="65">
        <v>178</v>
      </c>
      <c r="U113" s="16">
        <f t="shared" si="31"/>
        <v>0</v>
      </c>
      <c r="V113" s="16">
        <f t="shared" si="32"/>
        <v>24</v>
      </c>
      <c r="W113" s="16">
        <f t="shared" si="33"/>
        <v>24</v>
      </c>
      <c r="X113" s="15">
        <f t="shared" si="34"/>
        <v>24</v>
      </c>
      <c r="Y113" s="61">
        <v>100</v>
      </c>
      <c r="Z113" s="16">
        <f t="shared" si="35"/>
        <v>0</v>
      </c>
      <c r="AA113" s="16">
        <f t="shared" si="36"/>
        <v>0</v>
      </c>
      <c r="AB113" s="16">
        <f t="shared" si="37"/>
        <v>0</v>
      </c>
      <c r="AC113" s="15">
        <f t="shared" si="38"/>
        <v>0</v>
      </c>
      <c r="AD113" s="18">
        <f t="shared" si="39"/>
        <v>78</v>
      </c>
      <c r="AE113" s="19">
        <f t="shared" si="40"/>
        <v>78</v>
      </c>
      <c r="AF113" s="19">
        <f t="shared" si="41"/>
        <v>106</v>
      </c>
    </row>
    <row r="114" spans="1:32" x14ac:dyDescent="0.25">
      <c r="A114" s="68">
        <v>7</v>
      </c>
      <c r="B114" s="70" t="s">
        <v>94</v>
      </c>
      <c r="C114" s="58">
        <v>7</v>
      </c>
      <c r="D114" s="59">
        <v>8.1</v>
      </c>
      <c r="E114" s="14">
        <f t="shared" si="23"/>
        <v>38</v>
      </c>
      <c r="F114" s="14">
        <f t="shared" si="24"/>
        <v>0</v>
      </c>
      <c r="G114" s="14">
        <f t="shared" si="25"/>
        <v>38</v>
      </c>
      <c r="H114" s="15">
        <f t="shared" si="26"/>
        <v>38</v>
      </c>
      <c r="I114" s="61">
        <v>350</v>
      </c>
      <c r="J114" s="14">
        <f t="shared" si="27"/>
        <v>0</v>
      </c>
      <c r="K114" s="14">
        <f t="shared" si="28"/>
        <v>8</v>
      </c>
      <c r="L114" s="14">
        <f t="shared" si="29"/>
        <v>8</v>
      </c>
      <c r="M114" s="15">
        <f t="shared" si="30"/>
        <v>8</v>
      </c>
      <c r="N114" s="16">
        <v>60</v>
      </c>
      <c r="O114" s="16">
        <f>IF(N114&gt;1.567,0,IF(N114&gt;1.56,60,IF(N114&gt;1.554,61,IF(N114&gt;1.548,62,IF(N114&gt;1.542,63,IF(N114&gt;1.536,64,IF(N114&gt;1.53,65,IF(N114&gt;1.524,66,IF(N114&gt;1.518,67,IF(N114&gt;1.512,68,IF(N114&gt;1.506,69,IF(N114&gt;1.5,70,IF(N114&gt;1.494,71,IF(N114&gt;1.488,72,IF(N114&gt;1.482,73,IF(N114&gt;1.477,74,IF(N114&gt;1.473,75,IF(N114&gt;1.469,76,IF(N114&gt;1.464,77,IF(N114&gt;1.46,78,IF(N114&gt;1.455,79,IF(N114&gt;1.451,80,IF(N114&gt;1.447,81,IF(N114&gt;1.443,82,IF(N114&gt;1.439,83,IF(N114&gt;1.435,84,IF(N114&gt;1.432,85,IF(N114&gt;1.428,86,IF(N114&gt;1.425,87,IF(N114&gt;1.422,88,IF(N114&gt;1.419,89,IF(N114&gt;1.416,90,IF(N114&gt;1.413,91,IF(N114&gt;1.41,92,IF(N114&gt;1.407,93,IF(N114&gt;1.404,94,IF(N114&gt;1.401,95,IF(N114&gt;1.398,96,IF(N114&gt;1.395,97,IF(N114&gt;1.392,98,IF(N114&gt;1.389,99,IF(N114&gt;1.386,100,IF(N114&gt;1.383,101,IF(N114&gt;1.38,102,IF(N114&gt;1.378,103,IF(N114&gt;1.375,104,IF(N114&gt;1.372,105,IF(N114&gt;1.37,106,IF(N114&gt;1.367,107,IF(N114&gt;1.365,108,IF(N114&gt;1.362,109,IF(N114&gt;1.359,110,IF(N114&gt;1.357,111,IF(N114&gt;1.354,112,IF(N114&gt;1.351,113,IF(N114&gt;1.348,114,IF(N114&gt;1.346,115,IF(N114&gt;1.343,116,IF(N114&gt;1.341,117,IF(N114&gt;1.338,118,IF(N114&gt;1.336,119,)))))))))))))))))))))))))))))))))))))))))))))))))))))))))))))</f>
        <v>0</v>
      </c>
      <c r="P114" s="16">
        <f>IF(N114&gt;3.015,0,IF(N114&gt;3.001,1,IF(N114&gt;2.587,2,IF(N114&gt;2.573,3,IF(N114&gt;2.559,4,IF(N114&gt;2.545,5,IF(N114&gt;2.531,6,IF(N114&gt;2.517,7,IF(N114&gt;2.503,8,IF(N114&gt;2.489,9,IF(N114&gt;2.475,10,IF(N114&gt;2.461,11,IF(N114&gt;2.448,12,IF(N114&gt;2.435,13,IF(N114&gt;2.422,14,IF(N114&gt;2.409,15,IF(N114&gt;2.396,16,IF(N114&gt;2.383,17,IF(N114&gt;2.37,18,IF(N114&gt;2.357,19,IF(N114&gt;2.344,20,IF(N114&gt;2.332,21,IF(N114&gt;2.32,22,IF(N114&gt;2.308,23,IF(N114&gt;2.296,24,IF(N114&gt;2.284,25,IF(N114&gt;2.272,26,IF(N114&gt;2.26,27,IF(N114&gt;2.248,28,IF(N114&gt;2.236,29,IF(N114&gt;2.225,30,IF(N114&gt;2.214,31,IF(N114&gt;2.203,32,IF(N114&gt;2.192,33,IF(N114&gt;2.181,34,IF(N114&gt;2.17,35,IF(N114&gt;2.16,36,IF(N114&gt;2.15,37,IF(N114&gt;2.14,38,IF(N114&gt;2.131,39,IF(N114&gt;2.122,40,IF(N114&gt;2.113,41,IF(N114&gt;2.104,42,IF(N114&gt;2.095,43,IF(N114&gt;2.086,44,IF(N114&gt;2.077,45,IF(N114&gt;2.068,46,IF(N114&gt;2.059,47,IF(N114&gt;2.05,48,IF(N114&gt;2.042,49,IF(N114&gt;2.034,50,IF(N114&gt;2.026,51,IF(N114&gt;2.018,52,IF(N114&gt;2.01,53,IF(N114&gt;2.002,54,IF(N114&gt;1.595,55,IF(N114&gt;1.588,56,IF(N114&gt;1.581,57,IF(N114&gt;1.574,58,IF(N114&gt;1.567,59,))))))))))))))))))))))))))))))))))))))))))))))))))))))))))))</f>
        <v>0</v>
      </c>
      <c r="Q114" s="16"/>
      <c r="R114" s="16">
        <f>O114+P114+Q114</f>
        <v>0</v>
      </c>
      <c r="S114" s="16">
        <f>R114</f>
        <v>0</v>
      </c>
      <c r="T114" s="65">
        <v>192</v>
      </c>
      <c r="U114" s="16">
        <f t="shared" si="31"/>
        <v>0</v>
      </c>
      <c r="V114" s="16">
        <f t="shared" si="32"/>
        <v>31</v>
      </c>
      <c r="W114" s="16">
        <f t="shared" si="33"/>
        <v>31</v>
      </c>
      <c r="X114" s="15">
        <f t="shared" si="34"/>
        <v>31</v>
      </c>
      <c r="Y114" s="61">
        <v>100</v>
      </c>
      <c r="Z114" s="16">
        <f t="shared" si="35"/>
        <v>0</v>
      </c>
      <c r="AA114" s="16">
        <f t="shared" si="36"/>
        <v>0</v>
      </c>
      <c r="AB114" s="16">
        <f t="shared" si="37"/>
        <v>0</v>
      </c>
      <c r="AC114" s="15">
        <f t="shared" si="38"/>
        <v>0</v>
      </c>
      <c r="AD114" s="18">
        <f t="shared" si="39"/>
        <v>77</v>
      </c>
      <c r="AE114" s="19">
        <f t="shared" si="40"/>
        <v>77</v>
      </c>
      <c r="AF114" s="19">
        <f t="shared" si="41"/>
        <v>109</v>
      </c>
    </row>
    <row r="115" spans="1:32" x14ac:dyDescent="0.25">
      <c r="A115" s="68">
        <v>141</v>
      </c>
      <c r="B115" s="70" t="s">
        <v>449</v>
      </c>
      <c r="C115" s="58">
        <v>46</v>
      </c>
      <c r="D115" s="59">
        <v>8.4</v>
      </c>
      <c r="E115" s="14">
        <f t="shared" si="23"/>
        <v>28</v>
      </c>
      <c r="F115" s="14">
        <f t="shared" si="24"/>
        <v>0</v>
      </c>
      <c r="G115" s="14">
        <f t="shared" si="25"/>
        <v>28</v>
      </c>
      <c r="H115" s="15">
        <f t="shared" si="26"/>
        <v>28</v>
      </c>
      <c r="I115" s="61">
        <v>330</v>
      </c>
      <c r="J115" s="14">
        <f t="shared" si="27"/>
        <v>0</v>
      </c>
      <c r="K115" s="14">
        <f t="shared" si="28"/>
        <v>6</v>
      </c>
      <c r="L115" s="14">
        <f t="shared" si="29"/>
        <v>6</v>
      </c>
      <c r="M115" s="15">
        <f t="shared" si="30"/>
        <v>6</v>
      </c>
      <c r="N115" s="17"/>
      <c r="O115" s="17"/>
      <c r="P115" s="17"/>
      <c r="Q115" s="17"/>
      <c r="R115" s="17"/>
      <c r="S115" s="17"/>
      <c r="T115" s="65">
        <v>208</v>
      </c>
      <c r="U115" s="16">
        <f t="shared" si="31"/>
        <v>0</v>
      </c>
      <c r="V115" s="16">
        <f t="shared" si="32"/>
        <v>43</v>
      </c>
      <c r="W115" s="16">
        <f t="shared" si="33"/>
        <v>43</v>
      </c>
      <c r="X115" s="15">
        <f t="shared" si="34"/>
        <v>43</v>
      </c>
      <c r="Y115" s="61">
        <v>100</v>
      </c>
      <c r="Z115" s="16">
        <f t="shared" si="35"/>
        <v>0</v>
      </c>
      <c r="AA115" s="16">
        <f t="shared" si="36"/>
        <v>0</v>
      </c>
      <c r="AB115" s="16">
        <f t="shared" si="37"/>
        <v>0</v>
      </c>
      <c r="AC115" s="15">
        <f t="shared" si="38"/>
        <v>0</v>
      </c>
      <c r="AD115" s="18">
        <f t="shared" si="39"/>
        <v>77</v>
      </c>
      <c r="AE115" s="19">
        <f t="shared" si="40"/>
        <v>77</v>
      </c>
      <c r="AF115" s="19">
        <f t="shared" si="41"/>
        <v>109</v>
      </c>
    </row>
    <row r="116" spans="1:32" x14ac:dyDescent="0.25">
      <c r="A116" s="68">
        <v>22</v>
      </c>
      <c r="B116" s="70" t="s">
        <v>358</v>
      </c>
      <c r="C116" s="58">
        <v>11</v>
      </c>
      <c r="D116" s="59">
        <v>7.9</v>
      </c>
      <c r="E116" s="14">
        <f t="shared" si="23"/>
        <v>46</v>
      </c>
      <c r="F116" s="14">
        <f t="shared" si="24"/>
        <v>0</v>
      </c>
      <c r="G116" s="14">
        <f t="shared" si="25"/>
        <v>46</v>
      </c>
      <c r="H116" s="15">
        <f t="shared" si="26"/>
        <v>46</v>
      </c>
      <c r="I116" s="61">
        <v>290</v>
      </c>
      <c r="J116" s="14">
        <f t="shared" si="27"/>
        <v>0</v>
      </c>
      <c r="K116" s="14">
        <f t="shared" si="28"/>
        <v>3</v>
      </c>
      <c r="L116" s="14">
        <f t="shared" si="29"/>
        <v>3</v>
      </c>
      <c r="M116" s="15">
        <f t="shared" si="30"/>
        <v>3</v>
      </c>
      <c r="N116" s="16">
        <v>60</v>
      </c>
      <c r="O116" s="16">
        <f t="shared" ref="O116:O122" si="42">IF(N116&gt;1.567,0,IF(N116&gt;1.56,60,IF(N116&gt;1.554,61,IF(N116&gt;1.548,62,IF(N116&gt;1.542,63,IF(N116&gt;1.536,64,IF(N116&gt;1.53,65,IF(N116&gt;1.524,66,IF(N116&gt;1.518,67,IF(N116&gt;1.512,68,IF(N116&gt;1.506,69,IF(N116&gt;1.5,70,IF(N116&gt;1.494,71,IF(N116&gt;1.488,72,IF(N116&gt;1.482,73,IF(N116&gt;1.477,74,IF(N116&gt;1.473,75,IF(N116&gt;1.469,76,IF(N116&gt;1.464,77,IF(N116&gt;1.46,78,IF(N116&gt;1.455,79,IF(N116&gt;1.451,80,IF(N116&gt;1.447,81,IF(N116&gt;1.443,82,IF(N116&gt;1.439,83,IF(N116&gt;1.435,84,IF(N116&gt;1.432,85,IF(N116&gt;1.428,86,IF(N116&gt;1.425,87,IF(N116&gt;1.422,88,IF(N116&gt;1.419,89,IF(N116&gt;1.416,90,IF(N116&gt;1.413,91,IF(N116&gt;1.41,92,IF(N116&gt;1.407,93,IF(N116&gt;1.404,94,IF(N116&gt;1.401,95,IF(N116&gt;1.398,96,IF(N116&gt;1.395,97,IF(N116&gt;1.392,98,IF(N116&gt;1.389,99,IF(N116&gt;1.386,100,IF(N116&gt;1.383,101,IF(N116&gt;1.38,102,IF(N116&gt;1.378,103,IF(N116&gt;1.375,104,IF(N116&gt;1.372,105,IF(N116&gt;1.37,106,IF(N116&gt;1.367,107,IF(N116&gt;1.365,108,IF(N116&gt;1.362,109,IF(N116&gt;1.359,110,IF(N116&gt;1.357,111,IF(N116&gt;1.354,112,IF(N116&gt;1.351,113,IF(N116&gt;1.348,114,IF(N116&gt;1.346,115,IF(N116&gt;1.343,116,IF(N116&gt;1.341,117,IF(N116&gt;1.338,118,IF(N116&gt;1.336,119,)))))))))))))))))))))))))))))))))))))))))))))))))))))))))))))</f>
        <v>0</v>
      </c>
      <c r="P116" s="16">
        <f t="shared" ref="P116:P122" si="43">IF(N116&gt;3.015,0,IF(N116&gt;3.001,1,IF(N116&gt;2.587,2,IF(N116&gt;2.573,3,IF(N116&gt;2.559,4,IF(N116&gt;2.545,5,IF(N116&gt;2.531,6,IF(N116&gt;2.517,7,IF(N116&gt;2.503,8,IF(N116&gt;2.489,9,IF(N116&gt;2.475,10,IF(N116&gt;2.461,11,IF(N116&gt;2.448,12,IF(N116&gt;2.435,13,IF(N116&gt;2.422,14,IF(N116&gt;2.409,15,IF(N116&gt;2.396,16,IF(N116&gt;2.383,17,IF(N116&gt;2.37,18,IF(N116&gt;2.357,19,IF(N116&gt;2.344,20,IF(N116&gt;2.332,21,IF(N116&gt;2.32,22,IF(N116&gt;2.308,23,IF(N116&gt;2.296,24,IF(N116&gt;2.284,25,IF(N116&gt;2.272,26,IF(N116&gt;2.26,27,IF(N116&gt;2.248,28,IF(N116&gt;2.236,29,IF(N116&gt;2.225,30,IF(N116&gt;2.214,31,IF(N116&gt;2.203,32,IF(N116&gt;2.192,33,IF(N116&gt;2.181,34,IF(N116&gt;2.17,35,IF(N116&gt;2.16,36,IF(N116&gt;2.15,37,IF(N116&gt;2.14,38,IF(N116&gt;2.131,39,IF(N116&gt;2.122,40,IF(N116&gt;2.113,41,IF(N116&gt;2.104,42,IF(N116&gt;2.095,43,IF(N116&gt;2.086,44,IF(N116&gt;2.077,45,IF(N116&gt;2.068,46,IF(N116&gt;2.059,47,IF(N116&gt;2.05,48,IF(N116&gt;2.042,49,IF(N116&gt;2.034,50,IF(N116&gt;2.026,51,IF(N116&gt;2.018,52,IF(N116&gt;2.01,53,IF(N116&gt;2.002,54,IF(N116&gt;1.595,55,IF(N116&gt;1.588,56,IF(N116&gt;1.581,57,IF(N116&gt;1.574,58,IF(N116&gt;1.567,59,))))))))))))))))))))))))))))))))))))))))))))))))))))))))))))</f>
        <v>0</v>
      </c>
      <c r="Q116" s="16"/>
      <c r="R116" s="16">
        <f t="shared" ref="R116:R122" si="44">O116+P116+Q116</f>
        <v>0</v>
      </c>
      <c r="S116" s="16">
        <f t="shared" ref="S116:S122" si="45">R116</f>
        <v>0</v>
      </c>
      <c r="T116" s="65">
        <v>184</v>
      </c>
      <c r="U116" s="16">
        <f t="shared" si="31"/>
        <v>0</v>
      </c>
      <c r="V116" s="16">
        <f t="shared" si="32"/>
        <v>27</v>
      </c>
      <c r="W116" s="16">
        <f t="shared" si="33"/>
        <v>27</v>
      </c>
      <c r="X116" s="15">
        <f t="shared" si="34"/>
        <v>27</v>
      </c>
      <c r="Y116" s="61">
        <v>100</v>
      </c>
      <c r="Z116" s="16">
        <f t="shared" si="35"/>
        <v>0</v>
      </c>
      <c r="AA116" s="16">
        <f t="shared" si="36"/>
        <v>0</v>
      </c>
      <c r="AB116" s="16">
        <f t="shared" si="37"/>
        <v>0</v>
      </c>
      <c r="AC116" s="15">
        <f t="shared" si="38"/>
        <v>0</v>
      </c>
      <c r="AD116" s="18">
        <f t="shared" si="39"/>
        <v>76</v>
      </c>
      <c r="AE116" s="19">
        <f t="shared" si="40"/>
        <v>76</v>
      </c>
      <c r="AF116" s="19">
        <f t="shared" si="41"/>
        <v>111</v>
      </c>
    </row>
    <row r="117" spans="1:32" x14ac:dyDescent="0.25">
      <c r="A117" s="68">
        <v>72</v>
      </c>
      <c r="B117" s="70" t="s">
        <v>317</v>
      </c>
      <c r="C117" s="58">
        <v>29</v>
      </c>
      <c r="D117" s="59">
        <v>7.8</v>
      </c>
      <c r="E117" s="14">
        <f t="shared" si="23"/>
        <v>50</v>
      </c>
      <c r="F117" s="14">
        <f t="shared" si="24"/>
        <v>0</v>
      </c>
      <c r="G117" s="14">
        <f t="shared" si="25"/>
        <v>50</v>
      </c>
      <c r="H117" s="15">
        <f t="shared" si="26"/>
        <v>50</v>
      </c>
      <c r="I117" s="61">
        <v>305</v>
      </c>
      <c r="J117" s="14">
        <f t="shared" si="27"/>
        <v>0</v>
      </c>
      <c r="K117" s="14">
        <f t="shared" si="28"/>
        <v>3</v>
      </c>
      <c r="L117" s="14">
        <f t="shared" si="29"/>
        <v>3</v>
      </c>
      <c r="M117" s="15">
        <f t="shared" si="30"/>
        <v>3</v>
      </c>
      <c r="N117" s="16">
        <v>60</v>
      </c>
      <c r="O117" s="16">
        <f t="shared" si="42"/>
        <v>0</v>
      </c>
      <c r="P117" s="16">
        <f t="shared" si="43"/>
        <v>0</v>
      </c>
      <c r="Q117" s="16"/>
      <c r="R117" s="16">
        <f t="shared" si="44"/>
        <v>0</v>
      </c>
      <c r="S117" s="16">
        <f t="shared" si="45"/>
        <v>0</v>
      </c>
      <c r="T117" s="65">
        <v>177</v>
      </c>
      <c r="U117" s="16">
        <f t="shared" si="31"/>
        <v>0</v>
      </c>
      <c r="V117" s="16">
        <f t="shared" si="32"/>
        <v>23</v>
      </c>
      <c r="W117" s="16">
        <f t="shared" si="33"/>
        <v>23</v>
      </c>
      <c r="X117" s="15">
        <f t="shared" si="34"/>
        <v>23</v>
      </c>
      <c r="Y117" s="61">
        <v>100</v>
      </c>
      <c r="Z117" s="16">
        <f t="shared" si="35"/>
        <v>0</v>
      </c>
      <c r="AA117" s="16">
        <f t="shared" si="36"/>
        <v>0</v>
      </c>
      <c r="AB117" s="16">
        <f t="shared" si="37"/>
        <v>0</v>
      </c>
      <c r="AC117" s="15">
        <f t="shared" si="38"/>
        <v>0</v>
      </c>
      <c r="AD117" s="18">
        <f t="shared" si="39"/>
        <v>76</v>
      </c>
      <c r="AE117" s="19">
        <f t="shared" si="40"/>
        <v>76</v>
      </c>
      <c r="AF117" s="19">
        <f t="shared" si="41"/>
        <v>111</v>
      </c>
    </row>
    <row r="118" spans="1:32" x14ac:dyDescent="0.25">
      <c r="A118" s="68">
        <v>104</v>
      </c>
      <c r="B118" s="70" t="s">
        <v>408</v>
      </c>
      <c r="C118" s="58">
        <v>36</v>
      </c>
      <c r="D118" s="59">
        <v>7.7</v>
      </c>
      <c r="E118" s="14">
        <f t="shared" si="23"/>
        <v>53</v>
      </c>
      <c r="F118" s="14">
        <f t="shared" si="24"/>
        <v>0</v>
      </c>
      <c r="G118" s="14">
        <f t="shared" si="25"/>
        <v>53</v>
      </c>
      <c r="H118" s="15">
        <f t="shared" si="26"/>
        <v>53</v>
      </c>
      <c r="I118" s="61">
        <v>210</v>
      </c>
      <c r="J118" s="14">
        <f t="shared" si="27"/>
        <v>0</v>
      </c>
      <c r="K118" s="14">
        <f t="shared" si="28"/>
        <v>0</v>
      </c>
      <c r="L118" s="14">
        <f t="shared" si="29"/>
        <v>0</v>
      </c>
      <c r="M118" s="15">
        <f t="shared" si="30"/>
        <v>0</v>
      </c>
      <c r="N118" s="16">
        <v>60</v>
      </c>
      <c r="O118" s="16">
        <f t="shared" si="42"/>
        <v>0</v>
      </c>
      <c r="P118" s="16">
        <f t="shared" si="43"/>
        <v>0</v>
      </c>
      <c r="Q118" s="16"/>
      <c r="R118" s="16">
        <f t="shared" si="44"/>
        <v>0</v>
      </c>
      <c r="S118" s="16">
        <f t="shared" si="45"/>
        <v>0</v>
      </c>
      <c r="T118" s="65">
        <v>175</v>
      </c>
      <c r="U118" s="16">
        <f t="shared" si="31"/>
        <v>0</v>
      </c>
      <c r="V118" s="16">
        <f t="shared" si="32"/>
        <v>22</v>
      </c>
      <c r="W118" s="16">
        <f t="shared" si="33"/>
        <v>22</v>
      </c>
      <c r="X118" s="15">
        <f t="shared" si="34"/>
        <v>22</v>
      </c>
      <c r="Y118" s="61">
        <v>100</v>
      </c>
      <c r="Z118" s="16">
        <f t="shared" si="35"/>
        <v>0</v>
      </c>
      <c r="AA118" s="16">
        <f t="shared" si="36"/>
        <v>0</v>
      </c>
      <c r="AB118" s="16">
        <f t="shared" si="37"/>
        <v>0</v>
      </c>
      <c r="AC118" s="15">
        <f t="shared" si="38"/>
        <v>0</v>
      </c>
      <c r="AD118" s="18">
        <f t="shared" si="39"/>
        <v>75</v>
      </c>
      <c r="AE118" s="19">
        <f t="shared" si="40"/>
        <v>75</v>
      </c>
      <c r="AF118" s="19">
        <f t="shared" si="41"/>
        <v>113</v>
      </c>
    </row>
    <row r="119" spans="1:32" x14ac:dyDescent="0.25">
      <c r="A119" s="68">
        <v>120</v>
      </c>
      <c r="B119" s="70" t="s">
        <v>178</v>
      </c>
      <c r="C119" s="58">
        <v>40</v>
      </c>
      <c r="D119" s="59">
        <v>7.5</v>
      </c>
      <c r="E119" s="14">
        <f t="shared" si="23"/>
        <v>57</v>
      </c>
      <c r="F119" s="14">
        <f t="shared" si="24"/>
        <v>0</v>
      </c>
      <c r="G119" s="14">
        <f t="shared" si="25"/>
        <v>57</v>
      </c>
      <c r="H119" s="15">
        <f t="shared" si="26"/>
        <v>57</v>
      </c>
      <c r="I119" s="61">
        <v>250</v>
      </c>
      <c r="J119" s="14">
        <f t="shared" si="27"/>
        <v>0</v>
      </c>
      <c r="K119" s="14">
        <f t="shared" si="28"/>
        <v>1</v>
      </c>
      <c r="L119" s="14">
        <f t="shared" si="29"/>
        <v>1</v>
      </c>
      <c r="M119" s="15">
        <f t="shared" si="30"/>
        <v>1</v>
      </c>
      <c r="N119" s="16">
        <v>60</v>
      </c>
      <c r="O119" s="16">
        <f t="shared" si="42"/>
        <v>0</v>
      </c>
      <c r="P119" s="16">
        <f t="shared" si="43"/>
        <v>0</v>
      </c>
      <c r="Q119" s="16"/>
      <c r="R119" s="16">
        <f t="shared" si="44"/>
        <v>0</v>
      </c>
      <c r="S119" s="16">
        <f t="shared" si="45"/>
        <v>0</v>
      </c>
      <c r="T119" s="65">
        <v>164</v>
      </c>
      <c r="U119" s="16">
        <f t="shared" si="31"/>
        <v>0</v>
      </c>
      <c r="V119" s="16">
        <f t="shared" si="32"/>
        <v>17</v>
      </c>
      <c r="W119" s="16">
        <f t="shared" si="33"/>
        <v>17</v>
      </c>
      <c r="X119" s="15">
        <f t="shared" si="34"/>
        <v>17</v>
      </c>
      <c r="Y119" s="61">
        <v>100</v>
      </c>
      <c r="Z119" s="16">
        <f t="shared" si="35"/>
        <v>0</v>
      </c>
      <c r="AA119" s="16">
        <f t="shared" si="36"/>
        <v>0</v>
      </c>
      <c r="AB119" s="16">
        <f t="shared" si="37"/>
        <v>0</v>
      </c>
      <c r="AC119" s="15">
        <f t="shared" si="38"/>
        <v>0</v>
      </c>
      <c r="AD119" s="18">
        <f t="shared" si="39"/>
        <v>75</v>
      </c>
      <c r="AE119" s="19">
        <f t="shared" si="40"/>
        <v>75</v>
      </c>
      <c r="AF119" s="19">
        <f t="shared" si="41"/>
        <v>113</v>
      </c>
    </row>
    <row r="120" spans="1:32" x14ac:dyDescent="0.25">
      <c r="A120" s="68">
        <v>98</v>
      </c>
      <c r="B120" s="70" t="s">
        <v>143</v>
      </c>
      <c r="C120" s="58">
        <v>35</v>
      </c>
      <c r="D120" s="59">
        <v>8.4</v>
      </c>
      <c r="E120" s="14">
        <f t="shared" si="23"/>
        <v>28</v>
      </c>
      <c r="F120" s="14">
        <f t="shared" si="24"/>
        <v>0</v>
      </c>
      <c r="G120" s="14">
        <f t="shared" si="25"/>
        <v>28</v>
      </c>
      <c r="H120" s="15">
        <f t="shared" si="26"/>
        <v>28</v>
      </c>
      <c r="I120" s="61">
        <v>360</v>
      </c>
      <c r="J120" s="14">
        <f t="shared" si="27"/>
        <v>0</v>
      </c>
      <c r="K120" s="14">
        <f t="shared" si="28"/>
        <v>9</v>
      </c>
      <c r="L120" s="14">
        <f t="shared" si="29"/>
        <v>9</v>
      </c>
      <c r="M120" s="15">
        <f t="shared" si="30"/>
        <v>9</v>
      </c>
      <c r="N120" s="16">
        <v>60</v>
      </c>
      <c r="O120" s="16">
        <f t="shared" si="42"/>
        <v>0</v>
      </c>
      <c r="P120" s="16">
        <f t="shared" si="43"/>
        <v>0</v>
      </c>
      <c r="Q120" s="16"/>
      <c r="R120" s="16">
        <f t="shared" si="44"/>
        <v>0</v>
      </c>
      <c r="S120" s="16">
        <f t="shared" si="45"/>
        <v>0</v>
      </c>
      <c r="T120" s="65">
        <v>202</v>
      </c>
      <c r="U120" s="16">
        <f t="shared" si="31"/>
        <v>0</v>
      </c>
      <c r="V120" s="16">
        <f t="shared" si="32"/>
        <v>37</v>
      </c>
      <c r="W120" s="16">
        <f t="shared" si="33"/>
        <v>37</v>
      </c>
      <c r="X120" s="15">
        <f t="shared" si="34"/>
        <v>37</v>
      </c>
      <c r="Y120" s="61">
        <v>100</v>
      </c>
      <c r="Z120" s="16">
        <f t="shared" si="35"/>
        <v>0</v>
      </c>
      <c r="AA120" s="16">
        <f t="shared" si="36"/>
        <v>0</v>
      </c>
      <c r="AB120" s="16">
        <f t="shared" si="37"/>
        <v>0</v>
      </c>
      <c r="AC120" s="15">
        <f t="shared" si="38"/>
        <v>0</v>
      </c>
      <c r="AD120" s="18">
        <f t="shared" si="39"/>
        <v>74</v>
      </c>
      <c r="AE120" s="19">
        <f t="shared" si="40"/>
        <v>74</v>
      </c>
      <c r="AF120" s="19">
        <f t="shared" si="41"/>
        <v>115</v>
      </c>
    </row>
    <row r="121" spans="1:32" x14ac:dyDescent="0.25">
      <c r="A121" s="68">
        <v>44</v>
      </c>
      <c r="B121" s="70" t="s">
        <v>356</v>
      </c>
      <c r="C121" s="58">
        <v>19</v>
      </c>
      <c r="D121" s="59">
        <v>8</v>
      </c>
      <c r="E121" s="14">
        <f t="shared" si="23"/>
        <v>42</v>
      </c>
      <c r="F121" s="14">
        <f t="shared" si="24"/>
        <v>0</v>
      </c>
      <c r="G121" s="14">
        <f t="shared" si="25"/>
        <v>42</v>
      </c>
      <c r="H121" s="15">
        <f t="shared" si="26"/>
        <v>42</v>
      </c>
      <c r="I121" s="61">
        <v>380</v>
      </c>
      <c r="J121" s="14">
        <f t="shared" si="27"/>
        <v>0</v>
      </c>
      <c r="K121" s="14">
        <f t="shared" si="28"/>
        <v>11</v>
      </c>
      <c r="L121" s="14">
        <f t="shared" si="29"/>
        <v>11</v>
      </c>
      <c r="M121" s="15">
        <f t="shared" si="30"/>
        <v>11</v>
      </c>
      <c r="N121" s="16">
        <v>60</v>
      </c>
      <c r="O121" s="16">
        <f t="shared" si="42"/>
        <v>0</v>
      </c>
      <c r="P121" s="16">
        <f t="shared" si="43"/>
        <v>0</v>
      </c>
      <c r="Q121" s="16"/>
      <c r="R121" s="16">
        <f t="shared" si="44"/>
        <v>0</v>
      </c>
      <c r="S121" s="16">
        <f t="shared" si="45"/>
        <v>0</v>
      </c>
      <c r="T121" s="65">
        <v>170</v>
      </c>
      <c r="U121" s="16">
        <f t="shared" si="31"/>
        <v>0</v>
      </c>
      <c r="V121" s="16">
        <f t="shared" si="32"/>
        <v>20</v>
      </c>
      <c r="W121" s="16">
        <f t="shared" si="33"/>
        <v>20</v>
      </c>
      <c r="X121" s="15">
        <f t="shared" si="34"/>
        <v>20</v>
      </c>
      <c r="Y121" s="61">
        <v>100</v>
      </c>
      <c r="Z121" s="16">
        <f t="shared" si="35"/>
        <v>0</v>
      </c>
      <c r="AA121" s="16">
        <f t="shared" si="36"/>
        <v>0</v>
      </c>
      <c r="AB121" s="16">
        <f t="shared" si="37"/>
        <v>0</v>
      </c>
      <c r="AC121" s="15">
        <f t="shared" si="38"/>
        <v>0</v>
      </c>
      <c r="AD121" s="18">
        <f t="shared" si="39"/>
        <v>73</v>
      </c>
      <c r="AE121" s="19">
        <f t="shared" si="40"/>
        <v>73</v>
      </c>
      <c r="AF121" s="19">
        <f t="shared" si="41"/>
        <v>116</v>
      </c>
    </row>
    <row r="122" spans="1:32" x14ac:dyDescent="0.25">
      <c r="A122" s="68">
        <v>101</v>
      </c>
      <c r="B122" s="70" t="s">
        <v>146</v>
      </c>
      <c r="C122" s="58">
        <v>35</v>
      </c>
      <c r="D122" s="59">
        <v>8.1</v>
      </c>
      <c r="E122" s="14">
        <f t="shared" si="23"/>
        <v>38</v>
      </c>
      <c r="F122" s="14">
        <f t="shared" si="24"/>
        <v>0</v>
      </c>
      <c r="G122" s="14">
        <f t="shared" si="25"/>
        <v>38</v>
      </c>
      <c r="H122" s="15">
        <f t="shared" si="26"/>
        <v>38</v>
      </c>
      <c r="I122" s="61">
        <v>390</v>
      </c>
      <c r="J122" s="14">
        <f t="shared" si="27"/>
        <v>0</v>
      </c>
      <c r="K122" s="14">
        <f t="shared" si="28"/>
        <v>12</v>
      </c>
      <c r="L122" s="14">
        <f t="shared" si="29"/>
        <v>12</v>
      </c>
      <c r="M122" s="15">
        <f t="shared" si="30"/>
        <v>12</v>
      </c>
      <c r="N122" s="16">
        <v>60</v>
      </c>
      <c r="O122" s="16">
        <f t="shared" si="42"/>
        <v>0</v>
      </c>
      <c r="P122" s="16">
        <f t="shared" si="43"/>
        <v>0</v>
      </c>
      <c r="Q122" s="16"/>
      <c r="R122" s="16">
        <f t="shared" si="44"/>
        <v>0</v>
      </c>
      <c r="S122" s="16">
        <f t="shared" si="45"/>
        <v>0</v>
      </c>
      <c r="T122" s="65">
        <v>176</v>
      </c>
      <c r="U122" s="16">
        <f t="shared" si="31"/>
        <v>0</v>
      </c>
      <c r="V122" s="16">
        <f t="shared" si="32"/>
        <v>23</v>
      </c>
      <c r="W122" s="16">
        <f t="shared" si="33"/>
        <v>23</v>
      </c>
      <c r="X122" s="15">
        <f t="shared" si="34"/>
        <v>23</v>
      </c>
      <c r="Y122" s="61">
        <v>100</v>
      </c>
      <c r="Z122" s="16">
        <f t="shared" si="35"/>
        <v>0</v>
      </c>
      <c r="AA122" s="16">
        <f t="shared" si="36"/>
        <v>0</v>
      </c>
      <c r="AB122" s="16">
        <f t="shared" si="37"/>
        <v>0</v>
      </c>
      <c r="AC122" s="15">
        <f t="shared" si="38"/>
        <v>0</v>
      </c>
      <c r="AD122" s="18">
        <f t="shared" si="39"/>
        <v>73</v>
      </c>
      <c r="AE122" s="19">
        <f t="shared" si="40"/>
        <v>73</v>
      </c>
      <c r="AF122" s="19">
        <f t="shared" si="41"/>
        <v>116</v>
      </c>
    </row>
    <row r="123" spans="1:32" x14ac:dyDescent="0.25">
      <c r="A123" s="68">
        <v>107</v>
      </c>
      <c r="B123" s="70" t="s">
        <v>344</v>
      </c>
      <c r="C123" s="58">
        <v>38</v>
      </c>
      <c r="D123" s="59">
        <v>8.1999999999999993</v>
      </c>
      <c r="E123" s="14">
        <f t="shared" si="23"/>
        <v>34</v>
      </c>
      <c r="F123" s="14">
        <f t="shared" si="24"/>
        <v>0</v>
      </c>
      <c r="G123" s="14">
        <f t="shared" si="25"/>
        <v>34</v>
      </c>
      <c r="H123" s="15">
        <f t="shared" si="26"/>
        <v>34</v>
      </c>
      <c r="I123" s="61">
        <v>370</v>
      </c>
      <c r="J123" s="14">
        <f t="shared" si="27"/>
        <v>0</v>
      </c>
      <c r="K123" s="14">
        <f t="shared" si="28"/>
        <v>10</v>
      </c>
      <c r="L123" s="14">
        <f t="shared" si="29"/>
        <v>10</v>
      </c>
      <c r="M123" s="15">
        <f t="shared" si="30"/>
        <v>10</v>
      </c>
      <c r="N123" s="17"/>
      <c r="O123" s="17"/>
      <c r="P123" s="17"/>
      <c r="Q123" s="17"/>
      <c r="R123" s="17"/>
      <c r="S123" s="17"/>
      <c r="T123" s="65">
        <v>188</v>
      </c>
      <c r="U123" s="16">
        <f t="shared" si="31"/>
        <v>0</v>
      </c>
      <c r="V123" s="16">
        <f t="shared" si="32"/>
        <v>29</v>
      </c>
      <c r="W123" s="16">
        <f t="shared" si="33"/>
        <v>29</v>
      </c>
      <c r="X123" s="15">
        <f t="shared" si="34"/>
        <v>29</v>
      </c>
      <c r="Y123" s="61">
        <v>100</v>
      </c>
      <c r="Z123" s="16">
        <f t="shared" si="35"/>
        <v>0</v>
      </c>
      <c r="AA123" s="16">
        <f t="shared" si="36"/>
        <v>0</v>
      </c>
      <c r="AB123" s="16">
        <f t="shared" si="37"/>
        <v>0</v>
      </c>
      <c r="AC123" s="15">
        <f t="shared" si="38"/>
        <v>0</v>
      </c>
      <c r="AD123" s="18">
        <f t="shared" si="39"/>
        <v>73</v>
      </c>
      <c r="AE123" s="19">
        <f t="shared" si="40"/>
        <v>73</v>
      </c>
      <c r="AF123" s="19">
        <f t="shared" si="41"/>
        <v>116</v>
      </c>
    </row>
    <row r="124" spans="1:32" x14ac:dyDescent="0.25">
      <c r="A124" s="68">
        <v>189</v>
      </c>
      <c r="B124" s="70" t="s">
        <v>223</v>
      </c>
      <c r="C124" s="58">
        <v>59</v>
      </c>
      <c r="D124" s="59">
        <v>7.8</v>
      </c>
      <c r="E124" s="14">
        <f t="shared" si="23"/>
        <v>50</v>
      </c>
      <c r="F124" s="14">
        <f t="shared" si="24"/>
        <v>0</v>
      </c>
      <c r="G124" s="14">
        <f t="shared" si="25"/>
        <v>50</v>
      </c>
      <c r="H124" s="15">
        <f t="shared" si="26"/>
        <v>50</v>
      </c>
      <c r="I124" s="61">
        <v>300</v>
      </c>
      <c r="J124" s="14">
        <f t="shared" si="27"/>
        <v>0</v>
      </c>
      <c r="K124" s="14">
        <f t="shared" si="28"/>
        <v>3</v>
      </c>
      <c r="L124" s="14">
        <f t="shared" si="29"/>
        <v>3</v>
      </c>
      <c r="M124" s="15">
        <f t="shared" si="30"/>
        <v>3</v>
      </c>
      <c r="N124" s="16">
        <v>60</v>
      </c>
      <c r="O124" s="16">
        <f>IF(N124&gt;1.567,0,IF(N124&gt;1.56,60,IF(N124&gt;1.554,61,IF(N124&gt;1.548,62,IF(N124&gt;1.542,63,IF(N124&gt;1.536,64,IF(N124&gt;1.53,65,IF(N124&gt;1.524,66,IF(N124&gt;1.518,67,IF(N124&gt;1.512,68,IF(N124&gt;1.506,69,IF(N124&gt;1.5,70,IF(N124&gt;1.494,71,IF(N124&gt;1.488,72,IF(N124&gt;1.482,73,IF(N124&gt;1.477,74,IF(N124&gt;1.473,75,IF(N124&gt;1.469,76,IF(N124&gt;1.464,77,IF(N124&gt;1.46,78,IF(N124&gt;1.455,79,IF(N124&gt;1.451,80,IF(N124&gt;1.447,81,IF(N124&gt;1.443,82,IF(N124&gt;1.439,83,IF(N124&gt;1.435,84,IF(N124&gt;1.432,85,IF(N124&gt;1.428,86,IF(N124&gt;1.425,87,IF(N124&gt;1.422,88,IF(N124&gt;1.419,89,IF(N124&gt;1.416,90,IF(N124&gt;1.413,91,IF(N124&gt;1.41,92,IF(N124&gt;1.407,93,IF(N124&gt;1.404,94,IF(N124&gt;1.401,95,IF(N124&gt;1.398,96,IF(N124&gt;1.395,97,IF(N124&gt;1.392,98,IF(N124&gt;1.389,99,IF(N124&gt;1.386,100,IF(N124&gt;1.383,101,IF(N124&gt;1.38,102,IF(N124&gt;1.378,103,IF(N124&gt;1.375,104,IF(N124&gt;1.372,105,IF(N124&gt;1.37,106,IF(N124&gt;1.367,107,IF(N124&gt;1.365,108,IF(N124&gt;1.362,109,IF(N124&gt;1.359,110,IF(N124&gt;1.357,111,IF(N124&gt;1.354,112,IF(N124&gt;1.351,113,IF(N124&gt;1.348,114,IF(N124&gt;1.346,115,IF(N124&gt;1.343,116,IF(N124&gt;1.341,117,IF(N124&gt;1.338,118,IF(N124&gt;1.336,119,)))))))))))))))))))))))))))))))))))))))))))))))))))))))))))))</f>
        <v>0</v>
      </c>
      <c r="P124" s="16">
        <f>IF(N124&gt;3.015,0,IF(N124&gt;3.001,1,IF(N124&gt;2.587,2,IF(N124&gt;2.573,3,IF(N124&gt;2.559,4,IF(N124&gt;2.545,5,IF(N124&gt;2.531,6,IF(N124&gt;2.517,7,IF(N124&gt;2.503,8,IF(N124&gt;2.489,9,IF(N124&gt;2.475,10,IF(N124&gt;2.461,11,IF(N124&gt;2.448,12,IF(N124&gt;2.435,13,IF(N124&gt;2.422,14,IF(N124&gt;2.409,15,IF(N124&gt;2.396,16,IF(N124&gt;2.383,17,IF(N124&gt;2.37,18,IF(N124&gt;2.357,19,IF(N124&gt;2.344,20,IF(N124&gt;2.332,21,IF(N124&gt;2.32,22,IF(N124&gt;2.308,23,IF(N124&gt;2.296,24,IF(N124&gt;2.284,25,IF(N124&gt;2.272,26,IF(N124&gt;2.26,27,IF(N124&gt;2.248,28,IF(N124&gt;2.236,29,IF(N124&gt;2.225,30,IF(N124&gt;2.214,31,IF(N124&gt;2.203,32,IF(N124&gt;2.192,33,IF(N124&gt;2.181,34,IF(N124&gt;2.17,35,IF(N124&gt;2.16,36,IF(N124&gt;2.15,37,IF(N124&gt;2.14,38,IF(N124&gt;2.131,39,IF(N124&gt;2.122,40,IF(N124&gt;2.113,41,IF(N124&gt;2.104,42,IF(N124&gt;2.095,43,IF(N124&gt;2.086,44,IF(N124&gt;2.077,45,IF(N124&gt;2.068,46,IF(N124&gt;2.059,47,IF(N124&gt;2.05,48,IF(N124&gt;2.042,49,IF(N124&gt;2.034,50,IF(N124&gt;2.026,51,IF(N124&gt;2.018,52,IF(N124&gt;2.01,53,IF(N124&gt;2.002,54,IF(N124&gt;1.595,55,IF(N124&gt;1.588,56,IF(N124&gt;1.581,57,IF(N124&gt;1.574,58,IF(N124&gt;1.567,59,))))))))))))))))))))))))))))))))))))))))))))))))))))))))))))</f>
        <v>0</v>
      </c>
      <c r="Q124" s="16"/>
      <c r="R124" s="16">
        <f>O124+P124+Q124</f>
        <v>0</v>
      </c>
      <c r="S124" s="16">
        <f>R124</f>
        <v>0</v>
      </c>
      <c r="T124" s="65">
        <v>170</v>
      </c>
      <c r="U124" s="16">
        <f t="shared" si="31"/>
        <v>0</v>
      </c>
      <c r="V124" s="16">
        <f t="shared" si="32"/>
        <v>20</v>
      </c>
      <c r="W124" s="16">
        <f t="shared" si="33"/>
        <v>20</v>
      </c>
      <c r="X124" s="15">
        <f t="shared" si="34"/>
        <v>20</v>
      </c>
      <c r="Y124" s="61">
        <v>100</v>
      </c>
      <c r="Z124" s="16">
        <f t="shared" si="35"/>
        <v>0</v>
      </c>
      <c r="AA124" s="16">
        <f t="shared" si="36"/>
        <v>0</v>
      </c>
      <c r="AB124" s="16">
        <f t="shared" si="37"/>
        <v>0</v>
      </c>
      <c r="AC124" s="15">
        <f t="shared" si="38"/>
        <v>0</v>
      </c>
      <c r="AD124" s="18">
        <f t="shared" si="39"/>
        <v>73</v>
      </c>
      <c r="AE124" s="19">
        <f t="shared" si="40"/>
        <v>73</v>
      </c>
      <c r="AF124" s="19">
        <f t="shared" si="41"/>
        <v>116</v>
      </c>
    </row>
    <row r="125" spans="1:32" x14ac:dyDescent="0.25">
      <c r="A125" s="68">
        <v>122</v>
      </c>
      <c r="B125" s="70" t="s">
        <v>150</v>
      </c>
      <c r="C125" s="58">
        <v>41</v>
      </c>
      <c r="D125" s="59">
        <v>7.9</v>
      </c>
      <c r="E125" s="14">
        <f t="shared" si="23"/>
        <v>46</v>
      </c>
      <c r="F125" s="14">
        <f t="shared" si="24"/>
        <v>0</v>
      </c>
      <c r="G125" s="14">
        <f t="shared" si="25"/>
        <v>46</v>
      </c>
      <c r="H125" s="15">
        <f t="shared" si="26"/>
        <v>46</v>
      </c>
      <c r="I125" s="61">
        <v>245</v>
      </c>
      <c r="J125" s="14">
        <f t="shared" si="27"/>
        <v>0</v>
      </c>
      <c r="K125" s="14">
        <f t="shared" si="28"/>
        <v>0</v>
      </c>
      <c r="L125" s="14">
        <f t="shared" si="29"/>
        <v>0</v>
      </c>
      <c r="M125" s="15">
        <f t="shared" si="30"/>
        <v>0</v>
      </c>
      <c r="N125" s="16">
        <v>60</v>
      </c>
      <c r="O125" s="16">
        <f>IF(N125&gt;1.567,0,IF(N125&gt;1.56,60,IF(N125&gt;1.554,61,IF(N125&gt;1.548,62,IF(N125&gt;1.542,63,IF(N125&gt;1.536,64,IF(N125&gt;1.53,65,IF(N125&gt;1.524,66,IF(N125&gt;1.518,67,IF(N125&gt;1.512,68,IF(N125&gt;1.506,69,IF(N125&gt;1.5,70,IF(N125&gt;1.494,71,IF(N125&gt;1.488,72,IF(N125&gt;1.482,73,IF(N125&gt;1.477,74,IF(N125&gt;1.473,75,IF(N125&gt;1.469,76,IF(N125&gt;1.464,77,IF(N125&gt;1.46,78,IF(N125&gt;1.455,79,IF(N125&gt;1.451,80,IF(N125&gt;1.447,81,IF(N125&gt;1.443,82,IF(N125&gt;1.439,83,IF(N125&gt;1.435,84,IF(N125&gt;1.432,85,IF(N125&gt;1.428,86,IF(N125&gt;1.425,87,IF(N125&gt;1.422,88,IF(N125&gt;1.419,89,IF(N125&gt;1.416,90,IF(N125&gt;1.413,91,IF(N125&gt;1.41,92,IF(N125&gt;1.407,93,IF(N125&gt;1.404,94,IF(N125&gt;1.401,95,IF(N125&gt;1.398,96,IF(N125&gt;1.395,97,IF(N125&gt;1.392,98,IF(N125&gt;1.389,99,IF(N125&gt;1.386,100,IF(N125&gt;1.383,101,IF(N125&gt;1.38,102,IF(N125&gt;1.378,103,IF(N125&gt;1.375,104,IF(N125&gt;1.372,105,IF(N125&gt;1.37,106,IF(N125&gt;1.367,107,IF(N125&gt;1.365,108,IF(N125&gt;1.362,109,IF(N125&gt;1.359,110,IF(N125&gt;1.357,111,IF(N125&gt;1.354,112,IF(N125&gt;1.351,113,IF(N125&gt;1.348,114,IF(N125&gt;1.346,115,IF(N125&gt;1.343,116,IF(N125&gt;1.341,117,IF(N125&gt;1.338,118,IF(N125&gt;1.336,119,)))))))))))))))))))))))))))))))))))))))))))))))))))))))))))))</f>
        <v>0</v>
      </c>
      <c r="P125" s="16">
        <f>IF(N125&gt;3.015,0,IF(N125&gt;3.001,1,IF(N125&gt;2.587,2,IF(N125&gt;2.573,3,IF(N125&gt;2.559,4,IF(N125&gt;2.545,5,IF(N125&gt;2.531,6,IF(N125&gt;2.517,7,IF(N125&gt;2.503,8,IF(N125&gt;2.489,9,IF(N125&gt;2.475,10,IF(N125&gt;2.461,11,IF(N125&gt;2.448,12,IF(N125&gt;2.435,13,IF(N125&gt;2.422,14,IF(N125&gt;2.409,15,IF(N125&gt;2.396,16,IF(N125&gt;2.383,17,IF(N125&gt;2.37,18,IF(N125&gt;2.357,19,IF(N125&gt;2.344,20,IF(N125&gt;2.332,21,IF(N125&gt;2.32,22,IF(N125&gt;2.308,23,IF(N125&gt;2.296,24,IF(N125&gt;2.284,25,IF(N125&gt;2.272,26,IF(N125&gt;2.26,27,IF(N125&gt;2.248,28,IF(N125&gt;2.236,29,IF(N125&gt;2.225,30,IF(N125&gt;2.214,31,IF(N125&gt;2.203,32,IF(N125&gt;2.192,33,IF(N125&gt;2.181,34,IF(N125&gt;2.17,35,IF(N125&gt;2.16,36,IF(N125&gt;2.15,37,IF(N125&gt;2.14,38,IF(N125&gt;2.131,39,IF(N125&gt;2.122,40,IF(N125&gt;2.113,41,IF(N125&gt;2.104,42,IF(N125&gt;2.095,43,IF(N125&gt;2.086,44,IF(N125&gt;2.077,45,IF(N125&gt;2.068,46,IF(N125&gt;2.059,47,IF(N125&gt;2.05,48,IF(N125&gt;2.042,49,IF(N125&gt;2.034,50,IF(N125&gt;2.026,51,IF(N125&gt;2.018,52,IF(N125&gt;2.01,53,IF(N125&gt;2.002,54,IF(N125&gt;1.595,55,IF(N125&gt;1.588,56,IF(N125&gt;1.581,57,IF(N125&gt;1.574,58,IF(N125&gt;1.567,59,))))))))))))))))))))))))))))))))))))))))))))))))))))))))))))</f>
        <v>0</v>
      </c>
      <c r="Q125" s="16"/>
      <c r="R125" s="16">
        <f>O125+P125+Q125</f>
        <v>0</v>
      </c>
      <c r="S125" s="16">
        <f>R125</f>
        <v>0</v>
      </c>
      <c r="T125" s="65">
        <v>183</v>
      </c>
      <c r="U125" s="16">
        <f t="shared" si="31"/>
        <v>0</v>
      </c>
      <c r="V125" s="16">
        <f t="shared" si="32"/>
        <v>26</v>
      </c>
      <c r="W125" s="16">
        <f t="shared" si="33"/>
        <v>26</v>
      </c>
      <c r="X125" s="15">
        <f t="shared" si="34"/>
        <v>26</v>
      </c>
      <c r="Y125" s="61">
        <v>100</v>
      </c>
      <c r="Z125" s="16">
        <f t="shared" si="35"/>
        <v>0</v>
      </c>
      <c r="AA125" s="16">
        <f t="shared" si="36"/>
        <v>0</v>
      </c>
      <c r="AB125" s="16">
        <f t="shared" si="37"/>
        <v>0</v>
      </c>
      <c r="AC125" s="15">
        <f t="shared" si="38"/>
        <v>0</v>
      </c>
      <c r="AD125" s="18">
        <f t="shared" si="39"/>
        <v>72</v>
      </c>
      <c r="AE125" s="19">
        <f t="shared" si="40"/>
        <v>72</v>
      </c>
      <c r="AF125" s="19">
        <f t="shared" si="41"/>
        <v>120</v>
      </c>
    </row>
    <row r="126" spans="1:32" x14ac:dyDescent="0.25">
      <c r="A126" s="68">
        <v>193</v>
      </c>
      <c r="B126" s="70" t="s">
        <v>286</v>
      </c>
      <c r="C126" s="58">
        <v>67</v>
      </c>
      <c r="D126" s="59">
        <v>8.1</v>
      </c>
      <c r="E126" s="14">
        <f t="shared" si="23"/>
        <v>38</v>
      </c>
      <c r="F126" s="14">
        <f t="shared" si="24"/>
        <v>0</v>
      </c>
      <c r="G126" s="14">
        <f t="shared" si="25"/>
        <v>38</v>
      </c>
      <c r="H126" s="15">
        <f t="shared" si="26"/>
        <v>38</v>
      </c>
      <c r="I126" s="61">
        <v>350</v>
      </c>
      <c r="J126" s="14">
        <f t="shared" si="27"/>
        <v>0</v>
      </c>
      <c r="K126" s="14">
        <f t="shared" si="28"/>
        <v>8</v>
      </c>
      <c r="L126" s="14">
        <f t="shared" si="29"/>
        <v>8</v>
      </c>
      <c r="M126" s="15">
        <f t="shared" si="30"/>
        <v>8</v>
      </c>
      <c r="N126" s="16">
        <v>60</v>
      </c>
      <c r="O126" s="16">
        <f>IF(N126&gt;1.567,0,IF(N126&gt;1.56,60,IF(N126&gt;1.554,61,IF(N126&gt;1.548,62,IF(N126&gt;1.542,63,IF(N126&gt;1.536,64,IF(N126&gt;1.53,65,IF(N126&gt;1.524,66,IF(N126&gt;1.518,67,IF(N126&gt;1.512,68,IF(N126&gt;1.506,69,IF(N126&gt;1.5,70,IF(N126&gt;1.494,71,IF(N126&gt;1.488,72,IF(N126&gt;1.482,73,IF(N126&gt;1.477,74,IF(N126&gt;1.473,75,IF(N126&gt;1.469,76,IF(N126&gt;1.464,77,IF(N126&gt;1.46,78,IF(N126&gt;1.455,79,IF(N126&gt;1.451,80,IF(N126&gt;1.447,81,IF(N126&gt;1.443,82,IF(N126&gt;1.439,83,IF(N126&gt;1.435,84,IF(N126&gt;1.432,85,IF(N126&gt;1.428,86,IF(N126&gt;1.425,87,IF(N126&gt;1.422,88,IF(N126&gt;1.419,89,IF(N126&gt;1.416,90,IF(N126&gt;1.413,91,IF(N126&gt;1.41,92,IF(N126&gt;1.407,93,IF(N126&gt;1.404,94,IF(N126&gt;1.401,95,IF(N126&gt;1.398,96,IF(N126&gt;1.395,97,IF(N126&gt;1.392,98,IF(N126&gt;1.389,99,IF(N126&gt;1.386,100,IF(N126&gt;1.383,101,IF(N126&gt;1.38,102,IF(N126&gt;1.378,103,IF(N126&gt;1.375,104,IF(N126&gt;1.372,105,IF(N126&gt;1.37,106,IF(N126&gt;1.367,107,IF(N126&gt;1.365,108,IF(N126&gt;1.362,109,IF(N126&gt;1.359,110,IF(N126&gt;1.357,111,IF(N126&gt;1.354,112,IF(N126&gt;1.351,113,IF(N126&gt;1.348,114,IF(N126&gt;1.346,115,IF(N126&gt;1.343,116,IF(N126&gt;1.341,117,IF(N126&gt;1.338,118,IF(N126&gt;1.336,119,)))))))))))))))))))))))))))))))))))))))))))))))))))))))))))))</f>
        <v>0</v>
      </c>
      <c r="P126" s="16">
        <f>IF(N126&gt;3.015,0,IF(N126&gt;3.001,1,IF(N126&gt;2.587,2,IF(N126&gt;2.573,3,IF(N126&gt;2.559,4,IF(N126&gt;2.545,5,IF(N126&gt;2.531,6,IF(N126&gt;2.517,7,IF(N126&gt;2.503,8,IF(N126&gt;2.489,9,IF(N126&gt;2.475,10,IF(N126&gt;2.461,11,IF(N126&gt;2.448,12,IF(N126&gt;2.435,13,IF(N126&gt;2.422,14,IF(N126&gt;2.409,15,IF(N126&gt;2.396,16,IF(N126&gt;2.383,17,IF(N126&gt;2.37,18,IF(N126&gt;2.357,19,IF(N126&gt;2.344,20,IF(N126&gt;2.332,21,IF(N126&gt;2.32,22,IF(N126&gt;2.308,23,IF(N126&gt;2.296,24,IF(N126&gt;2.284,25,IF(N126&gt;2.272,26,IF(N126&gt;2.26,27,IF(N126&gt;2.248,28,IF(N126&gt;2.236,29,IF(N126&gt;2.225,30,IF(N126&gt;2.214,31,IF(N126&gt;2.203,32,IF(N126&gt;2.192,33,IF(N126&gt;2.181,34,IF(N126&gt;2.17,35,IF(N126&gt;2.16,36,IF(N126&gt;2.15,37,IF(N126&gt;2.14,38,IF(N126&gt;2.131,39,IF(N126&gt;2.122,40,IF(N126&gt;2.113,41,IF(N126&gt;2.104,42,IF(N126&gt;2.095,43,IF(N126&gt;2.086,44,IF(N126&gt;2.077,45,IF(N126&gt;2.068,46,IF(N126&gt;2.059,47,IF(N126&gt;2.05,48,IF(N126&gt;2.042,49,IF(N126&gt;2.034,50,IF(N126&gt;2.026,51,IF(N126&gt;2.018,52,IF(N126&gt;2.01,53,IF(N126&gt;2.002,54,IF(N126&gt;1.595,55,IF(N126&gt;1.588,56,IF(N126&gt;1.581,57,IF(N126&gt;1.574,58,IF(N126&gt;1.567,59,))))))))))))))))))))))))))))))))))))))))))))))))))))))))))))</f>
        <v>0</v>
      </c>
      <c r="Q126" s="16"/>
      <c r="R126" s="16">
        <f>O126+P126+Q126</f>
        <v>0</v>
      </c>
      <c r="S126" s="16">
        <f>R126</f>
        <v>0</v>
      </c>
      <c r="T126" s="65">
        <v>182</v>
      </c>
      <c r="U126" s="16">
        <f t="shared" si="31"/>
        <v>0</v>
      </c>
      <c r="V126" s="16">
        <f t="shared" si="32"/>
        <v>26</v>
      </c>
      <c r="W126" s="16">
        <f t="shared" si="33"/>
        <v>26</v>
      </c>
      <c r="X126" s="15">
        <f t="shared" si="34"/>
        <v>26</v>
      </c>
      <c r="Y126" s="61">
        <v>100</v>
      </c>
      <c r="Z126" s="16">
        <f t="shared" si="35"/>
        <v>0</v>
      </c>
      <c r="AA126" s="16">
        <f t="shared" si="36"/>
        <v>0</v>
      </c>
      <c r="AB126" s="16">
        <f t="shared" si="37"/>
        <v>0</v>
      </c>
      <c r="AC126" s="15">
        <f t="shared" si="38"/>
        <v>0</v>
      </c>
      <c r="AD126" s="18">
        <f t="shared" si="39"/>
        <v>72</v>
      </c>
      <c r="AE126" s="19">
        <f t="shared" si="40"/>
        <v>72</v>
      </c>
      <c r="AF126" s="19">
        <f t="shared" si="41"/>
        <v>120</v>
      </c>
    </row>
    <row r="127" spans="1:32" x14ac:dyDescent="0.25">
      <c r="A127" s="68">
        <v>71</v>
      </c>
      <c r="B127" s="70" t="s">
        <v>269</v>
      </c>
      <c r="C127" s="58">
        <v>28</v>
      </c>
      <c r="D127" s="59">
        <v>8</v>
      </c>
      <c r="E127" s="14">
        <f t="shared" si="23"/>
        <v>42</v>
      </c>
      <c r="F127" s="14">
        <f t="shared" si="24"/>
        <v>0</v>
      </c>
      <c r="G127" s="14">
        <f t="shared" si="25"/>
        <v>42</v>
      </c>
      <c r="H127" s="15">
        <f t="shared" si="26"/>
        <v>42</v>
      </c>
      <c r="I127" s="61">
        <v>400</v>
      </c>
      <c r="J127" s="14">
        <f t="shared" si="27"/>
        <v>0</v>
      </c>
      <c r="K127" s="14">
        <f t="shared" si="28"/>
        <v>13</v>
      </c>
      <c r="L127" s="14">
        <f t="shared" si="29"/>
        <v>13</v>
      </c>
      <c r="M127" s="15">
        <f t="shared" si="30"/>
        <v>13</v>
      </c>
      <c r="N127" s="17"/>
      <c r="O127" s="17"/>
      <c r="P127" s="17"/>
      <c r="Q127" s="17"/>
      <c r="R127" s="17"/>
      <c r="S127" s="17"/>
      <c r="T127" s="65">
        <v>162</v>
      </c>
      <c r="U127" s="16">
        <f t="shared" si="31"/>
        <v>0</v>
      </c>
      <c r="V127" s="16">
        <f t="shared" si="32"/>
        <v>16</v>
      </c>
      <c r="W127" s="16">
        <f t="shared" si="33"/>
        <v>16</v>
      </c>
      <c r="X127" s="15">
        <f t="shared" si="34"/>
        <v>16</v>
      </c>
      <c r="Y127" s="61">
        <v>100</v>
      </c>
      <c r="Z127" s="16">
        <f t="shared" si="35"/>
        <v>0</v>
      </c>
      <c r="AA127" s="16">
        <f t="shared" si="36"/>
        <v>0</v>
      </c>
      <c r="AB127" s="16">
        <f t="shared" si="37"/>
        <v>0</v>
      </c>
      <c r="AC127" s="15">
        <f t="shared" si="38"/>
        <v>0</v>
      </c>
      <c r="AD127" s="18">
        <f t="shared" si="39"/>
        <v>71</v>
      </c>
      <c r="AE127" s="19">
        <f t="shared" si="40"/>
        <v>71</v>
      </c>
      <c r="AF127" s="19">
        <f t="shared" si="41"/>
        <v>122</v>
      </c>
    </row>
    <row r="128" spans="1:32" x14ac:dyDescent="0.25">
      <c r="A128" s="68">
        <v>132</v>
      </c>
      <c r="B128" s="70" t="s">
        <v>183</v>
      </c>
      <c r="C128" s="58">
        <v>44</v>
      </c>
      <c r="D128" s="59">
        <v>8</v>
      </c>
      <c r="E128" s="14">
        <f t="shared" si="23"/>
        <v>42</v>
      </c>
      <c r="F128" s="14">
        <f t="shared" si="24"/>
        <v>0</v>
      </c>
      <c r="G128" s="14">
        <f t="shared" si="25"/>
        <v>42</v>
      </c>
      <c r="H128" s="15">
        <f t="shared" si="26"/>
        <v>42</v>
      </c>
      <c r="I128" s="61">
        <v>290</v>
      </c>
      <c r="J128" s="14">
        <f t="shared" si="27"/>
        <v>0</v>
      </c>
      <c r="K128" s="14">
        <f t="shared" si="28"/>
        <v>3</v>
      </c>
      <c r="L128" s="14">
        <f t="shared" si="29"/>
        <v>3</v>
      </c>
      <c r="M128" s="15">
        <f t="shared" si="30"/>
        <v>3</v>
      </c>
      <c r="N128" s="17"/>
      <c r="O128" s="17"/>
      <c r="P128" s="17"/>
      <c r="Q128" s="17"/>
      <c r="R128" s="17"/>
      <c r="S128" s="17"/>
      <c r="T128" s="65">
        <v>183</v>
      </c>
      <c r="U128" s="16">
        <f t="shared" si="31"/>
        <v>0</v>
      </c>
      <c r="V128" s="16">
        <f t="shared" si="32"/>
        <v>26</v>
      </c>
      <c r="W128" s="16">
        <f t="shared" si="33"/>
        <v>26</v>
      </c>
      <c r="X128" s="15">
        <f t="shared" si="34"/>
        <v>26</v>
      </c>
      <c r="Y128" s="61">
        <v>100</v>
      </c>
      <c r="Z128" s="16">
        <f t="shared" si="35"/>
        <v>0</v>
      </c>
      <c r="AA128" s="16">
        <f t="shared" si="36"/>
        <v>0</v>
      </c>
      <c r="AB128" s="16">
        <f t="shared" si="37"/>
        <v>0</v>
      </c>
      <c r="AC128" s="15">
        <f t="shared" si="38"/>
        <v>0</v>
      </c>
      <c r="AD128" s="18">
        <f t="shared" si="39"/>
        <v>71</v>
      </c>
      <c r="AE128" s="19">
        <f t="shared" si="40"/>
        <v>71</v>
      </c>
      <c r="AF128" s="19">
        <f t="shared" si="41"/>
        <v>122</v>
      </c>
    </row>
    <row r="129" spans="1:32" x14ac:dyDescent="0.25">
      <c r="A129" s="68">
        <v>61</v>
      </c>
      <c r="B129" s="70" t="s">
        <v>310</v>
      </c>
      <c r="C129" s="58">
        <v>24</v>
      </c>
      <c r="D129" s="59">
        <v>8</v>
      </c>
      <c r="E129" s="14">
        <f t="shared" si="23"/>
        <v>42</v>
      </c>
      <c r="F129" s="14">
        <f t="shared" si="24"/>
        <v>0</v>
      </c>
      <c r="G129" s="14">
        <f t="shared" si="25"/>
        <v>42</v>
      </c>
      <c r="H129" s="15">
        <f t="shared" si="26"/>
        <v>42</v>
      </c>
      <c r="I129" s="61">
        <v>305</v>
      </c>
      <c r="J129" s="14">
        <f t="shared" si="27"/>
        <v>0</v>
      </c>
      <c r="K129" s="14">
        <f t="shared" si="28"/>
        <v>3</v>
      </c>
      <c r="L129" s="14">
        <f t="shared" si="29"/>
        <v>3</v>
      </c>
      <c r="M129" s="15">
        <f t="shared" si="30"/>
        <v>3</v>
      </c>
      <c r="N129" s="16">
        <v>60</v>
      </c>
      <c r="O129" s="16">
        <f>IF(N129&gt;1.567,0,IF(N129&gt;1.56,60,IF(N129&gt;1.554,61,IF(N129&gt;1.548,62,IF(N129&gt;1.542,63,IF(N129&gt;1.536,64,IF(N129&gt;1.53,65,IF(N129&gt;1.524,66,IF(N129&gt;1.518,67,IF(N129&gt;1.512,68,IF(N129&gt;1.506,69,IF(N129&gt;1.5,70,IF(N129&gt;1.494,71,IF(N129&gt;1.488,72,IF(N129&gt;1.482,73,IF(N129&gt;1.477,74,IF(N129&gt;1.473,75,IF(N129&gt;1.469,76,IF(N129&gt;1.464,77,IF(N129&gt;1.46,78,IF(N129&gt;1.455,79,IF(N129&gt;1.451,80,IF(N129&gt;1.447,81,IF(N129&gt;1.443,82,IF(N129&gt;1.439,83,IF(N129&gt;1.435,84,IF(N129&gt;1.432,85,IF(N129&gt;1.428,86,IF(N129&gt;1.425,87,IF(N129&gt;1.422,88,IF(N129&gt;1.419,89,IF(N129&gt;1.416,90,IF(N129&gt;1.413,91,IF(N129&gt;1.41,92,IF(N129&gt;1.407,93,IF(N129&gt;1.404,94,IF(N129&gt;1.401,95,IF(N129&gt;1.398,96,IF(N129&gt;1.395,97,IF(N129&gt;1.392,98,IF(N129&gt;1.389,99,IF(N129&gt;1.386,100,IF(N129&gt;1.383,101,IF(N129&gt;1.38,102,IF(N129&gt;1.378,103,IF(N129&gt;1.375,104,IF(N129&gt;1.372,105,IF(N129&gt;1.37,106,IF(N129&gt;1.367,107,IF(N129&gt;1.365,108,IF(N129&gt;1.362,109,IF(N129&gt;1.359,110,IF(N129&gt;1.357,111,IF(N129&gt;1.354,112,IF(N129&gt;1.351,113,IF(N129&gt;1.348,114,IF(N129&gt;1.346,115,IF(N129&gt;1.343,116,IF(N129&gt;1.341,117,IF(N129&gt;1.338,118,IF(N129&gt;1.336,119,)))))))))))))))))))))))))))))))))))))))))))))))))))))))))))))</f>
        <v>0</v>
      </c>
      <c r="P129" s="16">
        <f>IF(N129&gt;3.015,0,IF(N129&gt;3.001,1,IF(N129&gt;2.587,2,IF(N129&gt;2.573,3,IF(N129&gt;2.559,4,IF(N129&gt;2.545,5,IF(N129&gt;2.531,6,IF(N129&gt;2.517,7,IF(N129&gt;2.503,8,IF(N129&gt;2.489,9,IF(N129&gt;2.475,10,IF(N129&gt;2.461,11,IF(N129&gt;2.448,12,IF(N129&gt;2.435,13,IF(N129&gt;2.422,14,IF(N129&gt;2.409,15,IF(N129&gt;2.396,16,IF(N129&gt;2.383,17,IF(N129&gt;2.37,18,IF(N129&gt;2.357,19,IF(N129&gt;2.344,20,IF(N129&gt;2.332,21,IF(N129&gt;2.32,22,IF(N129&gt;2.308,23,IF(N129&gt;2.296,24,IF(N129&gt;2.284,25,IF(N129&gt;2.272,26,IF(N129&gt;2.26,27,IF(N129&gt;2.248,28,IF(N129&gt;2.236,29,IF(N129&gt;2.225,30,IF(N129&gt;2.214,31,IF(N129&gt;2.203,32,IF(N129&gt;2.192,33,IF(N129&gt;2.181,34,IF(N129&gt;2.17,35,IF(N129&gt;2.16,36,IF(N129&gt;2.15,37,IF(N129&gt;2.14,38,IF(N129&gt;2.131,39,IF(N129&gt;2.122,40,IF(N129&gt;2.113,41,IF(N129&gt;2.104,42,IF(N129&gt;2.095,43,IF(N129&gt;2.086,44,IF(N129&gt;2.077,45,IF(N129&gt;2.068,46,IF(N129&gt;2.059,47,IF(N129&gt;2.05,48,IF(N129&gt;2.042,49,IF(N129&gt;2.034,50,IF(N129&gt;2.026,51,IF(N129&gt;2.018,52,IF(N129&gt;2.01,53,IF(N129&gt;2.002,54,IF(N129&gt;1.595,55,IF(N129&gt;1.588,56,IF(N129&gt;1.581,57,IF(N129&gt;1.574,58,IF(N129&gt;1.567,59,))))))))))))))))))))))))))))))))))))))))))))))))))))))))))))</f>
        <v>0</v>
      </c>
      <c r="Q129" s="16"/>
      <c r="R129" s="16">
        <f>O129+P129+Q129</f>
        <v>0</v>
      </c>
      <c r="S129" s="16">
        <f>R129</f>
        <v>0</v>
      </c>
      <c r="T129" s="65">
        <v>180</v>
      </c>
      <c r="U129" s="16">
        <f t="shared" si="31"/>
        <v>0</v>
      </c>
      <c r="V129" s="16">
        <f t="shared" si="32"/>
        <v>25</v>
      </c>
      <c r="W129" s="16">
        <f t="shared" si="33"/>
        <v>25</v>
      </c>
      <c r="X129" s="15">
        <f t="shared" si="34"/>
        <v>25</v>
      </c>
      <c r="Y129" s="61">
        <v>100</v>
      </c>
      <c r="Z129" s="16">
        <f t="shared" si="35"/>
        <v>0</v>
      </c>
      <c r="AA129" s="16">
        <f t="shared" si="36"/>
        <v>0</v>
      </c>
      <c r="AB129" s="16">
        <f t="shared" si="37"/>
        <v>0</v>
      </c>
      <c r="AC129" s="15">
        <f t="shared" si="38"/>
        <v>0</v>
      </c>
      <c r="AD129" s="18">
        <f t="shared" si="39"/>
        <v>70</v>
      </c>
      <c r="AE129" s="19">
        <f t="shared" si="40"/>
        <v>70</v>
      </c>
      <c r="AF129" s="19">
        <f t="shared" si="41"/>
        <v>124</v>
      </c>
    </row>
    <row r="130" spans="1:32" x14ac:dyDescent="0.25">
      <c r="A130" s="68">
        <v>142</v>
      </c>
      <c r="B130" s="70" t="s">
        <v>438</v>
      </c>
      <c r="C130" s="58">
        <v>46</v>
      </c>
      <c r="D130" s="59">
        <v>8.6</v>
      </c>
      <c r="E130" s="14">
        <f t="shared" si="23"/>
        <v>0</v>
      </c>
      <c r="F130" s="14">
        <f t="shared" si="24"/>
        <v>22</v>
      </c>
      <c r="G130" s="14">
        <f t="shared" si="25"/>
        <v>22</v>
      </c>
      <c r="H130" s="15">
        <f t="shared" si="26"/>
        <v>22</v>
      </c>
      <c r="I130" s="61">
        <v>420</v>
      </c>
      <c r="J130" s="14">
        <f t="shared" si="27"/>
        <v>0</v>
      </c>
      <c r="K130" s="14">
        <f t="shared" si="28"/>
        <v>15</v>
      </c>
      <c r="L130" s="14">
        <f t="shared" si="29"/>
        <v>15</v>
      </c>
      <c r="M130" s="15">
        <f t="shared" si="30"/>
        <v>15</v>
      </c>
      <c r="N130" s="17"/>
      <c r="O130" s="17"/>
      <c r="P130" s="17"/>
      <c r="Q130" s="17"/>
      <c r="R130" s="17"/>
      <c r="S130" s="17"/>
      <c r="T130" s="65">
        <v>196</v>
      </c>
      <c r="U130" s="16">
        <f t="shared" si="31"/>
        <v>0</v>
      </c>
      <c r="V130" s="16">
        <f t="shared" si="32"/>
        <v>33</v>
      </c>
      <c r="W130" s="16">
        <f t="shared" si="33"/>
        <v>33</v>
      </c>
      <c r="X130" s="15">
        <f t="shared" si="34"/>
        <v>33</v>
      </c>
      <c r="Y130" s="61">
        <v>100</v>
      </c>
      <c r="Z130" s="16">
        <f t="shared" si="35"/>
        <v>0</v>
      </c>
      <c r="AA130" s="16">
        <f t="shared" si="36"/>
        <v>0</v>
      </c>
      <c r="AB130" s="16">
        <f t="shared" si="37"/>
        <v>0</v>
      </c>
      <c r="AC130" s="15">
        <f t="shared" si="38"/>
        <v>0</v>
      </c>
      <c r="AD130" s="18">
        <f t="shared" si="39"/>
        <v>70</v>
      </c>
      <c r="AE130" s="19">
        <f t="shared" si="40"/>
        <v>70</v>
      </c>
      <c r="AF130" s="19">
        <f t="shared" si="41"/>
        <v>124</v>
      </c>
    </row>
    <row r="131" spans="1:32" x14ac:dyDescent="0.25">
      <c r="A131" s="68">
        <v>110</v>
      </c>
      <c r="B131" s="70" t="s">
        <v>346</v>
      </c>
      <c r="C131" s="58">
        <v>38</v>
      </c>
      <c r="D131" s="59">
        <v>8</v>
      </c>
      <c r="E131" s="14">
        <f t="shared" si="23"/>
        <v>42</v>
      </c>
      <c r="F131" s="14">
        <f t="shared" si="24"/>
        <v>0</v>
      </c>
      <c r="G131" s="14">
        <f t="shared" si="25"/>
        <v>42</v>
      </c>
      <c r="H131" s="15">
        <f t="shared" si="26"/>
        <v>42</v>
      </c>
      <c r="I131" s="61">
        <v>410</v>
      </c>
      <c r="J131" s="14">
        <f t="shared" si="27"/>
        <v>0</v>
      </c>
      <c r="K131" s="14">
        <f t="shared" si="28"/>
        <v>14</v>
      </c>
      <c r="L131" s="14">
        <f t="shared" si="29"/>
        <v>14</v>
      </c>
      <c r="M131" s="15">
        <f t="shared" si="30"/>
        <v>14</v>
      </c>
      <c r="N131" s="17"/>
      <c r="O131" s="17"/>
      <c r="P131" s="17"/>
      <c r="Q131" s="17"/>
      <c r="R131" s="17"/>
      <c r="S131" s="17"/>
      <c r="T131" s="65">
        <v>156</v>
      </c>
      <c r="U131" s="16">
        <f t="shared" si="31"/>
        <v>0</v>
      </c>
      <c r="V131" s="16">
        <f t="shared" si="32"/>
        <v>13</v>
      </c>
      <c r="W131" s="16">
        <f t="shared" si="33"/>
        <v>13</v>
      </c>
      <c r="X131" s="15">
        <f t="shared" si="34"/>
        <v>13</v>
      </c>
      <c r="Y131" s="61">
        <v>100</v>
      </c>
      <c r="Z131" s="16">
        <f t="shared" si="35"/>
        <v>0</v>
      </c>
      <c r="AA131" s="16">
        <f t="shared" si="36"/>
        <v>0</v>
      </c>
      <c r="AB131" s="16">
        <f t="shared" si="37"/>
        <v>0</v>
      </c>
      <c r="AC131" s="15">
        <f t="shared" si="38"/>
        <v>0</v>
      </c>
      <c r="AD131" s="18">
        <f t="shared" si="39"/>
        <v>69</v>
      </c>
      <c r="AE131" s="19">
        <f t="shared" si="40"/>
        <v>69</v>
      </c>
      <c r="AF131" s="19">
        <f t="shared" si="41"/>
        <v>126</v>
      </c>
    </row>
    <row r="132" spans="1:32" x14ac:dyDescent="0.25">
      <c r="A132" s="68">
        <v>184</v>
      </c>
      <c r="B132" s="70" t="s">
        <v>159</v>
      </c>
      <c r="C132" s="58">
        <v>56</v>
      </c>
      <c r="D132" s="59">
        <v>8.1</v>
      </c>
      <c r="E132" s="14">
        <f t="shared" si="23"/>
        <v>38</v>
      </c>
      <c r="F132" s="14">
        <f t="shared" si="24"/>
        <v>0</v>
      </c>
      <c r="G132" s="14">
        <f t="shared" si="25"/>
        <v>38</v>
      </c>
      <c r="H132" s="15">
        <f t="shared" si="26"/>
        <v>38</v>
      </c>
      <c r="I132" s="61">
        <v>400</v>
      </c>
      <c r="J132" s="14">
        <f t="shared" si="27"/>
        <v>0</v>
      </c>
      <c r="K132" s="14">
        <f t="shared" si="28"/>
        <v>13</v>
      </c>
      <c r="L132" s="14">
        <f t="shared" si="29"/>
        <v>13</v>
      </c>
      <c r="M132" s="15">
        <f t="shared" si="30"/>
        <v>13</v>
      </c>
      <c r="N132" s="16">
        <v>60</v>
      </c>
      <c r="O132" s="16">
        <f>IF(N132&gt;1.567,0,IF(N132&gt;1.56,60,IF(N132&gt;1.554,61,IF(N132&gt;1.548,62,IF(N132&gt;1.542,63,IF(N132&gt;1.536,64,IF(N132&gt;1.53,65,IF(N132&gt;1.524,66,IF(N132&gt;1.518,67,IF(N132&gt;1.512,68,IF(N132&gt;1.506,69,IF(N132&gt;1.5,70,IF(N132&gt;1.494,71,IF(N132&gt;1.488,72,IF(N132&gt;1.482,73,IF(N132&gt;1.477,74,IF(N132&gt;1.473,75,IF(N132&gt;1.469,76,IF(N132&gt;1.464,77,IF(N132&gt;1.46,78,IF(N132&gt;1.455,79,IF(N132&gt;1.451,80,IF(N132&gt;1.447,81,IF(N132&gt;1.443,82,IF(N132&gt;1.439,83,IF(N132&gt;1.435,84,IF(N132&gt;1.432,85,IF(N132&gt;1.428,86,IF(N132&gt;1.425,87,IF(N132&gt;1.422,88,IF(N132&gt;1.419,89,IF(N132&gt;1.416,90,IF(N132&gt;1.413,91,IF(N132&gt;1.41,92,IF(N132&gt;1.407,93,IF(N132&gt;1.404,94,IF(N132&gt;1.401,95,IF(N132&gt;1.398,96,IF(N132&gt;1.395,97,IF(N132&gt;1.392,98,IF(N132&gt;1.389,99,IF(N132&gt;1.386,100,IF(N132&gt;1.383,101,IF(N132&gt;1.38,102,IF(N132&gt;1.378,103,IF(N132&gt;1.375,104,IF(N132&gt;1.372,105,IF(N132&gt;1.37,106,IF(N132&gt;1.367,107,IF(N132&gt;1.365,108,IF(N132&gt;1.362,109,IF(N132&gt;1.359,110,IF(N132&gt;1.357,111,IF(N132&gt;1.354,112,IF(N132&gt;1.351,113,IF(N132&gt;1.348,114,IF(N132&gt;1.346,115,IF(N132&gt;1.343,116,IF(N132&gt;1.341,117,IF(N132&gt;1.338,118,IF(N132&gt;1.336,119,)))))))))))))))))))))))))))))))))))))))))))))))))))))))))))))</f>
        <v>0</v>
      </c>
      <c r="P132" s="16">
        <f>IF(N132&gt;3.015,0,IF(N132&gt;3.001,1,IF(N132&gt;2.587,2,IF(N132&gt;2.573,3,IF(N132&gt;2.559,4,IF(N132&gt;2.545,5,IF(N132&gt;2.531,6,IF(N132&gt;2.517,7,IF(N132&gt;2.503,8,IF(N132&gt;2.489,9,IF(N132&gt;2.475,10,IF(N132&gt;2.461,11,IF(N132&gt;2.448,12,IF(N132&gt;2.435,13,IF(N132&gt;2.422,14,IF(N132&gt;2.409,15,IF(N132&gt;2.396,16,IF(N132&gt;2.383,17,IF(N132&gt;2.37,18,IF(N132&gt;2.357,19,IF(N132&gt;2.344,20,IF(N132&gt;2.332,21,IF(N132&gt;2.32,22,IF(N132&gt;2.308,23,IF(N132&gt;2.296,24,IF(N132&gt;2.284,25,IF(N132&gt;2.272,26,IF(N132&gt;2.26,27,IF(N132&gt;2.248,28,IF(N132&gt;2.236,29,IF(N132&gt;2.225,30,IF(N132&gt;2.214,31,IF(N132&gt;2.203,32,IF(N132&gt;2.192,33,IF(N132&gt;2.181,34,IF(N132&gt;2.17,35,IF(N132&gt;2.16,36,IF(N132&gt;2.15,37,IF(N132&gt;2.14,38,IF(N132&gt;2.131,39,IF(N132&gt;2.122,40,IF(N132&gt;2.113,41,IF(N132&gt;2.104,42,IF(N132&gt;2.095,43,IF(N132&gt;2.086,44,IF(N132&gt;2.077,45,IF(N132&gt;2.068,46,IF(N132&gt;2.059,47,IF(N132&gt;2.05,48,IF(N132&gt;2.042,49,IF(N132&gt;2.034,50,IF(N132&gt;2.026,51,IF(N132&gt;2.018,52,IF(N132&gt;2.01,53,IF(N132&gt;2.002,54,IF(N132&gt;1.595,55,IF(N132&gt;1.588,56,IF(N132&gt;1.581,57,IF(N132&gt;1.574,58,IF(N132&gt;1.567,59,))))))))))))))))))))))))))))))))))))))))))))))))))))))))))))</f>
        <v>0</v>
      </c>
      <c r="Q132" s="16"/>
      <c r="R132" s="16">
        <f>O132+P132+Q132</f>
        <v>0</v>
      </c>
      <c r="S132" s="16">
        <f>R132</f>
        <v>0</v>
      </c>
      <c r="T132" s="65">
        <v>166</v>
      </c>
      <c r="U132" s="16">
        <f t="shared" si="31"/>
        <v>0</v>
      </c>
      <c r="V132" s="16">
        <f t="shared" si="32"/>
        <v>18</v>
      </c>
      <c r="W132" s="16">
        <f t="shared" si="33"/>
        <v>18</v>
      </c>
      <c r="X132" s="15">
        <f t="shared" si="34"/>
        <v>18</v>
      </c>
      <c r="Y132" s="61">
        <v>100</v>
      </c>
      <c r="Z132" s="16">
        <f t="shared" si="35"/>
        <v>0</v>
      </c>
      <c r="AA132" s="16">
        <f t="shared" si="36"/>
        <v>0</v>
      </c>
      <c r="AB132" s="16">
        <f t="shared" si="37"/>
        <v>0</v>
      </c>
      <c r="AC132" s="15">
        <f t="shared" si="38"/>
        <v>0</v>
      </c>
      <c r="AD132" s="18">
        <f t="shared" si="39"/>
        <v>69</v>
      </c>
      <c r="AE132" s="19">
        <f t="shared" si="40"/>
        <v>69</v>
      </c>
      <c r="AF132" s="19">
        <f t="shared" si="41"/>
        <v>126</v>
      </c>
    </row>
    <row r="133" spans="1:32" x14ac:dyDescent="0.25">
      <c r="A133" s="68">
        <v>185</v>
      </c>
      <c r="B133" s="70" t="s">
        <v>160</v>
      </c>
      <c r="C133" s="58">
        <v>56</v>
      </c>
      <c r="D133" s="59">
        <v>8</v>
      </c>
      <c r="E133" s="14">
        <f t="shared" si="23"/>
        <v>42</v>
      </c>
      <c r="F133" s="14">
        <f t="shared" si="24"/>
        <v>0</v>
      </c>
      <c r="G133" s="14">
        <f t="shared" si="25"/>
        <v>42</v>
      </c>
      <c r="H133" s="15">
        <f t="shared" si="26"/>
        <v>42</v>
      </c>
      <c r="I133" s="61">
        <v>390</v>
      </c>
      <c r="J133" s="14">
        <f t="shared" si="27"/>
        <v>0</v>
      </c>
      <c r="K133" s="14">
        <f t="shared" si="28"/>
        <v>12</v>
      </c>
      <c r="L133" s="14">
        <f t="shared" si="29"/>
        <v>12</v>
      </c>
      <c r="M133" s="15">
        <f t="shared" si="30"/>
        <v>12</v>
      </c>
      <c r="N133" s="16">
        <v>60</v>
      </c>
      <c r="O133" s="16">
        <f>IF(N133&gt;1.567,0,IF(N133&gt;1.56,60,IF(N133&gt;1.554,61,IF(N133&gt;1.548,62,IF(N133&gt;1.542,63,IF(N133&gt;1.536,64,IF(N133&gt;1.53,65,IF(N133&gt;1.524,66,IF(N133&gt;1.518,67,IF(N133&gt;1.512,68,IF(N133&gt;1.506,69,IF(N133&gt;1.5,70,IF(N133&gt;1.494,71,IF(N133&gt;1.488,72,IF(N133&gt;1.482,73,IF(N133&gt;1.477,74,IF(N133&gt;1.473,75,IF(N133&gt;1.469,76,IF(N133&gt;1.464,77,IF(N133&gt;1.46,78,IF(N133&gt;1.455,79,IF(N133&gt;1.451,80,IF(N133&gt;1.447,81,IF(N133&gt;1.443,82,IF(N133&gt;1.439,83,IF(N133&gt;1.435,84,IF(N133&gt;1.432,85,IF(N133&gt;1.428,86,IF(N133&gt;1.425,87,IF(N133&gt;1.422,88,IF(N133&gt;1.419,89,IF(N133&gt;1.416,90,IF(N133&gt;1.413,91,IF(N133&gt;1.41,92,IF(N133&gt;1.407,93,IF(N133&gt;1.404,94,IF(N133&gt;1.401,95,IF(N133&gt;1.398,96,IF(N133&gt;1.395,97,IF(N133&gt;1.392,98,IF(N133&gt;1.389,99,IF(N133&gt;1.386,100,IF(N133&gt;1.383,101,IF(N133&gt;1.38,102,IF(N133&gt;1.378,103,IF(N133&gt;1.375,104,IF(N133&gt;1.372,105,IF(N133&gt;1.37,106,IF(N133&gt;1.367,107,IF(N133&gt;1.365,108,IF(N133&gt;1.362,109,IF(N133&gt;1.359,110,IF(N133&gt;1.357,111,IF(N133&gt;1.354,112,IF(N133&gt;1.351,113,IF(N133&gt;1.348,114,IF(N133&gt;1.346,115,IF(N133&gt;1.343,116,IF(N133&gt;1.341,117,IF(N133&gt;1.338,118,IF(N133&gt;1.336,119,)))))))))))))))))))))))))))))))))))))))))))))))))))))))))))))</f>
        <v>0</v>
      </c>
      <c r="P133" s="16">
        <f>IF(N133&gt;3.015,0,IF(N133&gt;3.001,1,IF(N133&gt;2.587,2,IF(N133&gt;2.573,3,IF(N133&gt;2.559,4,IF(N133&gt;2.545,5,IF(N133&gt;2.531,6,IF(N133&gt;2.517,7,IF(N133&gt;2.503,8,IF(N133&gt;2.489,9,IF(N133&gt;2.475,10,IF(N133&gt;2.461,11,IF(N133&gt;2.448,12,IF(N133&gt;2.435,13,IF(N133&gt;2.422,14,IF(N133&gt;2.409,15,IF(N133&gt;2.396,16,IF(N133&gt;2.383,17,IF(N133&gt;2.37,18,IF(N133&gt;2.357,19,IF(N133&gt;2.344,20,IF(N133&gt;2.332,21,IF(N133&gt;2.32,22,IF(N133&gt;2.308,23,IF(N133&gt;2.296,24,IF(N133&gt;2.284,25,IF(N133&gt;2.272,26,IF(N133&gt;2.26,27,IF(N133&gt;2.248,28,IF(N133&gt;2.236,29,IF(N133&gt;2.225,30,IF(N133&gt;2.214,31,IF(N133&gt;2.203,32,IF(N133&gt;2.192,33,IF(N133&gt;2.181,34,IF(N133&gt;2.17,35,IF(N133&gt;2.16,36,IF(N133&gt;2.15,37,IF(N133&gt;2.14,38,IF(N133&gt;2.131,39,IF(N133&gt;2.122,40,IF(N133&gt;2.113,41,IF(N133&gt;2.104,42,IF(N133&gt;2.095,43,IF(N133&gt;2.086,44,IF(N133&gt;2.077,45,IF(N133&gt;2.068,46,IF(N133&gt;2.059,47,IF(N133&gt;2.05,48,IF(N133&gt;2.042,49,IF(N133&gt;2.034,50,IF(N133&gt;2.026,51,IF(N133&gt;2.018,52,IF(N133&gt;2.01,53,IF(N133&gt;2.002,54,IF(N133&gt;1.595,55,IF(N133&gt;1.588,56,IF(N133&gt;1.581,57,IF(N133&gt;1.574,58,IF(N133&gt;1.567,59,))))))))))))))))))))))))))))))))))))))))))))))))))))))))))))</f>
        <v>0</v>
      </c>
      <c r="Q133" s="16"/>
      <c r="R133" s="16">
        <f>O133+P133+Q133</f>
        <v>0</v>
      </c>
      <c r="S133" s="16">
        <f>R133</f>
        <v>0</v>
      </c>
      <c r="T133" s="65">
        <v>161</v>
      </c>
      <c r="U133" s="16">
        <f t="shared" si="31"/>
        <v>0</v>
      </c>
      <c r="V133" s="16">
        <f t="shared" si="32"/>
        <v>15</v>
      </c>
      <c r="W133" s="16">
        <f t="shared" si="33"/>
        <v>15</v>
      </c>
      <c r="X133" s="15">
        <f t="shared" si="34"/>
        <v>15</v>
      </c>
      <c r="Y133" s="61">
        <v>100</v>
      </c>
      <c r="Z133" s="16">
        <f t="shared" si="35"/>
        <v>0</v>
      </c>
      <c r="AA133" s="16">
        <f t="shared" si="36"/>
        <v>0</v>
      </c>
      <c r="AB133" s="16">
        <f t="shared" si="37"/>
        <v>0</v>
      </c>
      <c r="AC133" s="15">
        <f t="shared" si="38"/>
        <v>0</v>
      </c>
      <c r="AD133" s="18">
        <f t="shared" si="39"/>
        <v>69</v>
      </c>
      <c r="AE133" s="19">
        <f t="shared" si="40"/>
        <v>69</v>
      </c>
      <c r="AF133" s="19">
        <f t="shared" si="41"/>
        <v>126</v>
      </c>
    </row>
    <row r="134" spans="1:32" x14ac:dyDescent="0.25">
      <c r="A134" s="68">
        <v>17</v>
      </c>
      <c r="B134" s="70" t="s">
        <v>247</v>
      </c>
      <c r="C134" s="58">
        <v>10</v>
      </c>
      <c r="D134" s="59">
        <v>8.1</v>
      </c>
      <c r="E134" s="14">
        <f t="shared" ref="E134:E197" si="46">IF(D134&gt;8.4,0,IF(D134&gt;8.35,28,IF(D134&gt;8.34,29,IF(D134&gt;8.3,30,IF(D134&gt;8.25,31,IF(D134&gt;8.24,32,IF(D134&gt;8.2,33,IF(D134&gt;8.16,34,IF(D134&gt;8.15,35,IF(D134&gt;8.14,36,IF(D134&gt;8.1,37,IF(D134&gt;8.05,38,IF(D134&gt;8.04,39,IF(D134&gt;8.02,40,IF(D134&gt;8,41,IF(D134&gt;7.95,42,IF(D134&gt;7.94,43,IF(D134&gt;7.92,44,IF(D134&gt;7.9,45,IF(D134&gt;7.85,46,IF(D134&gt;7.84,47,IF(D134&gt;7.83,48,IF(D134&gt;7.8,49,IF(D134&gt;7.75,50,IF(D134&gt;7.73,51,IF(D134&gt;7.7,52,IF(D134&gt;7.65,53,IF(D134&gt;7.6,54,IF(D134&gt;7.55,55,IF(D134&gt;7.5,56,IF(D134&gt;7.44,57,IF(D134&gt;7.4,58,IF(D134&gt;7.35,59,IF(D134&gt;7.3,60,IF(D134&gt;7.25,61,IF(D134&gt;7.2,62,IF(D134&gt;7.15,63,IF(D134&gt;7.1,64,IF(D134&gt;7.05,65,IF(D134&gt;7,66,IF(D134&gt;6.95,67,IF(D134&gt;6.9,68,IF(D134&gt;6.8,69,IF(D134&gt;6.5,70,))))))))))))))))))))))))))))))))))))))))))))</f>
        <v>38</v>
      </c>
      <c r="F134" s="14">
        <f t="shared" ref="F134:F197" si="47">IF(D134&gt;10,0,IF(D134&gt;9.9,1,IF(D134&gt;9.8,2,IF(D134&gt;9.7,3,IF(D134&gt;9.6,4,IF(D134&gt;9.5,5,IF(D134&gt;9.4,6,IF(D134&gt;9.3,7,IF(D134&gt;9.26,8,IF(D134&gt;9.2,9,IF(D134&gt;9.15,10,IF(D134&gt;9.1,11,IF(D134&gt;9.05,12,IF(D134&gt;9,13,IF(D134&gt;8.95,14,IF(D134&gt;8.9,15,IF(D134&gt;8.85,16,IF(D134&gt;8.8,17,IF(D134&gt;8.75,18,IF(D134&gt;8.7,19,IF(D134&gt;8.65,20,IF(D134&gt;8.6,21,IF(D134&gt;8.55,22,IF(D134&gt;8.54,23,IF(D134&gt;8.5,24,IF(D134&gt;8.45,25,IF(D134&gt;8.44,26,IF(D134&gt;8.4,27,))))))))))))))))))))))))))))</f>
        <v>0</v>
      </c>
      <c r="G134" s="14">
        <f t="shared" ref="G134:G197" si="48">E134+F134</f>
        <v>38</v>
      </c>
      <c r="H134" s="15">
        <f t="shared" ref="H134:H197" si="49">G134</f>
        <v>38</v>
      </c>
      <c r="I134" s="61">
        <v>310</v>
      </c>
      <c r="J134" s="14">
        <f t="shared" ref="J134:J197" si="50">IF(I134&lt;570,0,IF(I134&lt;575,44,IF(I134&lt;580,45,IF(I134&lt;585,46,IF(I134&lt;590,47,IF(I134&lt;595,48,IF(I134&lt;600,49,IF(I134&lt;605,50,IF(I134&lt;610,51,IF(I134&lt;615,52,IF(I134&lt;620,53,IF(I134&lt;625,54,IF(I134&lt;630,55,IF(I134&lt;635,56,IF(I134&lt;640,57,IF(I134&lt;645,58,IF(I134&lt;650,59,IF(I134&lt;655,60,IF(I134&lt;660,61,IF(I134&lt;665,62,IF(I134&lt;670,63,IF(I134&lt;675,64,IF(I134&lt;680,65,IF(I134&lt;685,66,IF(I134&lt;690,67,IF(I134&lt;695,68,IF(I134&lt;700,69,IF(I134&lt;705,70,IF(I134&lt;710,71,IF(I134&lt;715,72,IF(I134&lt;720,73,IF(I134&lt;725,74,IF(I134&lt;730,75,IF(I134&lt;735,76,IF(I134&lt;740,77,IF(I134&lt;745,78,IF(I134&lt;750,79,IF(I134&lt;760,80,IF(I134&lt;770,81,IF(I134&lt;780,82,IF(I134&lt;790,83,IF(I134&lt;800,84,IF(I134&lt;810,85,IF(I134&lt;820,86,IF(I134&lt;830,87,IF(I134&lt;840,88,IF(I134&lt;850,89,IF(I134&lt;865,90,IF(I134&lt;880,91,IF(I134&lt;895,92,IF(I134&lt;910,93,IF(I134&lt;925,94,IF(I134&lt;940,95,IF(I134&lt;955,96,IF(I134&lt;970,97,IF(I134&lt;985,98,IF(I134&lt;1000,99,IF(I134&lt;1015,100,))))))))))))))))))))))))))))))))))))))))))))))))))))))))))</f>
        <v>0</v>
      </c>
      <c r="K134" s="14">
        <f t="shared" ref="K134:K197" si="51">IF(I134&lt;250,0,IF(I134&lt;270,1,IF(I134&lt;290,2,IF(I134&lt;310,3,IF(I134&lt;320,4,IF(I134&lt;330,5,IF(I134&lt;340,6,IF(I134&lt;350,7,IF(I134&lt;360,8,IF(I134&lt;370,9,IF(I134&lt;380,10,IF(I134&lt;390,11,IF(I134&lt;400,12,IF(I134&lt;410,13,IF(I134&lt;420,14,IF(I134&lt;430,15,IF(I134&lt;435,16,IF(I134&lt;440,17,IF(I134&lt;445,18,IF(I134&lt;450,19,IF(I134&lt;455,20,IF(I134&lt;460,21,IF(I134&lt;465,22,IF(I134&lt;470,23,IF(I134&lt;475,24,IF(I134&lt;480,25,IF(I134&lt;485,26,IF(I134&lt;490,27,IF(I134&lt;495,28,IF(I134&lt;500,29,IF(I134&lt;505,30,IF(I134&lt;510,31,IF(I134&lt;515,32,IF(I134&lt;520,33,IF(I134&lt;525,34,IF(I134&lt;530,35,IF(I134&lt;535,36,IF(I134&lt;540,37,IF(I134&lt;545,38,IF(I134&lt;550,39,IF(I134&lt;555,40,IF(I134&lt;560,41,IF(I134&lt;565,42,IF(I134&lt;570,43,))))))))))))))))))))))))))))))))))))))))))))</f>
        <v>4</v>
      </c>
      <c r="L134" s="14">
        <f t="shared" ref="L134:L197" si="52">J134+K134</f>
        <v>4</v>
      </c>
      <c r="M134" s="15">
        <f t="shared" ref="M134:M197" si="53">L134</f>
        <v>4</v>
      </c>
      <c r="N134" s="16">
        <v>60</v>
      </c>
      <c r="O134" s="16">
        <f>IF(N134&gt;1.567,0,IF(N134&gt;1.56,60,IF(N134&gt;1.554,61,IF(N134&gt;1.548,62,IF(N134&gt;1.542,63,IF(N134&gt;1.536,64,IF(N134&gt;1.53,65,IF(N134&gt;1.524,66,IF(N134&gt;1.518,67,IF(N134&gt;1.512,68,IF(N134&gt;1.506,69,IF(N134&gt;1.5,70,IF(N134&gt;1.494,71,IF(N134&gt;1.488,72,IF(N134&gt;1.482,73,IF(N134&gt;1.477,74,IF(N134&gt;1.473,75,IF(N134&gt;1.469,76,IF(N134&gt;1.464,77,IF(N134&gt;1.46,78,IF(N134&gt;1.455,79,IF(N134&gt;1.451,80,IF(N134&gt;1.447,81,IF(N134&gt;1.443,82,IF(N134&gt;1.439,83,IF(N134&gt;1.435,84,IF(N134&gt;1.432,85,IF(N134&gt;1.428,86,IF(N134&gt;1.425,87,IF(N134&gt;1.422,88,IF(N134&gt;1.419,89,IF(N134&gt;1.416,90,IF(N134&gt;1.413,91,IF(N134&gt;1.41,92,IF(N134&gt;1.407,93,IF(N134&gt;1.404,94,IF(N134&gt;1.401,95,IF(N134&gt;1.398,96,IF(N134&gt;1.395,97,IF(N134&gt;1.392,98,IF(N134&gt;1.389,99,IF(N134&gt;1.386,100,IF(N134&gt;1.383,101,IF(N134&gt;1.38,102,IF(N134&gt;1.378,103,IF(N134&gt;1.375,104,IF(N134&gt;1.372,105,IF(N134&gt;1.37,106,IF(N134&gt;1.367,107,IF(N134&gt;1.365,108,IF(N134&gt;1.362,109,IF(N134&gt;1.359,110,IF(N134&gt;1.357,111,IF(N134&gt;1.354,112,IF(N134&gt;1.351,113,IF(N134&gt;1.348,114,IF(N134&gt;1.346,115,IF(N134&gt;1.343,116,IF(N134&gt;1.341,117,IF(N134&gt;1.338,118,IF(N134&gt;1.336,119,)))))))))))))))))))))))))))))))))))))))))))))))))))))))))))))</f>
        <v>0</v>
      </c>
      <c r="P134" s="16">
        <f>IF(N134&gt;3.015,0,IF(N134&gt;3.001,1,IF(N134&gt;2.587,2,IF(N134&gt;2.573,3,IF(N134&gt;2.559,4,IF(N134&gt;2.545,5,IF(N134&gt;2.531,6,IF(N134&gt;2.517,7,IF(N134&gt;2.503,8,IF(N134&gt;2.489,9,IF(N134&gt;2.475,10,IF(N134&gt;2.461,11,IF(N134&gt;2.448,12,IF(N134&gt;2.435,13,IF(N134&gt;2.422,14,IF(N134&gt;2.409,15,IF(N134&gt;2.396,16,IF(N134&gt;2.383,17,IF(N134&gt;2.37,18,IF(N134&gt;2.357,19,IF(N134&gt;2.344,20,IF(N134&gt;2.332,21,IF(N134&gt;2.32,22,IF(N134&gt;2.308,23,IF(N134&gt;2.296,24,IF(N134&gt;2.284,25,IF(N134&gt;2.272,26,IF(N134&gt;2.26,27,IF(N134&gt;2.248,28,IF(N134&gt;2.236,29,IF(N134&gt;2.225,30,IF(N134&gt;2.214,31,IF(N134&gt;2.203,32,IF(N134&gt;2.192,33,IF(N134&gt;2.181,34,IF(N134&gt;2.17,35,IF(N134&gt;2.16,36,IF(N134&gt;2.15,37,IF(N134&gt;2.14,38,IF(N134&gt;2.131,39,IF(N134&gt;2.122,40,IF(N134&gt;2.113,41,IF(N134&gt;2.104,42,IF(N134&gt;2.095,43,IF(N134&gt;2.086,44,IF(N134&gt;2.077,45,IF(N134&gt;2.068,46,IF(N134&gt;2.059,47,IF(N134&gt;2.05,48,IF(N134&gt;2.042,49,IF(N134&gt;2.034,50,IF(N134&gt;2.026,51,IF(N134&gt;2.018,52,IF(N134&gt;2.01,53,IF(N134&gt;2.002,54,IF(N134&gt;1.595,55,IF(N134&gt;1.588,56,IF(N134&gt;1.581,57,IF(N134&gt;1.574,58,IF(N134&gt;1.567,59,))))))))))))))))))))))))))))))))))))))))))))))))))))))))))))</f>
        <v>0</v>
      </c>
      <c r="Q134" s="16"/>
      <c r="R134" s="16">
        <f>O134+P134+Q134</f>
        <v>0</v>
      </c>
      <c r="S134" s="16">
        <f>R134</f>
        <v>0</v>
      </c>
      <c r="T134" s="65">
        <v>182</v>
      </c>
      <c r="U134" s="16">
        <f t="shared" ref="U134:U197" si="54">IF(T134&lt;235,0,IF(T134&lt;237,60,IF(T134&lt;239,61,IF(T134&lt;241,62,IF(T134&lt;243,63,IF(T134&lt;245,64,IF(T134&lt;247,65,IF(T134&lt;249,66,IF(T134&lt;251,67,IF(T134&lt;253,68,IF(T134&lt;255,69,IF(T134&lt;257,70,IF(T134&lt;259,71,IF(T134&lt;261,72,IF(T134&lt;263,73,IF(T134&lt;2265,74,IF(T134&lt;267,75,IF(T134&lt;269,76,))))))))))))))))))</f>
        <v>0</v>
      </c>
      <c r="V134" s="16">
        <f t="shared" ref="V134:V197" si="55">IF(T134&lt;118,0,IF(T134&lt;121,1,IF(T134&lt;124,2,IF(T134&lt;127,3,IF(T134&lt;130,4,IF(T134&lt;133,5,IF(T134&lt;136,6,IF(T134&lt;139,7,IF(T134&lt;142,8,IF(T134&lt;145,9,IF(T134&lt;148,10,IF(T134&lt;151,11,IF(T134&lt;154,12,IF(T134&lt;157,13,IF(T134&lt;160,14,IF(T134&lt;162,15,IF(T134&lt;164,16,IF(T134&lt;166,17,IF(T134&lt;168,18,IF(T134&lt;170,19,IF(T134&lt;172,20,IF(T134&lt;174,21,IF(T134&lt;176,22,IF(T134&lt;178,23,IF(T134&lt;180,24,IF(T134&lt;182,25,IF(T134&lt;184,26,IF(T134&lt;186,27,IF(T134&lt;188,28,IF(T134&lt;190,29,IF(T134&lt;192,30,IF(T134&lt;194,31,IF(T134&lt;196,32,IF(T134&lt;198,33,IF(T134&lt;200,34,IF(T134&lt;201,35,IF(T134&lt;202,36,IF(T134&lt;203,37,IF(T134&lt;204,38,IF(T134&lt;205,39,IF(T134&lt;206,40,IF(T134&lt;207,41,IF(T134&lt;208,42,IF(T134&lt;209,43,IF(T134&lt;210,44,IF(T134&lt;211,45,IF(T134&lt;212,46,IF(T134&lt;213,47,IF(T134&lt;214,48,IF(T134&lt;215,49,IF(T134&lt;217,50,IF(T134&lt;219,51,IF(T134&lt;221,52,IF(T134&lt;223,53,IF(T134&lt;225,54,IF(T134&lt;227,55,IF(T134&lt;229,56,IF(T134&lt;231,57,IF(T134&lt;233,58,IF(T134&lt;235,59,))))))))))))))))))))))))))))))))))))))))))))))))))))))))))))</f>
        <v>26</v>
      </c>
      <c r="W134" s="16">
        <f t="shared" ref="W134:W197" si="56">U134+V134</f>
        <v>26</v>
      </c>
      <c r="X134" s="15">
        <f t="shared" ref="X134:X197" si="57">W134</f>
        <v>26</v>
      </c>
      <c r="Y134" s="61">
        <v>100</v>
      </c>
      <c r="Z134" s="16">
        <f t="shared" ref="Z134:Z197" si="58">IF(Y134&lt;23,0,IF(Y134&lt;23.5,60,IF(Y134&lt;24,61,IF(Y134&lt;25,62,IF(Y134&lt;26,63,IF(Y134&lt;27,64,IF(Y134&lt;28,65,IF(Y134&lt;29,66,IF(Y134&lt;30,67,IF(Y134&lt;31,68,IF(Y134&lt;32,69,IF(Y134&lt;33,70,IF(Y134&lt;40,71,)))))))))))))</f>
        <v>0</v>
      </c>
      <c r="AA134" s="16">
        <f t="shared" ref="AA134:AA197" si="59">IF(Y134&lt;-5,0,IF(Y134&lt;-4,1,IF(Y134&lt;-3,2,IF(Y134&lt;-2,3,IF(Y134&lt;-1.5,4,IF(Y134&lt;-1,5,IF(Y134&lt;-0.5,6,IF(Y134&lt;0,7,IF(Y134&lt;0.5,8,IF(Y134&lt;1,9,IF(Y134&lt;1.5,10,IF(Y134&lt;2,11,IF(Y134&lt;2.5,12,IF(Y134&lt;3,13,IF(Y134&lt;3.5,14,IF(Y134&lt;4,15,IF(Y134&lt;4.5,16,IF(Y134&lt;5,17,IF(Y134&lt;5.5,18,IF(Y134&lt;6,19,IF(Y134&lt;6.5,20,IF(Y134&lt;7,21,IF(Y134&lt;7.5,22,IF(Y134&lt;8,23,IF(Y134&lt;8.5,24,IF(Y134&lt;9,25,IF(Y134&lt;9.5,26,IF(Y134&lt;10,27,IF(Y134&lt;10.5,28,IF(Y134&lt;11,29,IF(Y134&lt;11.6,30,IF(Y134&lt;12,31,IF(Y134&lt;12.5,32,IF(Y134&lt;12.6,33,IF(Y134&lt;13,34,IF(Y134&lt;13.5,35,IF(Y134&lt;13.7,36,IF(Y134&lt;14,37,IF(Y134&lt;14.5,38,IF(Y134&lt;14.7,39,IF(Y134&lt;15,40,IF(Y134&lt;15.5,41,IF(Y134&lt;15.6,42,IF(Y134&lt;16,43,IF(Y134&lt;16.5,44,IF(Y134&lt;16.6,45,IF(Y134&lt;17,46,IF(Y134&lt;17.5,47,IF(Y134&lt;17.6,48,IF(Y134&lt;18,49,IF(Y134&lt;18.5,50,IF(Y134&lt;19,51,IF(Y134&lt;19.5,52,IF(Y134&lt;20,53,IF(Y134&lt;20.5,54,IF(Y134&lt;21,55,IF(Y134&lt;21.5,56,IF(Y134&lt;22,57,IF(Y134&lt;22.5,58,IF(Y134&lt;23,59,))))))))))))))))))))))))))))))))))))))))))))))))))))))))))))</f>
        <v>0</v>
      </c>
      <c r="AB134" s="16">
        <f t="shared" ref="AB134:AB197" si="60">Z134+AA134</f>
        <v>0</v>
      </c>
      <c r="AC134" s="15">
        <f t="shared" ref="AC134:AC197" si="61">AB134</f>
        <v>0</v>
      </c>
      <c r="AD134" s="18">
        <f t="shared" ref="AD134:AD197" si="62">H134+M134+S134+X134+AC134</f>
        <v>68</v>
      </c>
      <c r="AE134" s="19">
        <f t="shared" ref="AE134:AE197" si="63">AD134</f>
        <v>68</v>
      </c>
      <c r="AF134" s="19">
        <f t="shared" ref="AF134:AF197" si="64">IF(ISNUMBER(AE134),RANK(AE134,$AE$6:$AE$256,0),"")</f>
        <v>129</v>
      </c>
    </row>
    <row r="135" spans="1:32" x14ac:dyDescent="0.25">
      <c r="A135" s="68">
        <v>4</v>
      </c>
      <c r="B135" s="70" t="s">
        <v>90</v>
      </c>
      <c r="C135" s="58">
        <v>5</v>
      </c>
      <c r="D135" s="59">
        <v>9.4</v>
      </c>
      <c r="E135" s="14">
        <f t="shared" si="46"/>
        <v>0</v>
      </c>
      <c r="F135" s="14">
        <f t="shared" si="47"/>
        <v>7</v>
      </c>
      <c r="G135" s="14">
        <f t="shared" si="48"/>
        <v>7</v>
      </c>
      <c r="H135" s="15">
        <f t="shared" si="49"/>
        <v>7</v>
      </c>
      <c r="I135" s="61">
        <v>580</v>
      </c>
      <c r="J135" s="14">
        <f t="shared" si="50"/>
        <v>46</v>
      </c>
      <c r="K135" s="14">
        <f t="shared" si="51"/>
        <v>0</v>
      </c>
      <c r="L135" s="14">
        <f t="shared" si="52"/>
        <v>46</v>
      </c>
      <c r="M135" s="15">
        <f t="shared" si="53"/>
        <v>46</v>
      </c>
      <c r="N135" s="17"/>
      <c r="O135" s="17"/>
      <c r="P135" s="17"/>
      <c r="Q135" s="17"/>
      <c r="R135" s="17"/>
      <c r="S135" s="17"/>
      <c r="T135" s="65">
        <v>158</v>
      </c>
      <c r="U135" s="16">
        <f t="shared" si="54"/>
        <v>0</v>
      </c>
      <c r="V135" s="16">
        <f t="shared" si="55"/>
        <v>14</v>
      </c>
      <c r="W135" s="16">
        <f t="shared" si="56"/>
        <v>14</v>
      </c>
      <c r="X135" s="15">
        <f t="shared" si="57"/>
        <v>14</v>
      </c>
      <c r="Y135" s="61">
        <v>100</v>
      </c>
      <c r="Z135" s="16">
        <f t="shared" si="58"/>
        <v>0</v>
      </c>
      <c r="AA135" s="16">
        <f t="shared" si="59"/>
        <v>0</v>
      </c>
      <c r="AB135" s="16">
        <f t="shared" si="60"/>
        <v>0</v>
      </c>
      <c r="AC135" s="15">
        <f t="shared" si="61"/>
        <v>0</v>
      </c>
      <c r="AD135" s="18">
        <f t="shared" si="62"/>
        <v>67</v>
      </c>
      <c r="AE135" s="19">
        <f t="shared" si="63"/>
        <v>67</v>
      </c>
      <c r="AF135" s="19">
        <f t="shared" si="64"/>
        <v>130</v>
      </c>
    </row>
    <row r="136" spans="1:32" x14ac:dyDescent="0.25">
      <c r="A136" s="68">
        <v>149</v>
      </c>
      <c r="B136" s="70" t="s">
        <v>205</v>
      </c>
      <c r="C136" s="58">
        <v>47</v>
      </c>
      <c r="D136" s="59">
        <v>9.1999999999999993</v>
      </c>
      <c r="E136" s="14">
        <f t="shared" si="46"/>
        <v>0</v>
      </c>
      <c r="F136" s="14">
        <f t="shared" si="47"/>
        <v>10</v>
      </c>
      <c r="G136" s="14">
        <f t="shared" si="48"/>
        <v>10</v>
      </c>
      <c r="H136" s="15">
        <f t="shared" si="49"/>
        <v>10</v>
      </c>
      <c r="I136" s="61">
        <v>500</v>
      </c>
      <c r="J136" s="14">
        <f t="shared" si="50"/>
        <v>0</v>
      </c>
      <c r="K136" s="14">
        <f t="shared" si="51"/>
        <v>30</v>
      </c>
      <c r="L136" s="14">
        <f t="shared" si="52"/>
        <v>30</v>
      </c>
      <c r="M136" s="15">
        <f t="shared" si="53"/>
        <v>30</v>
      </c>
      <c r="N136" s="17"/>
      <c r="O136" s="17"/>
      <c r="P136" s="17"/>
      <c r="Q136" s="17"/>
      <c r="R136" s="17"/>
      <c r="S136" s="17"/>
      <c r="T136" s="65">
        <v>184</v>
      </c>
      <c r="U136" s="16">
        <f t="shared" si="54"/>
        <v>0</v>
      </c>
      <c r="V136" s="16">
        <f t="shared" si="55"/>
        <v>27</v>
      </c>
      <c r="W136" s="16">
        <f t="shared" si="56"/>
        <v>27</v>
      </c>
      <c r="X136" s="15">
        <f t="shared" si="57"/>
        <v>27</v>
      </c>
      <c r="Y136" s="61">
        <v>100</v>
      </c>
      <c r="Z136" s="16">
        <f t="shared" si="58"/>
        <v>0</v>
      </c>
      <c r="AA136" s="16">
        <f t="shared" si="59"/>
        <v>0</v>
      </c>
      <c r="AB136" s="16">
        <f t="shared" si="60"/>
        <v>0</v>
      </c>
      <c r="AC136" s="15">
        <f t="shared" si="61"/>
        <v>0</v>
      </c>
      <c r="AD136" s="18">
        <f t="shared" si="62"/>
        <v>67</v>
      </c>
      <c r="AE136" s="19">
        <f t="shared" si="63"/>
        <v>67</v>
      </c>
      <c r="AF136" s="19">
        <f t="shared" si="64"/>
        <v>130</v>
      </c>
    </row>
    <row r="137" spans="1:32" x14ac:dyDescent="0.25">
      <c r="A137" s="68">
        <v>156</v>
      </c>
      <c r="B137" s="70" t="s">
        <v>384</v>
      </c>
      <c r="C137" s="58">
        <v>49</v>
      </c>
      <c r="D137" s="59">
        <v>8.8000000000000007</v>
      </c>
      <c r="E137" s="14">
        <f t="shared" si="46"/>
        <v>0</v>
      </c>
      <c r="F137" s="14">
        <f t="shared" si="47"/>
        <v>18</v>
      </c>
      <c r="G137" s="14">
        <f t="shared" si="48"/>
        <v>18</v>
      </c>
      <c r="H137" s="15">
        <f t="shared" si="49"/>
        <v>18</v>
      </c>
      <c r="I137" s="61">
        <v>355</v>
      </c>
      <c r="J137" s="14">
        <f t="shared" si="50"/>
        <v>0</v>
      </c>
      <c r="K137" s="14">
        <f t="shared" si="51"/>
        <v>8</v>
      </c>
      <c r="L137" s="14">
        <f t="shared" si="52"/>
        <v>8</v>
      </c>
      <c r="M137" s="15">
        <f t="shared" si="53"/>
        <v>8</v>
      </c>
      <c r="N137" s="16">
        <v>60</v>
      </c>
      <c r="O137" s="16">
        <f>IF(N137&gt;1.567,0,IF(N137&gt;1.56,60,IF(N137&gt;1.554,61,IF(N137&gt;1.548,62,IF(N137&gt;1.542,63,IF(N137&gt;1.536,64,IF(N137&gt;1.53,65,IF(N137&gt;1.524,66,IF(N137&gt;1.518,67,IF(N137&gt;1.512,68,IF(N137&gt;1.506,69,IF(N137&gt;1.5,70,IF(N137&gt;1.494,71,IF(N137&gt;1.488,72,IF(N137&gt;1.482,73,IF(N137&gt;1.477,74,IF(N137&gt;1.473,75,IF(N137&gt;1.469,76,IF(N137&gt;1.464,77,IF(N137&gt;1.46,78,IF(N137&gt;1.455,79,IF(N137&gt;1.451,80,IF(N137&gt;1.447,81,IF(N137&gt;1.443,82,IF(N137&gt;1.439,83,IF(N137&gt;1.435,84,IF(N137&gt;1.432,85,IF(N137&gt;1.428,86,IF(N137&gt;1.425,87,IF(N137&gt;1.422,88,IF(N137&gt;1.419,89,IF(N137&gt;1.416,90,IF(N137&gt;1.413,91,IF(N137&gt;1.41,92,IF(N137&gt;1.407,93,IF(N137&gt;1.404,94,IF(N137&gt;1.401,95,IF(N137&gt;1.398,96,IF(N137&gt;1.395,97,IF(N137&gt;1.392,98,IF(N137&gt;1.389,99,IF(N137&gt;1.386,100,IF(N137&gt;1.383,101,IF(N137&gt;1.38,102,IF(N137&gt;1.378,103,IF(N137&gt;1.375,104,IF(N137&gt;1.372,105,IF(N137&gt;1.37,106,IF(N137&gt;1.367,107,IF(N137&gt;1.365,108,IF(N137&gt;1.362,109,IF(N137&gt;1.359,110,IF(N137&gt;1.357,111,IF(N137&gt;1.354,112,IF(N137&gt;1.351,113,IF(N137&gt;1.348,114,IF(N137&gt;1.346,115,IF(N137&gt;1.343,116,IF(N137&gt;1.341,117,IF(N137&gt;1.338,118,IF(N137&gt;1.336,119,)))))))))))))))))))))))))))))))))))))))))))))))))))))))))))))</f>
        <v>0</v>
      </c>
      <c r="P137" s="16">
        <f>IF(N137&gt;3.015,0,IF(N137&gt;3.001,1,IF(N137&gt;2.587,2,IF(N137&gt;2.573,3,IF(N137&gt;2.559,4,IF(N137&gt;2.545,5,IF(N137&gt;2.531,6,IF(N137&gt;2.517,7,IF(N137&gt;2.503,8,IF(N137&gt;2.489,9,IF(N137&gt;2.475,10,IF(N137&gt;2.461,11,IF(N137&gt;2.448,12,IF(N137&gt;2.435,13,IF(N137&gt;2.422,14,IF(N137&gt;2.409,15,IF(N137&gt;2.396,16,IF(N137&gt;2.383,17,IF(N137&gt;2.37,18,IF(N137&gt;2.357,19,IF(N137&gt;2.344,20,IF(N137&gt;2.332,21,IF(N137&gt;2.32,22,IF(N137&gt;2.308,23,IF(N137&gt;2.296,24,IF(N137&gt;2.284,25,IF(N137&gt;2.272,26,IF(N137&gt;2.26,27,IF(N137&gt;2.248,28,IF(N137&gt;2.236,29,IF(N137&gt;2.225,30,IF(N137&gt;2.214,31,IF(N137&gt;2.203,32,IF(N137&gt;2.192,33,IF(N137&gt;2.181,34,IF(N137&gt;2.17,35,IF(N137&gt;2.16,36,IF(N137&gt;2.15,37,IF(N137&gt;2.14,38,IF(N137&gt;2.131,39,IF(N137&gt;2.122,40,IF(N137&gt;2.113,41,IF(N137&gt;2.104,42,IF(N137&gt;2.095,43,IF(N137&gt;2.086,44,IF(N137&gt;2.077,45,IF(N137&gt;2.068,46,IF(N137&gt;2.059,47,IF(N137&gt;2.05,48,IF(N137&gt;2.042,49,IF(N137&gt;2.034,50,IF(N137&gt;2.026,51,IF(N137&gt;2.018,52,IF(N137&gt;2.01,53,IF(N137&gt;2.002,54,IF(N137&gt;1.595,55,IF(N137&gt;1.588,56,IF(N137&gt;1.581,57,IF(N137&gt;1.574,58,IF(N137&gt;1.567,59,))))))))))))))))))))))))))))))))))))))))))))))))))))))))))))</f>
        <v>0</v>
      </c>
      <c r="Q137" s="16"/>
      <c r="R137" s="16">
        <f>O137+P137+Q137</f>
        <v>0</v>
      </c>
      <c r="S137" s="16">
        <f>R137</f>
        <v>0</v>
      </c>
      <c r="T137" s="65">
        <v>206</v>
      </c>
      <c r="U137" s="16">
        <f t="shared" si="54"/>
        <v>0</v>
      </c>
      <c r="V137" s="16">
        <f t="shared" si="55"/>
        <v>41</v>
      </c>
      <c r="W137" s="16">
        <f t="shared" si="56"/>
        <v>41</v>
      </c>
      <c r="X137" s="15">
        <f t="shared" si="57"/>
        <v>41</v>
      </c>
      <c r="Y137" s="61">
        <v>100</v>
      </c>
      <c r="Z137" s="16">
        <f t="shared" si="58"/>
        <v>0</v>
      </c>
      <c r="AA137" s="16">
        <f t="shared" si="59"/>
        <v>0</v>
      </c>
      <c r="AB137" s="16">
        <f t="shared" si="60"/>
        <v>0</v>
      </c>
      <c r="AC137" s="15">
        <f t="shared" si="61"/>
        <v>0</v>
      </c>
      <c r="AD137" s="18">
        <f t="shared" si="62"/>
        <v>67</v>
      </c>
      <c r="AE137" s="19">
        <f t="shared" si="63"/>
        <v>67</v>
      </c>
      <c r="AF137" s="19">
        <f t="shared" si="64"/>
        <v>130</v>
      </c>
    </row>
    <row r="138" spans="1:32" x14ac:dyDescent="0.25">
      <c r="A138" s="68">
        <v>204</v>
      </c>
      <c r="B138" s="70" t="s">
        <v>166</v>
      </c>
      <c r="C138" s="58" t="s">
        <v>64</v>
      </c>
      <c r="D138" s="59">
        <v>7.8</v>
      </c>
      <c r="E138" s="14">
        <f t="shared" si="46"/>
        <v>50</v>
      </c>
      <c r="F138" s="14">
        <f t="shared" si="47"/>
        <v>0</v>
      </c>
      <c r="G138" s="14">
        <f t="shared" si="48"/>
        <v>50</v>
      </c>
      <c r="H138" s="15">
        <f t="shared" si="49"/>
        <v>50</v>
      </c>
      <c r="I138" s="61">
        <v>260</v>
      </c>
      <c r="J138" s="14">
        <f t="shared" si="50"/>
        <v>0</v>
      </c>
      <c r="K138" s="14">
        <f t="shared" si="51"/>
        <v>1</v>
      </c>
      <c r="L138" s="14">
        <f t="shared" si="52"/>
        <v>1</v>
      </c>
      <c r="M138" s="15">
        <f t="shared" si="53"/>
        <v>1</v>
      </c>
      <c r="N138" s="16">
        <v>60</v>
      </c>
      <c r="O138" s="16">
        <f>IF(N138&gt;1.567,0,IF(N138&gt;1.56,60,IF(N138&gt;1.554,61,IF(N138&gt;1.548,62,IF(N138&gt;1.542,63,IF(N138&gt;1.536,64,IF(N138&gt;1.53,65,IF(N138&gt;1.524,66,IF(N138&gt;1.518,67,IF(N138&gt;1.512,68,IF(N138&gt;1.506,69,IF(N138&gt;1.5,70,IF(N138&gt;1.494,71,IF(N138&gt;1.488,72,IF(N138&gt;1.482,73,IF(N138&gt;1.477,74,IF(N138&gt;1.473,75,IF(N138&gt;1.469,76,IF(N138&gt;1.464,77,IF(N138&gt;1.46,78,IF(N138&gt;1.455,79,IF(N138&gt;1.451,80,IF(N138&gt;1.447,81,IF(N138&gt;1.443,82,IF(N138&gt;1.439,83,IF(N138&gt;1.435,84,IF(N138&gt;1.432,85,IF(N138&gt;1.428,86,IF(N138&gt;1.425,87,IF(N138&gt;1.422,88,IF(N138&gt;1.419,89,IF(N138&gt;1.416,90,IF(N138&gt;1.413,91,IF(N138&gt;1.41,92,IF(N138&gt;1.407,93,IF(N138&gt;1.404,94,IF(N138&gt;1.401,95,IF(N138&gt;1.398,96,IF(N138&gt;1.395,97,IF(N138&gt;1.392,98,IF(N138&gt;1.389,99,IF(N138&gt;1.386,100,IF(N138&gt;1.383,101,IF(N138&gt;1.38,102,IF(N138&gt;1.378,103,IF(N138&gt;1.375,104,IF(N138&gt;1.372,105,IF(N138&gt;1.37,106,IF(N138&gt;1.367,107,IF(N138&gt;1.365,108,IF(N138&gt;1.362,109,IF(N138&gt;1.359,110,IF(N138&gt;1.357,111,IF(N138&gt;1.354,112,IF(N138&gt;1.351,113,IF(N138&gt;1.348,114,IF(N138&gt;1.346,115,IF(N138&gt;1.343,116,IF(N138&gt;1.341,117,IF(N138&gt;1.338,118,IF(N138&gt;1.336,119,)))))))))))))))))))))))))))))))))))))))))))))))))))))))))))))</f>
        <v>0</v>
      </c>
      <c r="P138" s="16">
        <f>IF(N138&gt;3.015,0,IF(N138&gt;3.001,1,IF(N138&gt;2.587,2,IF(N138&gt;2.573,3,IF(N138&gt;2.559,4,IF(N138&gt;2.545,5,IF(N138&gt;2.531,6,IF(N138&gt;2.517,7,IF(N138&gt;2.503,8,IF(N138&gt;2.489,9,IF(N138&gt;2.475,10,IF(N138&gt;2.461,11,IF(N138&gt;2.448,12,IF(N138&gt;2.435,13,IF(N138&gt;2.422,14,IF(N138&gt;2.409,15,IF(N138&gt;2.396,16,IF(N138&gt;2.383,17,IF(N138&gt;2.37,18,IF(N138&gt;2.357,19,IF(N138&gt;2.344,20,IF(N138&gt;2.332,21,IF(N138&gt;2.32,22,IF(N138&gt;2.308,23,IF(N138&gt;2.296,24,IF(N138&gt;2.284,25,IF(N138&gt;2.272,26,IF(N138&gt;2.26,27,IF(N138&gt;2.248,28,IF(N138&gt;2.236,29,IF(N138&gt;2.225,30,IF(N138&gt;2.214,31,IF(N138&gt;2.203,32,IF(N138&gt;2.192,33,IF(N138&gt;2.181,34,IF(N138&gt;2.17,35,IF(N138&gt;2.16,36,IF(N138&gt;2.15,37,IF(N138&gt;2.14,38,IF(N138&gt;2.131,39,IF(N138&gt;2.122,40,IF(N138&gt;2.113,41,IF(N138&gt;2.104,42,IF(N138&gt;2.095,43,IF(N138&gt;2.086,44,IF(N138&gt;2.077,45,IF(N138&gt;2.068,46,IF(N138&gt;2.059,47,IF(N138&gt;2.05,48,IF(N138&gt;2.042,49,IF(N138&gt;2.034,50,IF(N138&gt;2.026,51,IF(N138&gt;2.018,52,IF(N138&gt;2.01,53,IF(N138&gt;2.002,54,IF(N138&gt;1.595,55,IF(N138&gt;1.588,56,IF(N138&gt;1.581,57,IF(N138&gt;1.574,58,IF(N138&gt;1.567,59,))))))))))))))))))))))))))))))))))))))))))))))))))))))))))))</f>
        <v>0</v>
      </c>
      <c r="Q138" s="16"/>
      <c r="R138" s="16">
        <f>O138+P138+Q138</f>
        <v>0</v>
      </c>
      <c r="S138" s="16">
        <f>R138</f>
        <v>0</v>
      </c>
      <c r="T138" s="65">
        <v>162</v>
      </c>
      <c r="U138" s="16">
        <f t="shared" si="54"/>
        <v>0</v>
      </c>
      <c r="V138" s="16">
        <f t="shared" si="55"/>
        <v>16</v>
      </c>
      <c r="W138" s="16">
        <f t="shared" si="56"/>
        <v>16</v>
      </c>
      <c r="X138" s="15">
        <f t="shared" si="57"/>
        <v>16</v>
      </c>
      <c r="Y138" s="61">
        <v>100</v>
      </c>
      <c r="Z138" s="16">
        <f t="shared" si="58"/>
        <v>0</v>
      </c>
      <c r="AA138" s="16">
        <f t="shared" si="59"/>
        <v>0</v>
      </c>
      <c r="AB138" s="16">
        <f t="shared" si="60"/>
        <v>0</v>
      </c>
      <c r="AC138" s="15">
        <f t="shared" si="61"/>
        <v>0</v>
      </c>
      <c r="AD138" s="18">
        <f t="shared" si="62"/>
        <v>67</v>
      </c>
      <c r="AE138" s="19">
        <f t="shared" si="63"/>
        <v>67</v>
      </c>
      <c r="AF138" s="19">
        <f t="shared" si="64"/>
        <v>130</v>
      </c>
    </row>
    <row r="139" spans="1:32" x14ac:dyDescent="0.25">
      <c r="A139" s="68">
        <v>129</v>
      </c>
      <c r="B139" s="70" t="s">
        <v>443</v>
      </c>
      <c r="C139" s="58">
        <v>43</v>
      </c>
      <c r="D139" s="59">
        <v>8.1</v>
      </c>
      <c r="E139" s="14">
        <f t="shared" si="46"/>
        <v>38</v>
      </c>
      <c r="F139" s="14">
        <f t="shared" si="47"/>
        <v>0</v>
      </c>
      <c r="G139" s="14">
        <f t="shared" si="48"/>
        <v>38</v>
      </c>
      <c r="H139" s="15">
        <f t="shared" si="49"/>
        <v>38</v>
      </c>
      <c r="I139" s="61">
        <v>330</v>
      </c>
      <c r="J139" s="14">
        <f t="shared" si="50"/>
        <v>0</v>
      </c>
      <c r="K139" s="14">
        <f t="shared" si="51"/>
        <v>6</v>
      </c>
      <c r="L139" s="14">
        <f t="shared" si="52"/>
        <v>6</v>
      </c>
      <c r="M139" s="15">
        <f t="shared" si="53"/>
        <v>6</v>
      </c>
      <c r="N139" s="17"/>
      <c r="O139" s="17"/>
      <c r="P139" s="17"/>
      <c r="Q139" s="17"/>
      <c r="R139" s="17"/>
      <c r="S139" s="17"/>
      <c r="T139" s="65">
        <v>174</v>
      </c>
      <c r="U139" s="16">
        <f t="shared" si="54"/>
        <v>0</v>
      </c>
      <c r="V139" s="16">
        <f t="shared" si="55"/>
        <v>22</v>
      </c>
      <c r="W139" s="16">
        <f t="shared" si="56"/>
        <v>22</v>
      </c>
      <c r="X139" s="15">
        <f t="shared" si="57"/>
        <v>22</v>
      </c>
      <c r="Y139" s="61">
        <v>100</v>
      </c>
      <c r="Z139" s="16">
        <f t="shared" si="58"/>
        <v>0</v>
      </c>
      <c r="AA139" s="16">
        <f t="shared" si="59"/>
        <v>0</v>
      </c>
      <c r="AB139" s="16">
        <f t="shared" si="60"/>
        <v>0</v>
      </c>
      <c r="AC139" s="15">
        <f t="shared" si="61"/>
        <v>0</v>
      </c>
      <c r="AD139" s="18">
        <f t="shared" si="62"/>
        <v>66</v>
      </c>
      <c r="AE139" s="19">
        <f t="shared" si="63"/>
        <v>66</v>
      </c>
      <c r="AF139" s="19">
        <f t="shared" si="64"/>
        <v>134</v>
      </c>
    </row>
    <row r="140" spans="1:32" x14ac:dyDescent="0.25">
      <c r="A140" s="68">
        <v>194</v>
      </c>
      <c r="B140" s="70" t="s">
        <v>285</v>
      </c>
      <c r="C140" s="58">
        <v>67</v>
      </c>
      <c r="D140" s="59">
        <v>8.1</v>
      </c>
      <c r="E140" s="14">
        <f t="shared" si="46"/>
        <v>38</v>
      </c>
      <c r="F140" s="14">
        <f t="shared" si="47"/>
        <v>0</v>
      </c>
      <c r="G140" s="14">
        <f t="shared" si="48"/>
        <v>38</v>
      </c>
      <c r="H140" s="15">
        <f t="shared" si="49"/>
        <v>38</v>
      </c>
      <c r="I140" s="61">
        <v>280</v>
      </c>
      <c r="J140" s="14">
        <f t="shared" si="50"/>
        <v>0</v>
      </c>
      <c r="K140" s="14">
        <f t="shared" si="51"/>
        <v>2</v>
      </c>
      <c r="L140" s="14">
        <f t="shared" si="52"/>
        <v>2</v>
      </c>
      <c r="M140" s="15">
        <f t="shared" si="53"/>
        <v>2</v>
      </c>
      <c r="N140" s="16">
        <v>60</v>
      </c>
      <c r="O140" s="16">
        <f>IF(N140&gt;1.567,0,IF(N140&gt;1.56,60,IF(N140&gt;1.554,61,IF(N140&gt;1.548,62,IF(N140&gt;1.542,63,IF(N140&gt;1.536,64,IF(N140&gt;1.53,65,IF(N140&gt;1.524,66,IF(N140&gt;1.518,67,IF(N140&gt;1.512,68,IF(N140&gt;1.506,69,IF(N140&gt;1.5,70,IF(N140&gt;1.494,71,IF(N140&gt;1.488,72,IF(N140&gt;1.482,73,IF(N140&gt;1.477,74,IF(N140&gt;1.473,75,IF(N140&gt;1.469,76,IF(N140&gt;1.464,77,IF(N140&gt;1.46,78,IF(N140&gt;1.455,79,IF(N140&gt;1.451,80,IF(N140&gt;1.447,81,IF(N140&gt;1.443,82,IF(N140&gt;1.439,83,IF(N140&gt;1.435,84,IF(N140&gt;1.432,85,IF(N140&gt;1.428,86,IF(N140&gt;1.425,87,IF(N140&gt;1.422,88,IF(N140&gt;1.419,89,IF(N140&gt;1.416,90,IF(N140&gt;1.413,91,IF(N140&gt;1.41,92,IF(N140&gt;1.407,93,IF(N140&gt;1.404,94,IF(N140&gt;1.401,95,IF(N140&gt;1.398,96,IF(N140&gt;1.395,97,IF(N140&gt;1.392,98,IF(N140&gt;1.389,99,IF(N140&gt;1.386,100,IF(N140&gt;1.383,101,IF(N140&gt;1.38,102,IF(N140&gt;1.378,103,IF(N140&gt;1.375,104,IF(N140&gt;1.372,105,IF(N140&gt;1.37,106,IF(N140&gt;1.367,107,IF(N140&gt;1.365,108,IF(N140&gt;1.362,109,IF(N140&gt;1.359,110,IF(N140&gt;1.357,111,IF(N140&gt;1.354,112,IF(N140&gt;1.351,113,IF(N140&gt;1.348,114,IF(N140&gt;1.346,115,IF(N140&gt;1.343,116,IF(N140&gt;1.341,117,IF(N140&gt;1.338,118,IF(N140&gt;1.336,119,)))))))))))))))))))))))))))))))))))))))))))))))))))))))))))))</f>
        <v>0</v>
      </c>
      <c r="P140" s="16">
        <f>IF(N140&gt;3.015,0,IF(N140&gt;3.001,1,IF(N140&gt;2.587,2,IF(N140&gt;2.573,3,IF(N140&gt;2.559,4,IF(N140&gt;2.545,5,IF(N140&gt;2.531,6,IF(N140&gt;2.517,7,IF(N140&gt;2.503,8,IF(N140&gt;2.489,9,IF(N140&gt;2.475,10,IF(N140&gt;2.461,11,IF(N140&gt;2.448,12,IF(N140&gt;2.435,13,IF(N140&gt;2.422,14,IF(N140&gt;2.409,15,IF(N140&gt;2.396,16,IF(N140&gt;2.383,17,IF(N140&gt;2.37,18,IF(N140&gt;2.357,19,IF(N140&gt;2.344,20,IF(N140&gt;2.332,21,IF(N140&gt;2.32,22,IF(N140&gt;2.308,23,IF(N140&gt;2.296,24,IF(N140&gt;2.284,25,IF(N140&gt;2.272,26,IF(N140&gt;2.26,27,IF(N140&gt;2.248,28,IF(N140&gt;2.236,29,IF(N140&gt;2.225,30,IF(N140&gt;2.214,31,IF(N140&gt;2.203,32,IF(N140&gt;2.192,33,IF(N140&gt;2.181,34,IF(N140&gt;2.17,35,IF(N140&gt;2.16,36,IF(N140&gt;2.15,37,IF(N140&gt;2.14,38,IF(N140&gt;2.131,39,IF(N140&gt;2.122,40,IF(N140&gt;2.113,41,IF(N140&gt;2.104,42,IF(N140&gt;2.095,43,IF(N140&gt;2.086,44,IF(N140&gt;2.077,45,IF(N140&gt;2.068,46,IF(N140&gt;2.059,47,IF(N140&gt;2.05,48,IF(N140&gt;2.042,49,IF(N140&gt;2.034,50,IF(N140&gt;2.026,51,IF(N140&gt;2.018,52,IF(N140&gt;2.01,53,IF(N140&gt;2.002,54,IF(N140&gt;1.595,55,IF(N140&gt;1.588,56,IF(N140&gt;1.581,57,IF(N140&gt;1.574,58,IF(N140&gt;1.567,59,))))))))))))))))))))))))))))))))))))))))))))))))))))))))))))</f>
        <v>0</v>
      </c>
      <c r="Q140" s="16"/>
      <c r="R140" s="16">
        <f>O140+P140+Q140</f>
        <v>0</v>
      </c>
      <c r="S140" s="16">
        <f>R140</f>
        <v>0</v>
      </c>
      <c r="T140" s="65">
        <v>182</v>
      </c>
      <c r="U140" s="16">
        <f t="shared" si="54"/>
        <v>0</v>
      </c>
      <c r="V140" s="16">
        <f t="shared" si="55"/>
        <v>26</v>
      </c>
      <c r="W140" s="16">
        <f t="shared" si="56"/>
        <v>26</v>
      </c>
      <c r="X140" s="15">
        <f t="shared" si="57"/>
        <v>26</v>
      </c>
      <c r="Y140" s="61">
        <v>100</v>
      </c>
      <c r="Z140" s="16">
        <f t="shared" si="58"/>
        <v>0</v>
      </c>
      <c r="AA140" s="16">
        <f t="shared" si="59"/>
        <v>0</v>
      </c>
      <c r="AB140" s="16">
        <f t="shared" si="60"/>
        <v>0</v>
      </c>
      <c r="AC140" s="15">
        <f t="shared" si="61"/>
        <v>0</v>
      </c>
      <c r="AD140" s="18">
        <f t="shared" si="62"/>
        <v>66</v>
      </c>
      <c r="AE140" s="19">
        <f t="shared" si="63"/>
        <v>66</v>
      </c>
      <c r="AF140" s="19">
        <f t="shared" si="64"/>
        <v>134</v>
      </c>
    </row>
    <row r="141" spans="1:32" x14ac:dyDescent="0.25">
      <c r="A141" s="68">
        <v>125</v>
      </c>
      <c r="B141" s="70" t="s">
        <v>147</v>
      </c>
      <c r="C141" s="58">
        <v>41</v>
      </c>
      <c r="D141" s="59">
        <v>8.8000000000000007</v>
      </c>
      <c r="E141" s="14">
        <f t="shared" si="46"/>
        <v>0</v>
      </c>
      <c r="F141" s="14">
        <f t="shared" si="47"/>
        <v>18</v>
      </c>
      <c r="G141" s="14">
        <f t="shared" si="48"/>
        <v>18</v>
      </c>
      <c r="H141" s="15">
        <f t="shared" si="49"/>
        <v>18</v>
      </c>
      <c r="I141" s="61">
        <v>520</v>
      </c>
      <c r="J141" s="14">
        <f t="shared" si="50"/>
        <v>0</v>
      </c>
      <c r="K141" s="14">
        <f t="shared" si="51"/>
        <v>34</v>
      </c>
      <c r="L141" s="14">
        <f t="shared" si="52"/>
        <v>34</v>
      </c>
      <c r="M141" s="15">
        <f t="shared" si="53"/>
        <v>34</v>
      </c>
      <c r="N141" s="16">
        <v>60</v>
      </c>
      <c r="O141" s="16">
        <f>IF(N141&gt;1.567,0,IF(N141&gt;1.56,60,IF(N141&gt;1.554,61,IF(N141&gt;1.548,62,IF(N141&gt;1.542,63,IF(N141&gt;1.536,64,IF(N141&gt;1.53,65,IF(N141&gt;1.524,66,IF(N141&gt;1.518,67,IF(N141&gt;1.512,68,IF(N141&gt;1.506,69,IF(N141&gt;1.5,70,IF(N141&gt;1.494,71,IF(N141&gt;1.488,72,IF(N141&gt;1.482,73,IF(N141&gt;1.477,74,IF(N141&gt;1.473,75,IF(N141&gt;1.469,76,IF(N141&gt;1.464,77,IF(N141&gt;1.46,78,IF(N141&gt;1.455,79,IF(N141&gt;1.451,80,IF(N141&gt;1.447,81,IF(N141&gt;1.443,82,IF(N141&gt;1.439,83,IF(N141&gt;1.435,84,IF(N141&gt;1.432,85,IF(N141&gt;1.428,86,IF(N141&gt;1.425,87,IF(N141&gt;1.422,88,IF(N141&gt;1.419,89,IF(N141&gt;1.416,90,IF(N141&gt;1.413,91,IF(N141&gt;1.41,92,IF(N141&gt;1.407,93,IF(N141&gt;1.404,94,IF(N141&gt;1.401,95,IF(N141&gt;1.398,96,IF(N141&gt;1.395,97,IF(N141&gt;1.392,98,IF(N141&gt;1.389,99,IF(N141&gt;1.386,100,IF(N141&gt;1.383,101,IF(N141&gt;1.38,102,IF(N141&gt;1.378,103,IF(N141&gt;1.375,104,IF(N141&gt;1.372,105,IF(N141&gt;1.37,106,IF(N141&gt;1.367,107,IF(N141&gt;1.365,108,IF(N141&gt;1.362,109,IF(N141&gt;1.359,110,IF(N141&gt;1.357,111,IF(N141&gt;1.354,112,IF(N141&gt;1.351,113,IF(N141&gt;1.348,114,IF(N141&gt;1.346,115,IF(N141&gt;1.343,116,IF(N141&gt;1.341,117,IF(N141&gt;1.338,118,IF(N141&gt;1.336,119,)))))))))))))))))))))))))))))))))))))))))))))))))))))))))))))</f>
        <v>0</v>
      </c>
      <c r="P141" s="16">
        <f>IF(N141&gt;3.015,0,IF(N141&gt;3.001,1,IF(N141&gt;2.587,2,IF(N141&gt;2.573,3,IF(N141&gt;2.559,4,IF(N141&gt;2.545,5,IF(N141&gt;2.531,6,IF(N141&gt;2.517,7,IF(N141&gt;2.503,8,IF(N141&gt;2.489,9,IF(N141&gt;2.475,10,IF(N141&gt;2.461,11,IF(N141&gt;2.448,12,IF(N141&gt;2.435,13,IF(N141&gt;2.422,14,IF(N141&gt;2.409,15,IF(N141&gt;2.396,16,IF(N141&gt;2.383,17,IF(N141&gt;2.37,18,IF(N141&gt;2.357,19,IF(N141&gt;2.344,20,IF(N141&gt;2.332,21,IF(N141&gt;2.32,22,IF(N141&gt;2.308,23,IF(N141&gt;2.296,24,IF(N141&gt;2.284,25,IF(N141&gt;2.272,26,IF(N141&gt;2.26,27,IF(N141&gt;2.248,28,IF(N141&gt;2.236,29,IF(N141&gt;2.225,30,IF(N141&gt;2.214,31,IF(N141&gt;2.203,32,IF(N141&gt;2.192,33,IF(N141&gt;2.181,34,IF(N141&gt;2.17,35,IF(N141&gt;2.16,36,IF(N141&gt;2.15,37,IF(N141&gt;2.14,38,IF(N141&gt;2.131,39,IF(N141&gt;2.122,40,IF(N141&gt;2.113,41,IF(N141&gt;2.104,42,IF(N141&gt;2.095,43,IF(N141&gt;2.086,44,IF(N141&gt;2.077,45,IF(N141&gt;2.068,46,IF(N141&gt;2.059,47,IF(N141&gt;2.05,48,IF(N141&gt;2.042,49,IF(N141&gt;2.034,50,IF(N141&gt;2.026,51,IF(N141&gt;2.018,52,IF(N141&gt;2.01,53,IF(N141&gt;2.002,54,IF(N141&gt;1.595,55,IF(N141&gt;1.588,56,IF(N141&gt;1.581,57,IF(N141&gt;1.574,58,IF(N141&gt;1.567,59,))))))))))))))))))))))))))))))))))))))))))))))))))))))))))))</f>
        <v>0</v>
      </c>
      <c r="Q141" s="16"/>
      <c r="R141" s="16">
        <f>O141+P141+Q141</f>
        <v>0</v>
      </c>
      <c r="S141" s="16">
        <f>R141</f>
        <v>0</v>
      </c>
      <c r="T141" s="65">
        <v>155</v>
      </c>
      <c r="U141" s="16">
        <f t="shared" si="54"/>
        <v>0</v>
      </c>
      <c r="V141" s="16">
        <f t="shared" si="55"/>
        <v>13</v>
      </c>
      <c r="W141" s="16">
        <f t="shared" si="56"/>
        <v>13</v>
      </c>
      <c r="X141" s="15">
        <f t="shared" si="57"/>
        <v>13</v>
      </c>
      <c r="Y141" s="61">
        <v>100</v>
      </c>
      <c r="Z141" s="16">
        <f t="shared" si="58"/>
        <v>0</v>
      </c>
      <c r="AA141" s="16">
        <f t="shared" si="59"/>
        <v>0</v>
      </c>
      <c r="AB141" s="16">
        <f t="shared" si="60"/>
        <v>0</v>
      </c>
      <c r="AC141" s="15">
        <f t="shared" si="61"/>
        <v>0</v>
      </c>
      <c r="AD141" s="18">
        <f t="shared" si="62"/>
        <v>65</v>
      </c>
      <c r="AE141" s="19">
        <f t="shared" si="63"/>
        <v>65</v>
      </c>
      <c r="AF141" s="19">
        <f t="shared" si="64"/>
        <v>136</v>
      </c>
    </row>
    <row r="142" spans="1:32" x14ac:dyDescent="0.25">
      <c r="A142" s="68">
        <v>127</v>
      </c>
      <c r="B142" s="70" t="s">
        <v>440</v>
      </c>
      <c r="C142" s="58">
        <v>43</v>
      </c>
      <c r="D142" s="59">
        <v>8.4</v>
      </c>
      <c r="E142" s="14">
        <f t="shared" si="46"/>
        <v>28</v>
      </c>
      <c r="F142" s="14">
        <f t="shared" si="47"/>
        <v>0</v>
      </c>
      <c r="G142" s="14">
        <f t="shared" si="48"/>
        <v>28</v>
      </c>
      <c r="H142" s="15">
        <f t="shared" si="49"/>
        <v>28</v>
      </c>
      <c r="I142" s="61">
        <v>410</v>
      </c>
      <c r="J142" s="14">
        <f t="shared" si="50"/>
        <v>0</v>
      </c>
      <c r="K142" s="14">
        <f t="shared" si="51"/>
        <v>14</v>
      </c>
      <c r="L142" s="14">
        <f t="shared" si="52"/>
        <v>14</v>
      </c>
      <c r="M142" s="15">
        <f t="shared" si="53"/>
        <v>14</v>
      </c>
      <c r="N142" s="17"/>
      <c r="O142" s="17"/>
      <c r="P142" s="17"/>
      <c r="Q142" s="17"/>
      <c r="R142" s="17"/>
      <c r="S142" s="17"/>
      <c r="T142" s="65">
        <v>176</v>
      </c>
      <c r="U142" s="16">
        <f t="shared" si="54"/>
        <v>0</v>
      </c>
      <c r="V142" s="16">
        <f t="shared" si="55"/>
        <v>23</v>
      </c>
      <c r="W142" s="16">
        <f t="shared" si="56"/>
        <v>23</v>
      </c>
      <c r="X142" s="15">
        <f t="shared" si="57"/>
        <v>23</v>
      </c>
      <c r="Y142" s="61">
        <v>100</v>
      </c>
      <c r="Z142" s="16">
        <f t="shared" si="58"/>
        <v>0</v>
      </c>
      <c r="AA142" s="16">
        <f t="shared" si="59"/>
        <v>0</v>
      </c>
      <c r="AB142" s="16">
        <f t="shared" si="60"/>
        <v>0</v>
      </c>
      <c r="AC142" s="15">
        <f t="shared" si="61"/>
        <v>0</v>
      </c>
      <c r="AD142" s="18">
        <f t="shared" si="62"/>
        <v>65</v>
      </c>
      <c r="AE142" s="19">
        <f t="shared" si="63"/>
        <v>65</v>
      </c>
      <c r="AF142" s="19">
        <f t="shared" si="64"/>
        <v>136</v>
      </c>
    </row>
    <row r="143" spans="1:32" x14ac:dyDescent="0.25">
      <c r="A143" s="68">
        <v>196</v>
      </c>
      <c r="B143" s="70" t="s">
        <v>291</v>
      </c>
      <c r="C143" s="58">
        <v>75</v>
      </c>
      <c r="D143" s="59">
        <v>8.4</v>
      </c>
      <c r="E143" s="14">
        <f t="shared" si="46"/>
        <v>28</v>
      </c>
      <c r="F143" s="14">
        <f t="shared" si="47"/>
        <v>0</v>
      </c>
      <c r="G143" s="14">
        <f t="shared" si="48"/>
        <v>28</v>
      </c>
      <c r="H143" s="15">
        <f t="shared" si="49"/>
        <v>28</v>
      </c>
      <c r="I143" s="61">
        <v>345</v>
      </c>
      <c r="J143" s="14">
        <f t="shared" si="50"/>
        <v>0</v>
      </c>
      <c r="K143" s="14">
        <f t="shared" si="51"/>
        <v>7</v>
      </c>
      <c r="L143" s="14">
        <f t="shared" si="52"/>
        <v>7</v>
      </c>
      <c r="M143" s="15">
        <f t="shared" si="53"/>
        <v>7</v>
      </c>
      <c r="N143" s="17"/>
      <c r="O143" s="17"/>
      <c r="P143" s="17"/>
      <c r="Q143" s="17"/>
      <c r="R143" s="17"/>
      <c r="S143" s="17"/>
      <c r="T143" s="65">
        <v>190</v>
      </c>
      <c r="U143" s="16">
        <f t="shared" si="54"/>
        <v>0</v>
      </c>
      <c r="V143" s="16">
        <f t="shared" si="55"/>
        <v>30</v>
      </c>
      <c r="W143" s="16">
        <f t="shared" si="56"/>
        <v>30</v>
      </c>
      <c r="X143" s="15">
        <f t="shared" si="57"/>
        <v>30</v>
      </c>
      <c r="Y143" s="61">
        <v>100</v>
      </c>
      <c r="Z143" s="16">
        <f t="shared" si="58"/>
        <v>0</v>
      </c>
      <c r="AA143" s="16">
        <f t="shared" si="59"/>
        <v>0</v>
      </c>
      <c r="AB143" s="16">
        <f t="shared" si="60"/>
        <v>0</v>
      </c>
      <c r="AC143" s="15">
        <f t="shared" si="61"/>
        <v>0</v>
      </c>
      <c r="AD143" s="18">
        <f t="shared" si="62"/>
        <v>65</v>
      </c>
      <c r="AE143" s="19">
        <f t="shared" si="63"/>
        <v>65</v>
      </c>
      <c r="AF143" s="19">
        <f t="shared" si="64"/>
        <v>136</v>
      </c>
    </row>
    <row r="144" spans="1:32" x14ac:dyDescent="0.25">
      <c r="A144" s="68">
        <v>197</v>
      </c>
      <c r="B144" s="70" t="s">
        <v>289</v>
      </c>
      <c r="C144" s="58">
        <v>75</v>
      </c>
      <c r="D144" s="59">
        <v>8.6999999999999993</v>
      </c>
      <c r="E144" s="14">
        <f t="shared" si="46"/>
        <v>0</v>
      </c>
      <c r="F144" s="14">
        <f t="shared" si="47"/>
        <v>20</v>
      </c>
      <c r="G144" s="14">
        <f t="shared" si="48"/>
        <v>20</v>
      </c>
      <c r="H144" s="15">
        <f t="shared" si="49"/>
        <v>20</v>
      </c>
      <c r="I144" s="61">
        <v>430</v>
      </c>
      <c r="J144" s="14">
        <f t="shared" si="50"/>
        <v>0</v>
      </c>
      <c r="K144" s="14">
        <f t="shared" si="51"/>
        <v>16</v>
      </c>
      <c r="L144" s="14">
        <f t="shared" si="52"/>
        <v>16</v>
      </c>
      <c r="M144" s="15">
        <f t="shared" si="53"/>
        <v>16</v>
      </c>
      <c r="N144" s="16">
        <v>60</v>
      </c>
      <c r="O144" s="16">
        <f>IF(N144&gt;1.567,0,IF(N144&gt;1.56,60,IF(N144&gt;1.554,61,IF(N144&gt;1.548,62,IF(N144&gt;1.542,63,IF(N144&gt;1.536,64,IF(N144&gt;1.53,65,IF(N144&gt;1.524,66,IF(N144&gt;1.518,67,IF(N144&gt;1.512,68,IF(N144&gt;1.506,69,IF(N144&gt;1.5,70,IF(N144&gt;1.494,71,IF(N144&gt;1.488,72,IF(N144&gt;1.482,73,IF(N144&gt;1.477,74,IF(N144&gt;1.473,75,IF(N144&gt;1.469,76,IF(N144&gt;1.464,77,IF(N144&gt;1.46,78,IF(N144&gt;1.455,79,IF(N144&gt;1.451,80,IF(N144&gt;1.447,81,IF(N144&gt;1.443,82,IF(N144&gt;1.439,83,IF(N144&gt;1.435,84,IF(N144&gt;1.432,85,IF(N144&gt;1.428,86,IF(N144&gt;1.425,87,IF(N144&gt;1.422,88,IF(N144&gt;1.419,89,IF(N144&gt;1.416,90,IF(N144&gt;1.413,91,IF(N144&gt;1.41,92,IF(N144&gt;1.407,93,IF(N144&gt;1.404,94,IF(N144&gt;1.401,95,IF(N144&gt;1.398,96,IF(N144&gt;1.395,97,IF(N144&gt;1.392,98,IF(N144&gt;1.389,99,IF(N144&gt;1.386,100,IF(N144&gt;1.383,101,IF(N144&gt;1.38,102,IF(N144&gt;1.378,103,IF(N144&gt;1.375,104,IF(N144&gt;1.372,105,IF(N144&gt;1.37,106,IF(N144&gt;1.367,107,IF(N144&gt;1.365,108,IF(N144&gt;1.362,109,IF(N144&gt;1.359,110,IF(N144&gt;1.357,111,IF(N144&gt;1.354,112,IF(N144&gt;1.351,113,IF(N144&gt;1.348,114,IF(N144&gt;1.346,115,IF(N144&gt;1.343,116,IF(N144&gt;1.341,117,IF(N144&gt;1.338,118,IF(N144&gt;1.336,119,)))))))))))))))))))))))))))))))))))))))))))))))))))))))))))))</f>
        <v>0</v>
      </c>
      <c r="P144" s="16">
        <f>IF(N144&gt;3.015,0,IF(N144&gt;3.001,1,IF(N144&gt;2.587,2,IF(N144&gt;2.573,3,IF(N144&gt;2.559,4,IF(N144&gt;2.545,5,IF(N144&gt;2.531,6,IF(N144&gt;2.517,7,IF(N144&gt;2.503,8,IF(N144&gt;2.489,9,IF(N144&gt;2.475,10,IF(N144&gt;2.461,11,IF(N144&gt;2.448,12,IF(N144&gt;2.435,13,IF(N144&gt;2.422,14,IF(N144&gt;2.409,15,IF(N144&gt;2.396,16,IF(N144&gt;2.383,17,IF(N144&gt;2.37,18,IF(N144&gt;2.357,19,IF(N144&gt;2.344,20,IF(N144&gt;2.332,21,IF(N144&gt;2.32,22,IF(N144&gt;2.308,23,IF(N144&gt;2.296,24,IF(N144&gt;2.284,25,IF(N144&gt;2.272,26,IF(N144&gt;2.26,27,IF(N144&gt;2.248,28,IF(N144&gt;2.236,29,IF(N144&gt;2.225,30,IF(N144&gt;2.214,31,IF(N144&gt;2.203,32,IF(N144&gt;2.192,33,IF(N144&gt;2.181,34,IF(N144&gt;2.17,35,IF(N144&gt;2.16,36,IF(N144&gt;2.15,37,IF(N144&gt;2.14,38,IF(N144&gt;2.131,39,IF(N144&gt;2.122,40,IF(N144&gt;2.113,41,IF(N144&gt;2.104,42,IF(N144&gt;2.095,43,IF(N144&gt;2.086,44,IF(N144&gt;2.077,45,IF(N144&gt;2.068,46,IF(N144&gt;2.059,47,IF(N144&gt;2.05,48,IF(N144&gt;2.042,49,IF(N144&gt;2.034,50,IF(N144&gt;2.026,51,IF(N144&gt;2.018,52,IF(N144&gt;2.01,53,IF(N144&gt;2.002,54,IF(N144&gt;1.595,55,IF(N144&gt;1.588,56,IF(N144&gt;1.581,57,IF(N144&gt;1.574,58,IF(N144&gt;1.567,59,))))))))))))))))))))))))))))))))))))))))))))))))))))))))))))</f>
        <v>0</v>
      </c>
      <c r="Q144" s="16"/>
      <c r="R144" s="16">
        <f>O144+P144+Q144</f>
        <v>0</v>
      </c>
      <c r="S144" s="16">
        <f>R144</f>
        <v>0</v>
      </c>
      <c r="T144" s="65">
        <v>188</v>
      </c>
      <c r="U144" s="16">
        <f t="shared" si="54"/>
        <v>0</v>
      </c>
      <c r="V144" s="16">
        <f t="shared" si="55"/>
        <v>29</v>
      </c>
      <c r="W144" s="16">
        <f t="shared" si="56"/>
        <v>29</v>
      </c>
      <c r="X144" s="15">
        <f t="shared" si="57"/>
        <v>29</v>
      </c>
      <c r="Y144" s="61">
        <v>100</v>
      </c>
      <c r="Z144" s="16">
        <f t="shared" si="58"/>
        <v>0</v>
      </c>
      <c r="AA144" s="16">
        <f t="shared" si="59"/>
        <v>0</v>
      </c>
      <c r="AB144" s="16">
        <f t="shared" si="60"/>
        <v>0</v>
      </c>
      <c r="AC144" s="15">
        <f t="shared" si="61"/>
        <v>0</v>
      </c>
      <c r="AD144" s="18">
        <f t="shared" si="62"/>
        <v>65</v>
      </c>
      <c r="AE144" s="19">
        <f t="shared" si="63"/>
        <v>65</v>
      </c>
      <c r="AF144" s="19">
        <f t="shared" si="64"/>
        <v>136</v>
      </c>
    </row>
    <row r="145" spans="1:32" x14ac:dyDescent="0.25">
      <c r="A145" s="68">
        <v>73</v>
      </c>
      <c r="B145" s="70" t="s">
        <v>319</v>
      </c>
      <c r="C145" s="58">
        <v>29</v>
      </c>
      <c r="D145" s="59">
        <v>8.1999999999999993</v>
      </c>
      <c r="E145" s="14">
        <f t="shared" si="46"/>
        <v>34</v>
      </c>
      <c r="F145" s="14">
        <f t="shared" si="47"/>
        <v>0</v>
      </c>
      <c r="G145" s="14">
        <f t="shared" si="48"/>
        <v>34</v>
      </c>
      <c r="H145" s="15">
        <f t="shared" si="49"/>
        <v>34</v>
      </c>
      <c r="I145" s="61">
        <v>360</v>
      </c>
      <c r="J145" s="14">
        <f t="shared" si="50"/>
        <v>0</v>
      </c>
      <c r="K145" s="14">
        <f t="shared" si="51"/>
        <v>9</v>
      </c>
      <c r="L145" s="14">
        <f t="shared" si="52"/>
        <v>9</v>
      </c>
      <c r="M145" s="15">
        <f t="shared" si="53"/>
        <v>9</v>
      </c>
      <c r="N145" s="17"/>
      <c r="O145" s="17"/>
      <c r="P145" s="17"/>
      <c r="Q145" s="17"/>
      <c r="R145" s="17"/>
      <c r="S145" s="17"/>
      <c r="T145" s="65">
        <v>172</v>
      </c>
      <c r="U145" s="16">
        <f t="shared" si="54"/>
        <v>0</v>
      </c>
      <c r="V145" s="16">
        <f t="shared" si="55"/>
        <v>21</v>
      </c>
      <c r="W145" s="16">
        <f t="shared" si="56"/>
        <v>21</v>
      </c>
      <c r="X145" s="15">
        <f t="shared" si="57"/>
        <v>21</v>
      </c>
      <c r="Y145" s="61">
        <v>100</v>
      </c>
      <c r="Z145" s="16">
        <f t="shared" si="58"/>
        <v>0</v>
      </c>
      <c r="AA145" s="16">
        <f t="shared" si="59"/>
        <v>0</v>
      </c>
      <c r="AB145" s="16">
        <f t="shared" si="60"/>
        <v>0</v>
      </c>
      <c r="AC145" s="15">
        <f t="shared" si="61"/>
        <v>0</v>
      </c>
      <c r="AD145" s="18">
        <f t="shared" si="62"/>
        <v>64</v>
      </c>
      <c r="AE145" s="19">
        <f t="shared" si="63"/>
        <v>64</v>
      </c>
      <c r="AF145" s="19">
        <f t="shared" si="64"/>
        <v>140</v>
      </c>
    </row>
    <row r="146" spans="1:32" x14ac:dyDescent="0.25">
      <c r="A146" s="68">
        <v>128</v>
      </c>
      <c r="B146" s="70" t="s">
        <v>442</v>
      </c>
      <c r="C146" s="58">
        <v>43</v>
      </c>
      <c r="D146" s="59">
        <v>8.6</v>
      </c>
      <c r="E146" s="14">
        <f t="shared" si="46"/>
        <v>0</v>
      </c>
      <c r="F146" s="14">
        <f t="shared" si="47"/>
        <v>22</v>
      </c>
      <c r="G146" s="14">
        <f t="shared" si="48"/>
        <v>22</v>
      </c>
      <c r="H146" s="15">
        <f t="shared" si="49"/>
        <v>22</v>
      </c>
      <c r="I146" s="61">
        <v>450</v>
      </c>
      <c r="J146" s="14">
        <f t="shared" si="50"/>
        <v>0</v>
      </c>
      <c r="K146" s="14">
        <f t="shared" si="51"/>
        <v>20</v>
      </c>
      <c r="L146" s="14">
        <f t="shared" si="52"/>
        <v>20</v>
      </c>
      <c r="M146" s="15">
        <f t="shared" si="53"/>
        <v>20</v>
      </c>
      <c r="N146" s="17"/>
      <c r="O146" s="17"/>
      <c r="P146" s="17"/>
      <c r="Q146" s="17"/>
      <c r="R146" s="17"/>
      <c r="S146" s="17"/>
      <c r="T146" s="65">
        <v>174</v>
      </c>
      <c r="U146" s="16">
        <f t="shared" si="54"/>
        <v>0</v>
      </c>
      <c r="V146" s="16">
        <f t="shared" si="55"/>
        <v>22</v>
      </c>
      <c r="W146" s="16">
        <f t="shared" si="56"/>
        <v>22</v>
      </c>
      <c r="X146" s="15">
        <f t="shared" si="57"/>
        <v>22</v>
      </c>
      <c r="Y146" s="61">
        <v>100</v>
      </c>
      <c r="Z146" s="16">
        <f t="shared" si="58"/>
        <v>0</v>
      </c>
      <c r="AA146" s="16">
        <f t="shared" si="59"/>
        <v>0</v>
      </c>
      <c r="AB146" s="16">
        <f t="shared" si="60"/>
        <v>0</v>
      </c>
      <c r="AC146" s="15">
        <f t="shared" si="61"/>
        <v>0</v>
      </c>
      <c r="AD146" s="18">
        <f t="shared" si="62"/>
        <v>64</v>
      </c>
      <c r="AE146" s="19">
        <f t="shared" si="63"/>
        <v>64</v>
      </c>
      <c r="AF146" s="19">
        <f t="shared" si="64"/>
        <v>140</v>
      </c>
    </row>
    <row r="147" spans="1:32" x14ac:dyDescent="0.25">
      <c r="A147" s="68">
        <v>28</v>
      </c>
      <c r="B147" s="70" t="s">
        <v>109</v>
      </c>
      <c r="C147" s="58">
        <v>12</v>
      </c>
      <c r="D147" s="59">
        <v>8.5</v>
      </c>
      <c r="E147" s="14">
        <f t="shared" si="46"/>
        <v>0</v>
      </c>
      <c r="F147" s="14">
        <f t="shared" si="47"/>
        <v>25</v>
      </c>
      <c r="G147" s="14">
        <f t="shared" si="48"/>
        <v>25</v>
      </c>
      <c r="H147" s="15">
        <f t="shared" si="49"/>
        <v>25</v>
      </c>
      <c r="I147" s="61">
        <v>370</v>
      </c>
      <c r="J147" s="14">
        <f t="shared" si="50"/>
        <v>0</v>
      </c>
      <c r="K147" s="14">
        <f t="shared" si="51"/>
        <v>10</v>
      </c>
      <c r="L147" s="14">
        <f t="shared" si="52"/>
        <v>10</v>
      </c>
      <c r="M147" s="15">
        <f t="shared" si="53"/>
        <v>10</v>
      </c>
      <c r="N147" s="16">
        <v>60</v>
      </c>
      <c r="O147" s="16">
        <f>IF(N147&gt;1.567,0,IF(N147&gt;1.56,60,IF(N147&gt;1.554,61,IF(N147&gt;1.548,62,IF(N147&gt;1.542,63,IF(N147&gt;1.536,64,IF(N147&gt;1.53,65,IF(N147&gt;1.524,66,IF(N147&gt;1.518,67,IF(N147&gt;1.512,68,IF(N147&gt;1.506,69,IF(N147&gt;1.5,70,IF(N147&gt;1.494,71,IF(N147&gt;1.488,72,IF(N147&gt;1.482,73,IF(N147&gt;1.477,74,IF(N147&gt;1.473,75,IF(N147&gt;1.469,76,IF(N147&gt;1.464,77,IF(N147&gt;1.46,78,IF(N147&gt;1.455,79,IF(N147&gt;1.451,80,IF(N147&gt;1.447,81,IF(N147&gt;1.443,82,IF(N147&gt;1.439,83,IF(N147&gt;1.435,84,IF(N147&gt;1.432,85,IF(N147&gt;1.428,86,IF(N147&gt;1.425,87,IF(N147&gt;1.422,88,IF(N147&gt;1.419,89,IF(N147&gt;1.416,90,IF(N147&gt;1.413,91,IF(N147&gt;1.41,92,IF(N147&gt;1.407,93,IF(N147&gt;1.404,94,IF(N147&gt;1.401,95,IF(N147&gt;1.398,96,IF(N147&gt;1.395,97,IF(N147&gt;1.392,98,IF(N147&gt;1.389,99,IF(N147&gt;1.386,100,IF(N147&gt;1.383,101,IF(N147&gt;1.38,102,IF(N147&gt;1.378,103,IF(N147&gt;1.375,104,IF(N147&gt;1.372,105,IF(N147&gt;1.37,106,IF(N147&gt;1.367,107,IF(N147&gt;1.365,108,IF(N147&gt;1.362,109,IF(N147&gt;1.359,110,IF(N147&gt;1.357,111,IF(N147&gt;1.354,112,IF(N147&gt;1.351,113,IF(N147&gt;1.348,114,IF(N147&gt;1.346,115,IF(N147&gt;1.343,116,IF(N147&gt;1.341,117,IF(N147&gt;1.338,118,IF(N147&gt;1.336,119,)))))))))))))))))))))))))))))))))))))))))))))))))))))))))))))</f>
        <v>0</v>
      </c>
      <c r="P147" s="16">
        <f>IF(N147&gt;3.015,0,IF(N147&gt;3.001,1,IF(N147&gt;2.587,2,IF(N147&gt;2.573,3,IF(N147&gt;2.559,4,IF(N147&gt;2.545,5,IF(N147&gt;2.531,6,IF(N147&gt;2.517,7,IF(N147&gt;2.503,8,IF(N147&gt;2.489,9,IF(N147&gt;2.475,10,IF(N147&gt;2.461,11,IF(N147&gt;2.448,12,IF(N147&gt;2.435,13,IF(N147&gt;2.422,14,IF(N147&gt;2.409,15,IF(N147&gt;2.396,16,IF(N147&gt;2.383,17,IF(N147&gt;2.37,18,IF(N147&gt;2.357,19,IF(N147&gt;2.344,20,IF(N147&gt;2.332,21,IF(N147&gt;2.32,22,IF(N147&gt;2.308,23,IF(N147&gt;2.296,24,IF(N147&gt;2.284,25,IF(N147&gt;2.272,26,IF(N147&gt;2.26,27,IF(N147&gt;2.248,28,IF(N147&gt;2.236,29,IF(N147&gt;2.225,30,IF(N147&gt;2.214,31,IF(N147&gt;2.203,32,IF(N147&gt;2.192,33,IF(N147&gt;2.181,34,IF(N147&gt;2.17,35,IF(N147&gt;2.16,36,IF(N147&gt;2.15,37,IF(N147&gt;2.14,38,IF(N147&gt;2.131,39,IF(N147&gt;2.122,40,IF(N147&gt;2.113,41,IF(N147&gt;2.104,42,IF(N147&gt;2.095,43,IF(N147&gt;2.086,44,IF(N147&gt;2.077,45,IF(N147&gt;2.068,46,IF(N147&gt;2.059,47,IF(N147&gt;2.05,48,IF(N147&gt;2.042,49,IF(N147&gt;2.034,50,IF(N147&gt;2.026,51,IF(N147&gt;2.018,52,IF(N147&gt;2.01,53,IF(N147&gt;2.002,54,IF(N147&gt;1.595,55,IF(N147&gt;1.588,56,IF(N147&gt;1.581,57,IF(N147&gt;1.574,58,IF(N147&gt;1.567,59,))))))))))))))))))))))))))))))))))))))))))))))))))))))))))))</f>
        <v>0</v>
      </c>
      <c r="Q147" s="16"/>
      <c r="R147" s="16">
        <f>O147+P147+Q147</f>
        <v>0</v>
      </c>
      <c r="S147" s="16">
        <f>R147</f>
        <v>0</v>
      </c>
      <c r="T147" s="65">
        <v>186</v>
      </c>
      <c r="U147" s="16">
        <f t="shared" si="54"/>
        <v>0</v>
      </c>
      <c r="V147" s="16">
        <f t="shared" si="55"/>
        <v>28</v>
      </c>
      <c r="W147" s="16">
        <f t="shared" si="56"/>
        <v>28</v>
      </c>
      <c r="X147" s="15">
        <f t="shared" si="57"/>
        <v>28</v>
      </c>
      <c r="Y147" s="61">
        <v>100</v>
      </c>
      <c r="Z147" s="16">
        <f t="shared" si="58"/>
        <v>0</v>
      </c>
      <c r="AA147" s="16">
        <f t="shared" si="59"/>
        <v>0</v>
      </c>
      <c r="AB147" s="16">
        <f t="shared" si="60"/>
        <v>0</v>
      </c>
      <c r="AC147" s="15">
        <f t="shared" si="61"/>
        <v>0</v>
      </c>
      <c r="AD147" s="18">
        <f t="shared" si="62"/>
        <v>63</v>
      </c>
      <c r="AE147" s="19">
        <f t="shared" si="63"/>
        <v>63</v>
      </c>
      <c r="AF147" s="19">
        <f t="shared" si="64"/>
        <v>142</v>
      </c>
    </row>
    <row r="148" spans="1:32" x14ac:dyDescent="0.25">
      <c r="A148" s="68">
        <v>60</v>
      </c>
      <c r="B148" s="70" t="s">
        <v>309</v>
      </c>
      <c r="C148" s="58">
        <v>24</v>
      </c>
      <c r="D148" s="59">
        <v>8.3000000000000007</v>
      </c>
      <c r="E148" s="14">
        <f t="shared" si="46"/>
        <v>31</v>
      </c>
      <c r="F148" s="14">
        <f t="shared" si="47"/>
        <v>0</v>
      </c>
      <c r="G148" s="14">
        <f t="shared" si="48"/>
        <v>31</v>
      </c>
      <c r="H148" s="15">
        <f t="shared" si="49"/>
        <v>31</v>
      </c>
      <c r="I148" s="61">
        <v>310</v>
      </c>
      <c r="J148" s="14">
        <f t="shared" si="50"/>
        <v>0</v>
      </c>
      <c r="K148" s="14">
        <f t="shared" si="51"/>
        <v>4</v>
      </c>
      <c r="L148" s="14">
        <f t="shared" si="52"/>
        <v>4</v>
      </c>
      <c r="M148" s="15">
        <f t="shared" si="53"/>
        <v>4</v>
      </c>
      <c r="N148" s="16">
        <v>60</v>
      </c>
      <c r="O148" s="16">
        <f>IF(N148&gt;1.567,0,IF(N148&gt;1.56,60,IF(N148&gt;1.554,61,IF(N148&gt;1.548,62,IF(N148&gt;1.542,63,IF(N148&gt;1.536,64,IF(N148&gt;1.53,65,IF(N148&gt;1.524,66,IF(N148&gt;1.518,67,IF(N148&gt;1.512,68,IF(N148&gt;1.506,69,IF(N148&gt;1.5,70,IF(N148&gt;1.494,71,IF(N148&gt;1.488,72,IF(N148&gt;1.482,73,IF(N148&gt;1.477,74,IF(N148&gt;1.473,75,IF(N148&gt;1.469,76,IF(N148&gt;1.464,77,IF(N148&gt;1.46,78,IF(N148&gt;1.455,79,IF(N148&gt;1.451,80,IF(N148&gt;1.447,81,IF(N148&gt;1.443,82,IF(N148&gt;1.439,83,IF(N148&gt;1.435,84,IF(N148&gt;1.432,85,IF(N148&gt;1.428,86,IF(N148&gt;1.425,87,IF(N148&gt;1.422,88,IF(N148&gt;1.419,89,IF(N148&gt;1.416,90,IF(N148&gt;1.413,91,IF(N148&gt;1.41,92,IF(N148&gt;1.407,93,IF(N148&gt;1.404,94,IF(N148&gt;1.401,95,IF(N148&gt;1.398,96,IF(N148&gt;1.395,97,IF(N148&gt;1.392,98,IF(N148&gt;1.389,99,IF(N148&gt;1.386,100,IF(N148&gt;1.383,101,IF(N148&gt;1.38,102,IF(N148&gt;1.378,103,IF(N148&gt;1.375,104,IF(N148&gt;1.372,105,IF(N148&gt;1.37,106,IF(N148&gt;1.367,107,IF(N148&gt;1.365,108,IF(N148&gt;1.362,109,IF(N148&gt;1.359,110,IF(N148&gt;1.357,111,IF(N148&gt;1.354,112,IF(N148&gt;1.351,113,IF(N148&gt;1.348,114,IF(N148&gt;1.346,115,IF(N148&gt;1.343,116,IF(N148&gt;1.341,117,IF(N148&gt;1.338,118,IF(N148&gt;1.336,119,)))))))))))))))))))))))))))))))))))))))))))))))))))))))))))))</f>
        <v>0</v>
      </c>
      <c r="P148" s="16">
        <f>IF(N148&gt;3.015,0,IF(N148&gt;3.001,1,IF(N148&gt;2.587,2,IF(N148&gt;2.573,3,IF(N148&gt;2.559,4,IF(N148&gt;2.545,5,IF(N148&gt;2.531,6,IF(N148&gt;2.517,7,IF(N148&gt;2.503,8,IF(N148&gt;2.489,9,IF(N148&gt;2.475,10,IF(N148&gt;2.461,11,IF(N148&gt;2.448,12,IF(N148&gt;2.435,13,IF(N148&gt;2.422,14,IF(N148&gt;2.409,15,IF(N148&gt;2.396,16,IF(N148&gt;2.383,17,IF(N148&gt;2.37,18,IF(N148&gt;2.357,19,IF(N148&gt;2.344,20,IF(N148&gt;2.332,21,IF(N148&gt;2.32,22,IF(N148&gt;2.308,23,IF(N148&gt;2.296,24,IF(N148&gt;2.284,25,IF(N148&gt;2.272,26,IF(N148&gt;2.26,27,IF(N148&gt;2.248,28,IF(N148&gt;2.236,29,IF(N148&gt;2.225,30,IF(N148&gt;2.214,31,IF(N148&gt;2.203,32,IF(N148&gt;2.192,33,IF(N148&gt;2.181,34,IF(N148&gt;2.17,35,IF(N148&gt;2.16,36,IF(N148&gt;2.15,37,IF(N148&gt;2.14,38,IF(N148&gt;2.131,39,IF(N148&gt;2.122,40,IF(N148&gt;2.113,41,IF(N148&gt;2.104,42,IF(N148&gt;2.095,43,IF(N148&gt;2.086,44,IF(N148&gt;2.077,45,IF(N148&gt;2.068,46,IF(N148&gt;2.059,47,IF(N148&gt;2.05,48,IF(N148&gt;2.042,49,IF(N148&gt;2.034,50,IF(N148&gt;2.026,51,IF(N148&gt;2.018,52,IF(N148&gt;2.01,53,IF(N148&gt;2.002,54,IF(N148&gt;1.595,55,IF(N148&gt;1.588,56,IF(N148&gt;1.581,57,IF(N148&gt;1.574,58,IF(N148&gt;1.567,59,))))))))))))))))))))))))))))))))))))))))))))))))))))))))))))</f>
        <v>0</v>
      </c>
      <c r="Q148" s="16"/>
      <c r="R148" s="16">
        <f>O148+P148+Q148</f>
        <v>0</v>
      </c>
      <c r="S148" s="16">
        <f>R148</f>
        <v>0</v>
      </c>
      <c r="T148" s="65">
        <v>187</v>
      </c>
      <c r="U148" s="16">
        <f t="shared" si="54"/>
        <v>0</v>
      </c>
      <c r="V148" s="16">
        <f t="shared" si="55"/>
        <v>28</v>
      </c>
      <c r="W148" s="16">
        <f t="shared" si="56"/>
        <v>28</v>
      </c>
      <c r="X148" s="15">
        <f t="shared" si="57"/>
        <v>28</v>
      </c>
      <c r="Y148" s="61">
        <v>100</v>
      </c>
      <c r="Z148" s="16">
        <f t="shared" si="58"/>
        <v>0</v>
      </c>
      <c r="AA148" s="16">
        <f t="shared" si="59"/>
        <v>0</v>
      </c>
      <c r="AB148" s="16">
        <f t="shared" si="60"/>
        <v>0</v>
      </c>
      <c r="AC148" s="15">
        <f t="shared" si="61"/>
        <v>0</v>
      </c>
      <c r="AD148" s="18">
        <f t="shared" si="62"/>
        <v>63</v>
      </c>
      <c r="AE148" s="19">
        <f t="shared" si="63"/>
        <v>63</v>
      </c>
      <c r="AF148" s="19">
        <f t="shared" si="64"/>
        <v>142</v>
      </c>
    </row>
    <row r="149" spans="1:32" x14ac:dyDescent="0.25">
      <c r="A149" s="68">
        <v>167</v>
      </c>
      <c r="B149" s="70" t="s">
        <v>201</v>
      </c>
      <c r="C149" s="58">
        <v>52</v>
      </c>
      <c r="D149" s="59">
        <v>8.4</v>
      </c>
      <c r="E149" s="14">
        <f t="shared" si="46"/>
        <v>28</v>
      </c>
      <c r="F149" s="14">
        <f t="shared" si="47"/>
        <v>0</v>
      </c>
      <c r="G149" s="14">
        <f t="shared" si="48"/>
        <v>28</v>
      </c>
      <c r="H149" s="15">
        <f t="shared" si="49"/>
        <v>28</v>
      </c>
      <c r="I149" s="61">
        <v>310</v>
      </c>
      <c r="J149" s="14">
        <f t="shared" si="50"/>
        <v>0</v>
      </c>
      <c r="K149" s="14">
        <f t="shared" si="51"/>
        <v>4</v>
      </c>
      <c r="L149" s="14">
        <f t="shared" si="52"/>
        <v>4</v>
      </c>
      <c r="M149" s="15">
        <f t="shared" si="53"/>
        <v>4</v>
      </c>
      <c r="N149" s="16">
        <v>60</v>
      </c>
      <c r="O149" s="16">
        <f>IF(N149&gt;1.567,0,IF(N149&gt;1.56,60,IF(N149&gt;1.554,61,IF(N149&gt;1.548,62,IF(N149&gt;1.542,63,IF(N149&gt;1.536,64,IF(N149&gt;1.53,65,IF(N149&gt;1.524,66,IF(N149&gt;1.518,67,IF(N149&gt;1.512,68,IF(N149&gt;1.506,69,IF(N149&gt;1.5,70,IF(N149&gt;1.494,71,IF(N149&gt;1.488,72,IF(N149&gt;1.482,73,IF(N149&gt;1.477,74,IF(N149&gt;1.473,75,IF(N149&gt;1.469,76,IF(N149&gt;1.464,77,IF(N149&gt;1.46,78,IF(N149&gt;1.455,79,IF(N149&gt;1.451,80,IF(N149&gt;1.447,81,IF(N149&gt;1.443,82,IF(N149&gt;1.439,83,IF(N149&gt;1.435,84,IF(N149&gt;1.432,85,IF(N149&gt;1.428,86,IF(N149&gt;1.425,87,IF(N149&gt;1.422,88,IF(N149&gt;1.419,89,IF(N149&gt;1.416,90,IF(N149&gt;1.413,91,IF(N149&gt;1.41,92,IF(N149&gt;1.407,93,IF(N149&gt;1.404,94,IF(N149&gt;1.401,95,IF(N149&gt;1.398,96,IF(N149&gt;1.395,97,IF(N149&gt;1.392,98,IF(N149&gt;1.389,99,IF(N149&gt;1.386,100,IF(N149&gt;1.383,101,IF(N149&gt;1.38,102,IF(N149&gt;1.378,103,IF(N149&gt;1.375,104,IF(N149&gt;1.372,105,IF(N149&gt;1.37,106,IF(N149&gt;1.367,107,IF(N149&gt;1.365,108,IF(N149&gt;1.362,109,IF(N149&gt;1.359,110,IF(N149&gt;1.357,111,IF(N149&gt;1.354,112,IF(N149&gt;1.351,113,IF(N149&gt;1.348,114,IF(N149&gt;1.346,115,IF(N149&gt;1.343,116,IF(N149&gt;1.341,117,IF(N149&gt;1.338,118,IF(N149&gt;1.336,119,)))))))))))))))))))))))))))))))))))))))))))))))))))))))))))))</f>
        <v>0</v>
      </c>
      <c r="P149" s="16">
        <f>IF(N149&gt;3.015,0,IF(N149&gt;3.001,1,IF(N149&gt;2.587,2,IF(N149&gt;2.573,3,IF(N149&gt;2.559,4,IF(N149&gt;2.545,5,IF(N149&gt;2.531,6,IF(N149&gt;2.517,7,IF(N149&gt;2.503,8,IF(N149&gt;2.489,9,IF(N149&gt;2.475,10,IF(N149&gt;2.461,11,IF(N149&gt;2.448,12,IF(N149&gt;2.435,13,IF(N149&gt;2.422,14,IF(N149&gt;2.409,15,IF(N149&gt;2.396,16,IF(N149&gt;2.383,17,IF(N149&gt;2.37,18,IF(N149&gt;2.357,19,IF(N149&gt;2.344,20,IF(N149&gt;2.332,21,IF(N149&gt;2.32,22,IF(N149&gt;2.308,23,IF(N149&gt;2.296,24,IF(N149&gt;2.284,25,IF(N149&gt;2.272,26,IF(N149&gt;2.26,27,IF(N149&gt;2.248,28,IF(N149&gt;2.236,29,IF(N149&gt;2.225,30,IF(N149&gt;2.214,31,IF(N149&gt;2.203,32,IF(N149&gt;2.192,33,IF(N149&gt;2.181,34,IF(N149&gt;2.17,35,IF(N149&gt;2.16,36,IF(N149&gt;2.15,37,IF(N149&gt;2.14,38,IF(N149&gt;2.131,39,IF(N149&gt;2.122,40,IF(N149&gt;2.113,41,IF(N149&gt;2.104,42,IF(N149&gt;2.095,43,IF(N149&gt;2.086,44,IF(N149&gt;2.077,45,IF(N149&gt;2.068,46,IF(N149&gt;2.059,47,IF(N149&gt;2.05,48,IF(N149&gt;2.042,49,IF(N149&gt;2.034,50,IF(N149&gt;2.026,51,IF(N149&gt;2.018,52,IF(N149&gt;2.01,53,IF(N149&gt;2.002,54,IF(N149&gt;1.595,55,IF(N149&gt;1.588,56,IF(N149&gt;1.581,57,IF(N149&gt;1.574,58,IF(N149&gt;1.567,59,))))))))))))))))))))))))))))))))))))))))))))))))))))))))))))</f>
        <v>0</v>
      </c>
      <c r="Q149" s="16"/>
      <c r="R149" s="16">
        <f>O149+P149+Q149</f>
        <v>0</v>
      </c>
      <c r="S149" s="16">
        <f>R149</f>
        <v>0</v>
      </c>
      <c r="T149" s="65">
        <v>192</v>
      </c>
      <c r="U149" s="16">
        <f t="shared" si="54"/>
        <v>0</v>
      </c>
      <c r="V149" s="16">
        <f t="shared" si="55"/>
        <v>31</v>
      </c>
      <c r="W149" s="16">
        <f t="shared" si="56"/>
        <v>31</v>
      </c>
      <c r="X149" s="15">
        <f t="shared" si="57"/>
        <v>31</v>
      </c>
      <c r="Y149" s="61">
        <v>100</v>
      </c>
      <c r="Z149" s="16">
        <f t="shared" si="58"/>
        <v>0</v>
      </c>
      <c r="AA149" s="16">
        <f t="shared" si="59"/>
        <v>0</v>
      </c>
      <c r="AB149" s="16">
        <f t="shared" si="60"/>
        <v>0</v>
      </c>
      <c r="AC149" s="15">
        <f t="shared" si="61"/>
        <v>0</v>
      </c>
      <c r="AD149" s="18">
        <f t="shared" si="62"/>
        <v>63</v>
      </c>
      <c r="AE149" s="19">
        <f t="shared" si="63"/>
        <v>63</v>
      </c>
      <c r="AF149" s="19">
        <f t="shared" si="64"/>
        <v>142</v>
      </c>
    </row>
    <row r="150" spans="1:32" x14ac:dyDescent="0.25">
      <c r="A150" s="68">
        <v>58</v>
      </c>
      <c r="B150" s="70" t="s">
        <v>306</v>
      </c>
      <c r="C150" s="58">
        <v>24</v>
      </c>
      <c r="D150" s="59">
        <v>8.6999999999999993</v>
      </c>
      <c r="E150" s="14">
        <f t="shared" si="46"/>
        <v>0</v>
      </c>
      <c r="F150" s="14">
        <f t="shared" si="47"/>
        <v>20</v>
      </c>
      <c r="G150" s="14">
        <f t="shared" si="48"/>
        <v>20</v>
      </c>
      <c r="H150" s="15">
        <f t="shared" si="49"/>
        <v>20</v>
      </c>
      <c r="I150" s="61">
        <v>370</v>
      </c>
      <c r="J150" s="14">
        <f t="shared" si="50"/>
        <v>0</v>
      </c>
      <c r="K150" s="14">
        <f t="shared" si="51"/>
        <v>10</v>
      </c>
      <c r="L150" s="14">
        <f t="shared" si="52"/>
        <v>10</v>
      </c>
      <c r="M150" s="15">
        <f t="shared" si="53"/>
        <v>10</v>
      </c>
      <c r="N150" s="17"/>
      <c r="O150" s="17"/>
      <c r="P150" s="17"/>
      <c r="Q150" s="17"/>
      <c r="R150" s="17"/>
      <c r="S150" s="17"/>
      <c r="T150" s="65">
        <v>192</v>
      </c>
      <c r="U150" s="16">
        <f t="shared" si="54"/>
        <v>0</v>
      </c>
      <c r="V150" s="16">
        <f t="shared" si="55"/>
        <v>31</v>
      </c>
      <c r="W150" s="16">
        <f t="shared" si="56"/>
        <v>31</v>
      </c>
      <c r="X150" s="15">
        <f t="shared" si="57"/>
        <v>31</v>
      </c>
      <c r="Y150" s="61">
        <v>100</v>
      </c>
      <c r="Z150" s="16">
        <f t="shared" si="58"/>
        <v>0</v>
      </c>
      <c r="AA150" s="16">
        <f t="shared" si="59"/>
        <v>0</v>
      </c>
      <c r="AB150" s="16">
        <f t="shared" si="60"/>
        <v>0</v>
      </c>
      <c r="AC150" s="15">
        <f t="shared" si="61"/>
        <v>0</v>
      </c>
      <c r="AD150" s="18">
        <f t="shared" si="62"/>
        <v>61</v>
      </c>
      <c r="AE150" s="19">
        <f t="shared" si="63"/>
        <v>61</v>
      </c>
      <c r="AF150" s="19">
        <f t="shared" si="64"/>
        <v>145</v>
      </c>
    </row>
    <row r="151" spans="1:32" x14ac:dyDescent="0.25">
      <c r="A151" s="68">
        <v>75</v>
      </c>
      <c r="B151" s="70" t="s">
        <v>320</v>
      </c>
      <c r="C151" s="58">
        <v>29</v>
      </c>
      <c r="D151" s="59">
        <v>8.1</v>
      </c>
      <c r="E151" s="14">
        <f t="shared" si="46"/>
        <v>38</v>
      </c>
      <c r="F151" s="14">
        <f t="shared" si="47"/>
        <v>0</v>
      </c>
      <c r="G151" s="14">
        <f t="shared" si="48"/>
        <v>38</v>
      </c>
      <c r="H151" s="15">
        <f t="shared" si="49"/>
        <v>38</v>
      </c>
      <c r="I151" s="61">
        <v>280</v>
      </c>
      <c r="J151" s="14">
        <f t="shared" si="50"/>
        <v>0</v>
      </c>
      <c r="K151" s="14">
        <f t="shared" si="51"/>
        <v>2</v>
      </c>
      <c r="L151" s="14">
        <f t="shared" si="52"/>
        <v>2</v>
      </c>
      <c r="M151" s="15">
        <f t="shared" si="53"/>
        <v>2</v>
      </c>
      <c r="N151" s="17"/>
      <c r="O151" s="17"/>
      <c r="P151" s="17"/>
      <c r="Q151" s="17"/>
      <c r="R151" s="17"/>
      <c r="S151" s="17"/>
      <c r="T151" s="65">
        <v>171</v>
      </c>
      <c r="U151" s="16">
        <f t="shared" si="54"/>
        <v>0</v>
      </c>
      <c r="V151" s="16">
        <f t="shared" si="55"/>
        <v>20</v>
      </c>
      <c r="W151" s="16">
        <f t="shared" si="56"/>
        <v>20</v>
      </c>
      <c r="X151" s="15">
        <f t="shared" si="57"/>
        <v>20</v>
      </c>
      <c r="Y151" s="61">
        <v>100</v>
      </c>
      <c r="Z151" s="16">
        <f t="shared" si="58"/>
        <v>0</v>
      </c>
      <c r="AA151" s="16">
        <f t="shared" si="59"/>
        <v>0</v>
      </c>
      <c r="AB151" s="16">
        <f t="shared" si="60"/>
        <v>0</v>
      </c>
      <c r="AC151" s="15">
        <f t="shared" si="61"/>
        <v>0</v>
      </c>
      <c r="AD151" s="18">
        <f t="shared" si="62"/>
        <v>60</v>
      </c>
      <c r="AE151" s="19">
        <f t="shared" si="63"/>
        <v>60</v>
      </c>
      <c r="AF151" s="19">
        <f t="shared" si="64"/>
        <v>146</v>
      </c>
    </row>
    <row r="152" spans="1:32" x14ac:dyDescent="0.25">
      <c r="A152" s="68">
        <v>112</v>
      </c>
      <c r="B152" s="70" t="s">
        <v>331</v>
      </c>
      <c r="C152" s="58">
        <v>39</v>
      </c>
      <c r="D152" s="59">
        <v>8.1999999999999993</v>
      </c>
      <c r="E152" s="14">
        <f t="shared" si="46"/>
        <v>34</v>
      </c>
      <c r="F152" s="14">
        <f t="shared" si="47"/>
        <v>0</v>
      </c>
      <c r="G152" s="14">
        <f t="shared" si="48"/>
        <v>34</v>
      </c>
      <c r="H152" s="15">
        <f t="shared" si="49"/>
        <v>34</v>
      </c>
      <c r="I152" s="61">
        <v>340</v>
      </c>
      <c r="J152" s="14">
        <f t="shared" si="50"/>
        <v>0</v>
      </c>
      <c r="K152" s="14">
        <f t="shared" si="51"/>
        <v>7</v>
      </c>
      <c r="L152" s="14">
        <f t="shared" si="52"/>
        <v>7</v>
      </c>
      <c r="M152" s="15">
        <f t="shared" si="53"/>
        <v>7</v>
      </c>
      <c r="N152" s="17"/>
      <c r="O152" s="17"/>
      <c r="P152" s="17"/>
      <c r="Q152" s="17"/>
      <c r="R152" s="17"/>
      <c r="S152" s="17"/>
      <c r="T152" s="65">
        <v>167</v>
      </c>
      <c r="U152" s="16">
        <f t="shared" si="54"/>
        <v>0</v>
      </c>
      <c r="V152" s="16">
        <f t="shared" si="55"/>
        <v>18</v>
      </c>
      <c r="W152" s="16">
        <f t="shared" si="56"/>
        <v>18</v>
      </c>
      <c r="X152" s="15">
        <f t="shared" si="57"/>
        <v>18</v>
      </c>
      <c r="Y152" s="61">
        <v>100</v>
      </c>
      <c r="Z152" s="16">
        <f t="shared" si="58"/>
        <v>0</v>
      </c>
      <c r="AA152" s="16">
        <f t="shared" si="59"/>
        <v>0</v>
      </c>
      <c r="AB152" s="16">
        <f t="shared" si="60"/>
        <v>0</v>
      </c>
      <c r="AC152" s="15">
        <f t="shared" si="61"/>
        <v>0</v>
      </c>
      <c r="AD152" s="18">
        <f t="shared" si="62"/>
        <v>59</v>
      </c>
      <c r="AE152" s="19">
        <f t="shared" si="63"/>
        <v>59</v>
      </c>
      <c r="AF152" s="19">
        <f t="shared" si="64"/>
        <v>147</v>
      </c>
    </row>
    <row r="153" spans="1:32" x14ac:dyDescent="0.25">
      <c r="A153" s="68">
        <v>123</v>
      </c>
      <c r="B153" s="70" t="s">
        <v>151</v>
      </c>
      <c r="C153" s="58">
        <v>41</v>
      </c>
      <c r="D153" s="59">
        <v>8.3000000000000007</v>
      </c>
      <c r="E153" s="14">
        <f t="shared" si="46"/>
        <v>31</v>
      </c>
      <c r="F153" s="14">
        <f t="shared" si="47"/>
        <v>0</v>
      </c>
      <c r="G153" s="14">
        <f t="shared" si="48"/>
        <v>31</v>
      </c>
      <c r="H153" s="15">
        <f t="shared" si="49"/>
        <v>31</v>
      </c>
      <c r="I153" s="61">
        <v>300</v>
      </c>
      <c r="J153" s="14">
        <f t="shared" si="50"/>
        <v>0</v>
      </c>
      <c r="K153" s="14">
        <f t="shared" si="51"/>
        <v>3</v>
      </c>
      <c r="L153" s="14">
        <f t="shared" si="52"/>
        <v>3</v>
      </c>
      <c r="M153" s="15">
        <f t="shared" si="53"/>
        <v>3</v>
      </c>
      <c r="N153" s="16">
        <v>60</v>
      </c>
      <c r="O153" s="16">
        <f>IF(N153&gt;1.567,0,IF(N153&gt;1.56,60,IF(N153&gt;1.554,61,IF(N153&gt;1.548,62,IF(N153&gt;1.542,63,IF(N153&gt;1.536,64,IF(N153&gt;1.53,65,IF(N153&gt;1.524,66,IF(N153&gt;1.518,67,IF(N153&gt;1.512,68,IF(N153&gt;1.506,69,IF(N153&gt;1.5,70,IF(N153&gt;1.494,71,IF(N153&gt;1.488,72,IF(N153&gt;1.482,73,IF(N153&gt;1.477,74,IF(N153&gt;1.473,75,IF(N153&gt;1.469,76,IF(N153&gt;1.464,77,IF(N153&gt;1.46,78,IF(N153&gt;1.455,79,IF(N153&gt;1.451,80,IF(N153&gt;1.447,81,IF(N153&gt;1.443,82,IF(N153&gt;1.439,83,IF(N153&gt;1.435,84,IF(N153&gt;1.432,85,IF(N153&gt;1.428,86,IF(N153&gt;1.425,87,IF(N153&gt;1.422,88,IF(N153&gt;1.419,89,IF(N153&gt;1.416,90,IF(N153&gt;1.413,91,IF(N153&gt;1.41,92,IF(N153&gt;1.407,93,IF(N153&gt;1.404,94,IF(N153&gt;1.401,95,IF(N153&gt;1.398,96,IF(N153&gt;1.395,97,IF(N153&gt;1.392,98,IF(N153&gt;1.389,99,IF(N153&gt;1.386,100,IF(N153&gt;1.383,101,IF(N153&gt;1.38,102,IF(N153&gt;1.378,103,IF(N153&gt;1.375,104,IF(N153&gt;1.372,105,IF(N153&gt;1.37,106,IF(N153&gt;1.367,107,IF(N153&gt;1.365,108,IF(N153&gt;1.362,109,IF(N153&gt;1.359,110,IF(N153&gt;1.357,111,IF(N153&gt;1.354,112,IF(N153&gt;1.351,113,IF(N153&gt;1.348,114,IF(N153&gt;1.346,115,IF(N153&gt;1.343,116,IF(N153&gt;1.341,117,IF(N153&gt;1.338,118,IF(N153&gt;1.336,119,)))))))))))))))))))))))))))))))))))))))))))))))))))))))))))))</f>
        <v>0</v>
      </c>
      <c r="P153" s="16">
        <f>IF(N153&gt;3.015,0,IF(N153&gt;3.001,1,IF(N153&gt;2.587,2,IF(N153&gt;2.573,3,IF(N153&gt;2.559,4,IF(N153&gt;2.545,5,IF(N153&gt;2.531,6,IF(N153&gt;2.517,7,IF(N153&gt;2.503,8,IF(N153&gt;2.489,9,IF(N153&gt;2.475,10,IF(N153&gt;2.461,11,IF(N153&gt;2.448,12,IF(N153&gt;2.435,13,IF(N153&gt;2.422,14,IF(N153&gt;2.409,15,IF(N153&gt;2.396,16,IF(N153&gt;2.383,17,IF(N153&gt;2.37,18,IF(N153&gt;2.357,19,IF(N153&gt;2.344,20,IF(N153&gt;2.332,21,IF(N153&gt;2.32,22,IF(N153&gt;2.308,23,IF(N153&gt;2.296,24,IF(N153&gt;2.284,25,IF(N153&gt;2.272,26,IF(N153&gt;2.26,27,IF(N153&gt;2.248,28,IF(N153&gt;2.236,29,IF(N153&gt;2.225,30,IF(N153&gt;2.214,31,IF(N153&gt;2.203,32,IF(N153&gt;2.192,33,IF(N153&gt;2.181,34,IF(N153&gt;2.17,35,IF(N153&gt;2.16,36,IF(N153&gt;2.15,37,IF(N153&gt;2.14,38,IF(N153&gt;2.131,39,IF(N153&gt;2.122,40,IF(N153&gt;2.113,41,IF(N153&gt;2.104,42,IF(N153&gt;2.095,43,IF(N153&gt;2.086,44,IF(N153&gt;2.077,45,IF(N153&gt;2.068,46,IF(N153&gt;2.059,47,IF(N153&gt;2.05,48,IF(N153&gt;2.042,49,IF(N153&gt;2.034,50,IF(N153&gt;2.026,51,IF(N153&gt;2.018,52,IF(N153&gt;2.01,53,IF(N153&gt;2.002,54,IF(N153&gt;1.595,55,IF(N153&gt;1.588,56,IF(N153&gt;1.581,57,IF(N153&gt;1.574,58,IF(N153&gt;1.567,59,))))))))))))))))))))))))))))))))))))))))))))))))))))))))))))</f>
        <v>0</v>
      </c>
      <c r="Q153" s="16"/>
      <c r="R153" s="16">
        <f>O153+P153+Q153</f>
        <v>0</v>
      </c>
      <c r="S153" s="16">
        <f>R153</f>
        <v>0</v>
      </c>
      <c r="T153" s="65">
        <v>180</v>
      </c>
      <c r="U153" s="16">
        <f t="shared" si="54"/>
        <v>0</v>
      </c>
      <c r="V153" s="16">
        <f t="shared" si="55"/>
        <v>25</v>
      </c>
      <c r="W153" s="16">
        <f t="shared" si="56"/>
        <v>25</v>
      </c>
      <c r="X153" s="15">
        <f t="shared" si="57"/>
        <v>25</v>
      </c>
      <c r="Y153" s="61">
        <v>100</v>
      </c>
      <c r="Z153" s="16">
        <f t="shared" si="58"/>
        <v>0</v>
      </c>
      <c r="AA153" s="16">
        <f t="shared" si="59"/>
        <v>0</v>
      </c>
      <c r="AB153" s="16">
        <f t="shared" si="60"/>
        <v>0</v>
      </c>
      <c r="AC153" s="15">
        <f t="shared" si="61"/>
        <v>0</v>
      </c>
      <c r="AD153" s="18">
        <f t="shared" si="62"/>
        <v>59</v>
      </c>
      <c r="AE153" s="19">
        <f t="shared" si="63"/>
        <v>59</v>
      </c>
      <c r="AF153" s="19">
        <f t="shared" si="64"/>
        <v>147</v>
      </c>
    </row>
    <row r="154" spans="1:32" x14ac:dyDescent="0.25">
      <c r="A154" s="68">
        <v>174</v>
      </c>
      <c r="B154" s="70" t="s">
        <v>315</v>
      </c>
      <c r="C154" s="58">
        <v>53</v>
      </c>
      <c r="D154" s="59">
        <v>8.3000000000000007</v>
      </c>
      <c r="E154" s="14">
        <f t="shared" si="46"/>
        <v>31</v>
      </c>
      <c r="F154" s="14">
        <f t="shared" si="47"/>
        <v>0</v>
      </c>
      <c r="G154" s="14">
        <f t="shared" si="48"/>
        <v>31</v>
      </c>
      <c r="H154" s="15">
        <f t="shared" si="49"/>
        <v>31</v>
      </c>
      <c r="I154" s="61">
        <v>380</v>
      </c>
      <c r="J154" s="14">
        <f t="shared" si="50"/>
        <v>0</v>
      </c>
      <c r="K154" s="14">
        <f t="shared" si="51"/>
        <v>11</v>
      </c>
      <c r="L154" s="14">
        <f t="shared" si="52"/>
        <v>11</v>
      </c>
      <c r="M154" s="15">
        <f t="shared" si="53"/>
        <v>11</v>
      </c>
      <c r="N154" s="16">
        <v>60</v>
      </c>
      <c r="O154" s="16">
        <f>IF(N154&gt;1.567,0,IF(N154&gt;1.56,60,IF(N154&gt;1.554,61,IF(N154&gt;1.548,62,IF(N154&gt;1.542,63,IF(N154&gt;1.536,64,IF(N154&gt;1.53,65,IF(N154&gt;1.524,66,IF(N154&gt;1.518,67,IF(N154&gt;1.512,68,IF(N154&gt;1.506,69,IF(N154&gt;1.5,70,IF(N154&gt;1.494,71,IF(N154&gt;1.488,72,IF(N154&gt;1.482,73,IF(N154&gt;1.477,74,IF(N154&gt;1.473,75,IF(N154&gt;1.469,76,IF(N154&gt;1.464,77,IF(N154&gt;1.46,78,IF(N154&gt;1.455,79,IF(N154&gt;1.451,80,IF(N154&gt;1.447,81,IF(N154&gt;1.443,82,IF(N154&gt;1.439,83,IF(N154&gt;1.435,84,IF(N154&gt;1.432,85,IF(N154&gt;1.428,86,IF(N154&gt;1.425,87,IF(N154&gt;1.422,88,IF(N154&gt;1.419,89,IF(N154&gt;1.416,90,IF(N154&gt;1.413,91,IF(N154&gt;1.41,92,IF(N154&gt;1.407,93,IF(N154&gt;1.404,94,IF(N154&gt;1.401,95,IF(N154&gt;1.398,96,IF(N154&gt;1.395,97,IF(N154&gt;1.392,98,IF(N154&gt;1.389,99,IF(N154&gt;1.386,100,IF(N154&gt;1.383,101,IF(N154&gt;1.38,102,IF(N154&gt;1.378,103,IF(N154&gt;1.375,104,IF(N154&gt;1.372,105,IF(N154&gt;1.37,106,IF(N154&gt;1.367,107,IF(N154&gt;1.365,108,IF(N154&gt;1.362,109,IF(N154&gt;1.359,110,IF(N154&gt;1.357,111,IF(N154&gt;1.354,112,IF(N154&gt;1.351,113,IF(N154&gt;1.348,114,IF(N154&gt;1.346,115,IF(N154&gt;1.343,116,IF(N154&gt;1.341,117,IF(N154&gt;1.338,118,IF(N154&gt;1.336,119,)))))))))))))))))))))))))))))))))))))))))))))))))))))))))))))</f>
        <v>0</v>
      </c>
      <c r="P154" s="16">
        <f>IF(N154&gt;3.015,0,IF(N154&gt;3.001,1,IF(N154&gt;2.587,2,IF(N154&gt;2.573,3,IF(N154&gt;2.559,4,IF(N154&gt;2.545,5,IF(N154&gt;2.531,6,IF(N154&gt;2.517,7,IF(N154&gt;2.503,8,IF(N154&gt;2.489,9,IF(N154&gt;2.475,10,IF(N154&gt;2.461,11,IF(N154&gt;2.448,12,IF(N154&gt;2.435,13,IF(N154&gt;2.422,14,IF(N154&gt;2.409,15,IF(N154&gt;2.396,16,IF(N154&gt;2.383,17,IF(N154&gt;2.37,18,IF(N154&gt;2.357,19,IF(N154&gt;2.344,20,IF(N154&gt;2.332,21,IF(N154&gt;2.32,22,IF(N154&gt;2.308,23,IF(N154&gt;2.296,24,IF(N154&gt;2.284,25,IF(N154&gt;2.272,26,IF(N154&gt;2.26,27,IF(N154&gt;2.248,28,IF(N154&gt;2.236,29,IF(N154&gt;2.225,30,IF(N154&gt;2.214,31,IF(N154&gt;2.203,32,IF(N154&gt;2.192,33,IF(N154&gt;2.181,34,IF(N154&gt;2.17,35,IF(N154&gt;2.16,36,IF(N154&gt;2.15,37,IF(N154&gt;2.14,38,IF(N154&gt;2.131,39,IF(N154&gt;2.122,40,IF(N154&gt;2.113,41,IF(N154&gt;2.104,42,IF(N154&gt;2.095,43,IF(N154&gt;2.086,44,IF(N154&gt;2.077,45,IF(N154&gt;2.068,46,IF(N154&gt;2.059,47,IF(N154&gt;2.05,48,IF(N154&gt;2.042,49,IF(N154&gt;2.034,50,IF(N154&gt;2.026,51,IF(N154&gt;2.018,52,IF(N154&gt;2.01,53,IF(N154&gt;2.002,54,IF(N154&gt;1.595,55,IF(N154&gt;1.588,56,IF(N154&gt;1.581,57,IF(N154&gt;1.574,58,IF(N154&gt;1.567,59,))))))))))))))))))))))))))))))))))))))))))))))))))))))))))))</f>
        <v>0</v>
      </c>
      <c r="Q154" s="16"/>
      <c r="R154" s="16">
        <f>O154+P154+Q154</f>
        <v>0</v>
      </c>
      <c r="S154" s="16">
        <f>R154</f>
        <v>0</v>
      </c>
      <c r="T154" s="65">
        <v>164</v>
      </c>
      <c r="U154" s="16">
        <f t="shared" si="54"/>
        <v>0</v>
      </c>
      <c r="V154" s="16">
        <f t="shared" si="55"/>
        <v>17</v>
      </c>
      <c r="W154" s="16">
        <f t="shared" si="56"/>
        <v>17</v>
      </c>
      <c r="X154" s="15">
        <f t="shared" si="57"/>
        <v>17</v>
      </c>
      <c r="Y154" s="61">
        <v>100</v>
      </c>
      <c r="Z154" s="16">
        <f t="shared" si="58"/>
        <v>0</v>
      </c>
      <c r="AA154" s="16">
        <f t="shared" si="59"/>
        <v>0</v>
      </c>
      <c r="AB154" s="16">
        <f t="shared" si="60"/>
        <v>0</v>
      </c>
      <c r="AC154" s="15">
        <f t="shared" si="61"/>
        <v>0</v>
      </c>
      <c r="AD154" s="18">
        <f t="shared" si="62"/>
        <v>59</v>
      </c>
      <c r="AE154" s="19">
        <f t="shared" si="63"/>
        <v>59</v>
      </c>
      <c r="AF154" s="19">
        <f t="shared" si="64"/>
        <v>147</v>
      </c>
    </row>
    <row r="155" spans="1:32" x14ac:dyDescent="0.25">
      <c r="A155" s="68">
        <v>152</v>
      </c>
      <c r="B155" s="70" t="s">
        <v>281</v>
      </c>
      <c r="C155" s="58">
        <v>48</v>
      </c>
      <c r="D155" s="59">
        <v>8.1999999999999993</v>
      </c>
      <c r="E155" s="14">
        <f t="shared" si="46"/>
        <v>34</v>
      </c>
      <c r="F155" s="14">
        <f t="shared" si="47"/>
        <v>0</v>
      </c>
      <c r="G155" s="14">
        <f t="shared" si="48"/>
        <v>34</v>
      </c>
      <c r="H155" s="15">
        <f t="shared" si="49"/>
        <v>34</v>
      </c>
      <c r="I155" s="61">
        <v>310</v>
      </c>
      <c r="J155" s="14">
        <f t="shared" si="50"/>
        <v>0</v>
      </c>
      <c r="K155" s="14">
        <f t="shared" si="51"/>
        <v>4</v>
      </c>
      <c r="L155" s="14">
        <f t="shared" si="52"/>
        <v>4</v>
      </c>
      <c r="M155" s="15">
        <f t="shared" si="53"/>
        <v>4</v>
      </c>
      <c r="N155" s="17"/>
      <c r="O155" s="17"/>
      <c r="P155" s="17"/>
      <c r="Q155" s="17"/>
      <c r="R155" s="17"/>
      <c r="S155" s="17"/>
      <c r="T155" s="65">
        <v>171</v>
      </c>
      <c r="U155" s="16">
        <f t="shared" si="54"/>
        <v>0</v>
      </c>
      <c r="V155" s="16">
        <f t="shared" si="55"/>
        <v>20</v>
      </c>
      <c r="W155" s="16">
        <f t="shared" si="56"/>
        <v>20</v>
      </c>
      <c r="X155" s="15">
        <f t="shared" si="57"/>
        <v>20</v>
      </c>
      <c r="Y155" s="61">
        <v>100</v>
      </c>
      <c r="Z155" s="16">
        <f t="shared" si="58"/>
        <v>0</v>
      </c>
      <c r="AA155" s="16">
        <f t="shared" si="59"/>
        <v>0</v>
      </c>
      <c r="AB155" s="16">
        <f t="shared" si="60"/>
        <v>0</v>
      </c>
      <c r="AC155" s="15">
        <f t="shared" si="61"/>
        <v>0</v>
      </c>
      <c r="AD155" s="18">
        <f t="shared" si="62"/>
        <v>58</v>
      </c>
      <c r="AE155" s="19">
        <f t="shared" si="63"/>
        <v>58</v>
      </c>
      <c r="AF155" s="19">
        <f t="shared" si="64"/>
        <v>150</v>
      </c>
    </row>
    <row r="156" spans="1:32" x14ac:dyDescent="0.25">
      <c r="A156" s="68">
        <v>158</v>
      </c>
      <c r="B156" s="70" t="s">
        <v>385</v>
      </c>
      <c r="C156" s="58">
        <v>49</v>
      </c>
      <c r="D156" s="59">
        <v>8.3000000000000007</v>
      </c>
      <c r="E156" s="14">
        <f t="shared" si="46"/>
        <v>31</v>
      </c>
      <c r="F156" s="14">
        <f t="shared" si="47"/>
        <v>0</v>
      </c>
      <c r="G156" s="14">
        <f t="shared" si="48"/>
        <v>31</v>
      </c>
      <c r="H156" s="15">
        <f t="shared" si="49"/>
        <v>31</v>
      </c>
      <c r="I156" s="61">
        <v>350</v>
      </c>
      <c r="J156" s="14">
        <f t="shared" si="50"/>
        <v>0</v>
      </c>
      <c r="K156" s="14">
        <f t="shared" si="51"/>
        <v>8</v>
      </c>
      <c r="L156" s="14">
        <f t="shared" si="52"/>
        <v>8</v>
      </c>
      <c r="M156" s="15">
        <f t="shared" si="53"/>
        <v>8</v>
      </c>
      <c r="N156" s="17"/>
      <c r="O156" s="17"/>
      <c r="P156" s="17"/>
      <c r="Q156" s="17"/>
      <c r="R156" s="17"/>
      <c r="S156" s="17"/>
      <c r="T156" s="65">
        <v>168</v>
      </c>
      <c r="U156" s="16">
        <f t="shared" si="54"/>
        <v>0</v>
      </c>
      <c r="V156" s="16">
        <f t="shared" si="55"/>
        <v>19</v>
      </c>
      <c r="W156" s="16">
        <f t="shared" si="56"/>
        <v>19</v>
      </c>
      <c r="X156" s="15">
        <f t="shared" si="57"/>
        <v>19</v>
      </c>
      <c r="Y156" s="61">
        <v>100</v>
      </c>
      <c r="Z156" s="16">
        <f t="shared" si="58"/>
        <v>0</v>
      </c>
      <c r="AA156" s="16">
        <f t="shared" si="59"/>
        <v>0</v>
      </c>
      <c r="AB156" s="16">
        <f t="shared" si="60"/>
        <v>0</v>
      </c>
      <c r="AC156" s="15">
        <f t="shared" si="61"/>
        <v>0</v>
      </c>
      <c r="AD156" s="18">
        <f t="shared" si="62"/>
        <v>58</v>
      </c>
      <c r="AE156" s="19">
        <f t="shared" si="63"/>
        <v>58</v>
      </c>
      <c r="AF156" s="19">
        <f t="shared" si="64"/>
        <v>150</v>
      </c>
    </row>
    <row r="157" spans="1:32" x14ac:dyDescent="0.25">
      <c r="A157" s="68">
        <v>188</v>
      </c>
      <c r="B157" s="70" t="s">
        <v>222</v>
      </c>
      <c r="C157" s="58">
        <v>59</v>
      </c>
      <c r="D157" s="59">
        <v>8.1999999999999993</v>
      </c>
      <c r="E157" s="14">
        <f t="shared" si="46"/>
        <v>34</v>
      </c>
      <c r="F157" s="14">
        <f t="shared" si="47"/>
        <v>0</v>
      </c>
      <c r="G157" s="14">
        <f t="shared" si="48"/>
        <v>34</v>
      </c>
      <c r="H157" s="15">
        <f t="shared" si="49"/>
        <v>34</v>
      </c>
      <c r="I157" s="61">
        <v>305</v>
      </c>
      <c r="J157" s="14">
        <f t="shared" si="50"/>
        <v>0</v>
      </c>
      <c r="K157" s="14">
        <f t="shared" si="51"/>
        <v>3</v>
      </c>
      <c r="L157" s="14">
        <f t="shared" si="52"/>
        <v>3</v>
      </c>
      <c r="M157" s="15">
        <f t="shared" si="53"/>
        <v>3</v>
      </c>
      <c r="N157" s="16">
        <v>60</v>
      </c>
      <c r="O157" s="16">
        <f>IF(N157&gt;1.567,0,IF(N157&gt;1.56,60,IF(N157&gt;1.554,61,IF(N157&gt;1.548,62,IF(N157&gt;1.542,63,IF(N157&gt;1.536,64,IF(N157&gt;1.53,65,IF(N157&gt;1.524,66,IF(N157&gt;1.518,67,IF(N157&gt;1.512,68,IF(N157&gt;1.506,69,IF(N157&gt;1.5,70,IF(N157&gt;1.494,71,IF(N157&gt;1.488,72,IF(N157&gt;1.482,73,IF(N157&gt;1.477,74,IF(N157&gt;1.473,75,IF(N157&gt;1.469,76,IF(N157&gt;1.464,77,IF(N157&gt;1.46,78,IF(N157&gt;1.455,79,IF(N157&gt;1.451,80,IF(N157&gt;1.447,81,IF(N157&gt;1.443,82,IF(N157&gt;1.439,83,IF(N157&gt;1.435,84,IF(N157&gt;1.432,85,IF(N157&gt;1.428,86,IF(N157&gt;1.425,87,IF(N157&gt;1.422,88,IF(N157&gt;1.419,89,IF(N157&gt;1.416,90,IF(N157&gt;1.413,91,IF(N157&gt;1.41,92,IF(N157&gt;1.407,93,IF(N157&gt;1.404,94,IF(N157&gt;1.401,95,IF(N157&gt;1.398,96,IF(N157&gt;1.395,97,IF(N157&gt;1.392,98,IF(N157&gt;1.389,99,IF(N157&gt;1.386,100,IF(N157&gt;1.383,101,IF(N157&gt;1.38,102,IF(N157&gt;1.378,103,IF(N157&gt;1.375,104,IF(N157&gt;1.372,105,IF(N157&gt;1.37,106,IF(N157&gt;1.367,107,IF(N157&gt;1.365,108,IF(N157&gt;1.362,109,IF(N157&gt;1.359,110,IF(N157&gt;1.357,111,IF(N157&gt;1.354,112,IF(N157&gt;1.351,113,IF(N157&gt;1.348,114,IF(N157&gt;1.346,115,IF(N157&gt;1.343,116,IF(N157&gt;1.341,117,IF(N157&gt;1.338,118,IF(N157&gt;1.336,119,)))))))))))))))))))))))))))))))))))))))))))))))))))))))))))))</f>
        <v>0</v>
      </c>
      <c r="P157" s="16">
        <f>IF(N157&gt;3.015,0,IF(N157&gt;3.001,1,IF(N157&gt;2.587,2,IF(N157&gt;2.573,3,IF(N157&gt;2.559,4,IF(N157&gt;2.545,5,IF(N157&gt;2.531,6,IF(N157&gt;2.517,7,IF(N157&gt;2.503,8,IF(N157&gt;2.489,9,IF(N157&gt;2.475,10,IF(N157&gt;2.461,11,IF(N157&gt;2.448,12,IF(N157&gt;2.435,13,IF(N157&gt;2.422,14,IF(N157&gt;2.409,15,IF(N157&gt;2.396,16,IF(N157&gt;2.383,17,IF(N157&gt;2.37,18,IF(N157&gt;2.357,19,IF(N157&gt;2.344,20,IF(N157&gt;2.332,21,IF(N157&gt;2.32,22,IF(N157&gt;2.308,23,IF(N157&gt;2.296,24,IF(N157&gt;2.284,25,IF(N157&gt;2.272,26,IF(N157&gt;2.26,27,IF(N157&gt;2.248,28,IF(N157&gt;2.236,29,IF(N157&gt;2.225,30,IF(N157&gt;2.214,31,IF(N157&gt;2.203,32,IF(N157&gt;2.192,33,IF(N157&gt;2.181,34,IF(N157&gt;2.17,35,IF(N157&gt;2.16,36,IF(N157&gt;2.15,37,IF(N157&gt;2.14,38,IF(N157&gt;2.131,39,IF(N157&gt;2.122,40,IF(N157&gt;2.113,41,IF(N157&gt;2.104,42,IF(N157&gt;2.095,43,IF(N157&gt;2.086,44,IF(N157&gt;2.077,45,IF(N157&gt;2.068,46,IF(N157&gt;2.059,47,IF(N157&gt;2.05,48,IF(N157&gt;2.042,49,IF(N157&gt;2.034,50,IF(N157&gt;2.026,51,IF(N157&gt;2.018,52,IF(N157&gt;2.01,53,IF(N157&gt;2.002,54,IF(N157&gt;1.595,55,IF(N157&gt;1.588,56,IF(N157&gt;1.581,57,IF(N157&gt;1.574,58,IF(N157&gt;1.567,59,))))))))))))))))))))))))))))))))))))))))))))))))))))))))))))</f>
        <v>0</v>
      </c>
      <c r="Q157" s="16"/>
      <c r="R157" s="16">
        <f>O157+P157+Q157</f>
        <v>0</v>
      </c>
      <c r="S157" s="16">
        <f>R157</f>
        <v>0</v>
      </c>
      <c r="T157" s="65">
        <v>173</v>
      </c>
      <c r="U157" s="16">
        <f t="shared" si="54"/>
        <v>0</v>
      </c>
      <c r="V157" s="16">
        <f t="shared" si="55"/>
        <v>21</v>
      </c>
      <c r="W157" s="16">
        <f t="shared" si="56"/>
        <v>21</v>
      </c>
      <c r="X157" s="15">
        <f t="shared" si="57"/>
        <v>21</v>
      </c>
      <c r="Y157" s="61">
        <v>100</v>
      </c>
      <c r="Z157" s="16">
        <f t="shared" si="58"/>
        <v>0</v>
      </c>
      <c r="AA157" s="16">
        <f t="shared" si="59"/>
        <v>0</v>
      </c>
      <c r="AB157" s="16">
        <f t="shared" si="60"/>
        <v>0</v>
      </c>
      <c r="AC157" s="15">
        <f t="shared" si="61"/>
        <v>0</v>
      </c>
      <c r="AD157" s="18">
        <f t="shared" si="62"/>
        <v>58</v>
      </c>
      <c r="AE157" s="19">
        <f t="shared" si="63"/>
        <v>58</v>
      </c>
      <c r="AF157" s="19">
        <f t="shared" si="64"/>
        <v>150</v>
      </c>
    </row>
    <row r="158" spans="1:32" x14ac:dyDescent="0.25">
      <c r="A158" s="68">
        <v>105</v>
      </c>
      <c r="B158" s="70" t="s">
        <v>409</v>
      </c>
      <c r="C158" s="58">
        <v>36</v>
      </c>
      <c r="D158" s="59">
        <v>8.1999999999999993</v>
      </c>
      <c r="E158" s="14">
        <f t="shared" si="46"/>
        <v>34</v>
      </c>
      <c r="F158" s="14">
        <f t="shared" si="47"/>
        <v>0</v>
      </c>
      <c r="G158" s="14">
        <f t="shared" si="48"/>
        <v>34</v>
      </c>
      <c r="H158" s="15">
        <f t="shared" si="49"/>
        <v>34</v>
      </c>
      <c r="I158" s="61">
        <v>300</v>
      </c>
      <c r="J158" s="14">
        <f t="shared" si="50"/>
        <v>0</v>
      </c>
      <c r="K158" s="14">
        <f t="shared" si="51"/>
        <v>3</v>
      </c>
      <c r="L158" s="14">
        <f t="shared" si="52"/>
        <v>3</v>
      </c>
      <c r="M158" s="15">
        <f t="shared" si="53"/>
        <v>3</v>
      </c>
      <c r="N158" s="17"/>
      <c r="O158" s="17"/>
      <c r="P158" s="17"/>
      <c r="Q158" s="17"/>
      <c r="R158" s="17"/>
      <c r="S158" s="17"/>
      <c r="T158" s="65">
        <v>170</v>
      </c>
      <c r="U158" s="16">
        <f t="shared" si="54"/>
        <v>0</v>
      </c>
      <c r="V158" s="16">
        <f t="shared" si="55"/>
        <v>20</v>
      </c>
      <c r="W158" s="16">
        <f t="shared" si="56"/>
        <v>20</v>
      </c>
      <c r="X158" s="15">
        <f t="shared" si="57"/>
        <v>20</v>
      </c>
      <c r="Y158" s="61">
        <v>100</v>
      </c>
      <c r="Z158" s="16">
        <f t="shared" si="58"/>
        <v>0</v>
      </c>
      <c r="AA158" s="16">
        <f t="shared" si="59"/>
        <v>0</v>
      </c>
      <c r="AB158" s="16">
        <f t="shared" si="60"/>
        <v>0</v>
      </c>
      <c r="AC158" s="15">
        <f t="shared" si="61"/>
        <v>0</v>
      </c>
      <c r="AD158" s="18">
        <f t="shared" si="62"/>
        <v>57</v>
      </c>
      <c r="AE158" s="19">
        <f t="shared" si="63"/>
        <v>57</v>
      </c>
      <c r="AF158" s="19">
        <f t="shared" si="64"/>
        <v>153</v>
      </c>
    </row>
    <row r="159" spans="1:32" x14ac:dyDescent="0.25">
      <c r="A159" s="68">
        <v>96</v>
      </c>
      <c r="B159" s="70" t="s">
        <v>275</v>
      </c>
      <c r="C159" s="58">
        <v>34</v>
      </c>
      <c r="D159" s="59">
        <v>8.3000000000000007</v>
      </c>
      <c r="E159" s="14">
        <f t="shared" si="46"/>
        <v>31</v>
      </c>
      <c r="F159" s="14">
        <f t="shared" si="47"/>
        <v>0</v>
      </c>
      <c r="G159" s="14">
        <f t="shared" si="48"/>
        <v>31</v>
      </c>
      <c r="H159" s="15">
        <f t="shared" si="49"/>
        <v>31</v>
      </c>
      <c r="I159" s="61">
        <v>300</v>
      </c>
      <c r="J159" s="14">
        <f t="shared" si="50"/>
        <v>0</v>
      </c>
      <c r="K159" s="14">
        <f t="shared" si="51"/>
        <v>3</v>
      </c>
      <c r="L159" s="14">
        <f t="shared" si="52"/>
        <v>3</v>
      </c>
      <c r="M159" s="15">
        <f t="shared" si="53"/>
        <v>3</v>
      </c>
      <c r="N159" s="17"/>
      <c r="O159" s="17"/>
      <c r="P159" s="17"/>
      <c r="Q159" s="17"/>
      <c r="R159" s="17"/>
      <c r="S159" s="17"/>
      <c r="T159" s="65">
        <v>172</v>
      </c>
      <c r="U159" s="16">
        <f t="shared" si="54"/>
        <v>0</v>
      </c>
      <c r="V159" s="16">
        <f t="shared" si="55"/>
        <v>21</v>
      </c>
      <c r="W159" s="16">
        <f t="shared" si="56"/>
        <v>21</v>
      </c>
      <c r="X159" s="15">
        <f t="shared" si="57"/>
        <v>21</v>
      </c>
      <c r="Y159" s="61">
        <v>100</v>
      </c>
      <c r="Z159" s="16">
        <f t="shared" si="58"/>
        <v>0</v>
      </c>
      <c r="AA159" s="16">
        <f t="shared" si="59"/>
        <v>0</v>
      </c>
      <c r="AB159" s="16">
        <f t="shared" si="60"/>
        <v>0</v>
      </c>
      <c r="AC159" s="15">
        <f t="shared" si="61"/>
        <v>0</v>
      </c>
      <c r="AD159" s="18">
        <f t="shared" si="62"/>
        <v>55</v>
      </c>
      <c r="AE159" s="19">
        <f t="shared" si="63"/>
        <v>55</v>
      </c>
      <c r="AF159" s="19">
        <f t="shared" si="64"/>
        <v>154</v>
      </c>
    </row>
    <row r="160" spans="1:32" x14ac:dyDescent="0.25">
      <c r="A160" s="68">
        <v>113</v>
      </c>
      <c r="B160" s="70" t="s">
        <v>335</v>
      </c>
      <c r="C160" s="58">
        <v>39</v>
      </c>
      <c r="D160" s="59">
        <v>8.1999999999999993</v>
      </c>
      <c r="E160" s="14">
        <f t="shared" si="46"/>
        <v>34</v>
      </c>
      <c r="F160" s="14">
        <f t="shared" si="47"/>
        <v>0</v>
      </c>
      <c r="G160" s="14">
        <f t="shared" si="48"/>
        <v>34</v>
      </c>
      <c r="H160" s="15">
        <f t="shared" si="49"/>
        <v>34</v>
      </c>
      <c r="I160" s="61">
        <v>290</v>
      </c>
      <c r="J160" s="14">
        <f t="shared" si="50"/>
        <v>0</v>
      </c>
      <c r="K160" s="14">
        <f t="shared" si="51"/>
        <v>3</v>
      </c>
      <c r="L160" s="14">
        <f t="shared" si="52"/>
        <v>3</v>
      </c>
      <c r="M160" s="15">
        <f t="shared" si="53"/>
        <v>3</v>
      </c>
      <c r="N160" s="16">
        <v>60</v>
      </c>
      <c r="O160" s="16">
        <f>IF(N160&gt;1.567,0,IF(N160&gt;1.56,60,IF(N160&gt;1.554,61,IF(N160&gt;1.548,62,IF(N160&gt;1.542,63,IF(N160&gt;1.536,64,IF(N160&gt;1.53,65,IF(N160&gt;1.524,66,IF(N160&gt;1.518,67,IF(N160&gt;1.512,68,IF(N160&gt;1.506,69,IF(N160&gt;1.5,70,IF(N160&gt;1.494,71,IF(N160&gt;1.488,72,IF(N160&gt;1.482,73,IF(N160&gt;1.477,74,IF(N160&gt;1.473,75,IF(N160&gt;1.469,76,IF(N160&gt;1.464,77,IF(N160&gt;1.46,78,IF(N160&gt;1.455,79,IF(N160&gt;1.451,80,IF(N160&gt;1.447,81,IF(N160&gt;1.443,82,IF(N160&gt;1.439,83,IF(N160&gt;1.435,84,IF(N160&gt;1.432,85,IF(N160&gt;1.428,86,IF(N160&gt;1.425,87,IF(N160&gt;1.422,88,IF(N160&gt;1.419,89,IF(N160&gt;1.416,90,IF(N160&gt;1.413,91,IF(N160&gt;1.41,92,IF(N160&gt;1.407,93,IF(N160&gt;1.404,94,IF(N160&gt;1.401,95,IF(N160&gt;1.398,96,IF(N160&gt;1.395,97,IF(N160&gt;1.392,98,IF(N160&gt;1.389,99,IF(N160&gt;1.386,100,IF(N160&gt;1.383,101,IF(N160&gt;1.38,102,IF(N160&gt;1.378,103,IF(N160&gt;1.375,104,IF(N160&gt;1.372,105,IF(N160&gt;1.37,106,IF(N160&gt;1.367,107,IF(N160&gt;1.365,108,IF(N160&gt;1.362,109,IF(N160&gt;1.359,110,IF(N160&gt;1.357,111,IF(N160&gt;1.354,112,IF(N160&gt;1.351,113,IF(N160&gt;1.348,114,IF(N160&gt;1.346,115,IF(N160&gt;1.343,116,IF(N160&gt;1.341,117,IF(N160&gt;1.338,118,IF(N160&gt;1.336,119,)))))))))))))))))))))))))))))))))))))))))))))))))))))))))))))</f>
        <v>0</v>
      </c>
      <c r="P160" s="16">
        <f>IF(N160&gt;3.015,0,IF(N160&gt;3.001,1,IF(N160&gt;2.587,2,IF(N160&gt;2.573,3,IF(N160&gt;2.559,4,IF(N160&gt;2.545,5,IF(N160&gt;2.531,6,IF(N160&gt;2.517,7,IF(N160&gt;2.503,8,IF(N160&gt;2.489,9,IF(N160&gt;2.475,10,IF(N160&gt;2.461,11,IF(N160&gt;2.448,12,IF(N160&gt;2.435,13,IF(N160&gt;2.422,14,IF(N160&gt;2.409,15,IF(N160&gt;2.396,16,IF(N160&gt;2.383,17,IF(N160&gt;2.37,18,IF(N160&gt;2.357,19,IF(N160&gt;2.344,20,IF(N160&gt;2.332,21,IF(N160&gt;2.32,22,IF(N160&gt;2.308,23,IF(N160&gt;2.296,24,IF(N160&gt;2.284,25,IF(N160&gt;2.272,26,IF(N160&gt;2.26,27,IF(N160&gt;2.248,28,IF(N160&gt;2.236,29,IF(N160&gt;2.225,30,IF(N160&gt;2.214,31,IF(N160&gt;2.203,32,IF(N160&gt;2.192,33,IF(N160&gt;2.181,34,IF(N160&gt;2.17,35,IF(N160&gt;2.16,36,IF(N160&gt;2.15,37,IF(N160&gt;2.14,38,IF(N160&gt;2.131,39,IF(N160&gt;2.122,40,IF(N160&gt;2.113,41,IF(N160&gt;2.104,42,IF(N160&gt;2.095,43,IF(N160&gt;2.086,44,IF(N160&gt;2.077,45,IF(N160&gt;2.068,46,IF(N160&gt;2.059,47,IF(N160&gt;2.05,48,IF(N160&gt;2.042,49,IF(N160&gt;2.034,50,IF(N160&gt;2.026,51,IF(N160&gt;2.018,52,IF(N160&gt;2.01,53,IF(N160&gt;2.002,54,IF(N160&gt;1.595,55,IF(N160&gt;1.588,56,IF(N160&gt;1.581,57,IF(N160&gt;1.574,58,IF(N160&gt;1.567,59,))))))))))))))))))))))))))))))))))))))))))))))))))))))))))))</f>
        <v>0</v>
      </c>
      <c r="Q160" s="16"/>
      <c r="R160" s="16">
        <f>O160+P160+Q160</f>
        <v>0</v>
      </c>
      <c r="S160" s="16">
        <f>R160</f>
        <v>0</v>
      </c>
      <c r="T160" s="65">
        <v>167</v>
      </c>
      <c r="U160" s="16">
        <f t="shared" si="54"/>
        <v>0</v>
      </c>
      <c r="V160" s="16">
        <f t="shared" si="55"/>
        <v>18</v>
      </c>
      <c r="W160" s="16">
        <f t="shared" si="56"/>
        <v>18</v>
      </c>
      <c r="X160" s="15">
        <f t="shared" si="57"/>
        <v>18</v>
      </c>
      <c r="Y160" s="61">
        <v>100</v>
      </c>
      <c r="Z160" s="16">
        <f t="shared" si="58"/>
        <v>0</v>
      </c>
      <c r="AA160" s="16">
        <f t="shared" si="59"/>
        <v>0</v>
      </c>
      <c r="AB160" s="16">
        <f t="shared" si="60"/>
        <v>0</v>
      </c>
      <c r="AC160" s="15">
        <f t="shared" si="61"/>
        <v>0</v>
      </c>
      <c r="AD160" s="18">
        <f t="shared" si="62"/>
        <v>55</v>
      </c>
      <c r="AE160" s="19">
        <f t="shared" si="63"/>
        <v>55</v>
      </c>
      <c r="AF160" s="19">
        <f t="shared" si="64"/>
        <v>154</v>
      </c>
    </row>
    <row r="161" spans="1:32" x14ac:dyDescent="0.25">
      <c r="A161" s="68">
        <v>151</v>
      </c>
      <c r="B161" s="70" t="s">
        <v>277</v>
      </c>
      <c r="C161" s="58">
        <v>48</v>
      </c>
      <c r="D161" s="59">
        <v>8.5</v>
      </c>
      <c r="E161" s="14">
        <f t="shared" si="46"/>
        <v>0</v>
      </c>
      <c r="F161" s="14">
        <f t="shared" si="47"/>
        <v>25</v>
      </c>
      <c r="G161" s="14">
        <f t="shared" si="48"/>
        <v>25</v>
      </c>
      <c r="H161" s="15">
        <f t="shared" si="49"/>
        <v>25</v>
      </c>
      <c r="I161" s="61">
        <v>310</v>
      </c>
      <c r="J161" s="14">
        <f t="shared" si="50"/>
        <v>0</v>
      </c>
      <c r="K161" s="14">
        <f t="shared" si="51"/>
        <v>4</v>
      </c>
      <c r="L161" s="14">
        <f t="shared" si="52"/>
        <v>4</v>
      </c>
      <c r="M161" s="15">
        <f t="shared" si="53"/>
        <v>4</v>
      </c>
      <c r="N161" s="17"/>
      <c r="O161" s="17"/>
      <c r="P161" s="17"/>
      <c r="Q161" s="17"/>
      <c r="R161" s="17"/>
      <c r="S161" s="17"/>
      <c r="T161" s="65">
        <v>182</v>
      </c>
      <c r="U161" s="16">
        <f t="shared" si="54"/>
        <v>0</v>
      </c>
      <c r="V161" s="16">
        <f t="shared" si="55"/>
        <v>26</v>
      </c>
      <c r="W161" s="16">
        <f t="shared" si="56"/>
        <v>26</v>
      </c>
      <c r="X161" s="15">
        <f t="shared" si="57"/>
        <v>26</v>
      </c>
      <c r="Y161" s="61">
        <v>100</v>
      </c>
      <c r="Z161" s="16">
        <f t="shared" si="58"/>
        <v>0</v>
      </c>
      <c r="AA161" s="16">
        <f t="shared" si="59"/>
        <v>0</v>
      </c>
      <c r="AB161" s="16">
        <f t="shared" si="60"/>
        <v>0</v>
      </c>
      <c r="AC161" s="15">
        <f t="shared" si="61"/>
        <v>0</v>
      </c>
      <c r="AD161" s="18">
        <f t="shared" si="62"/>
        <v>55</v>
      </c>
      <c r="AE161" s="19">
        <f t="shared" si="63"/>
        <v>55</v>
      </c>
      <c r="AF161" s="19">
        <f t="shared" si="64"/>
        <v>154</v>
      </c>
    </row>
    <row r="162" spans="1:32" x14ac:dyDescent="0.25">
      <c r="A162" s="68">
        <v>198</v>
      </c>
      <c r="B162" s="70" t="s">
        <v>290</v>
      </c>
      <c r="C162" s="58">
        <v>75</v>
      </c>
      <c r="D162" s="59">
        <v>8.6</v>
      </c>
      <c r="E162" s="14">
        <f t="shared" si="46"/>
        <v>0</v>
      </c>
      <c r="F162" s="14">
        <f t="shared" si="47"/>
        <v>22</v>
      </c>
      <c r="G162" s="14">
        <f t="shared" si="48"/>
        <v>22</v>
      </c>
      <c r="H162" s="15">
        <f t="shared" si="49"/>
        <v>22</v>
      </c>
      <c r="I162" s="61">
        <v>390</v>
      </c>
      <c r="J162" s="14">
        <f t="shared" si="50"/>
        <v>0</v>
      </c>
      <c r="K162" s="14">
        <f t="shared" si="51"/>
        <v>12</v>
      </c>
      <c r="L162" s="14">
        <f t="shared" si="52"/>
        <v>12</v>
      </c>
      <c r="M162" s="15">
        <f t="shared" si="53"/>
        <v>12</v>
      </c>
      <c r="N162" s="17"/>
      <c r="O162" s="17"/>
      <c r="P162" s="17"/>
      <c r="Q162" s="17"/>
      <c r="R162" s="17"/>
      <c r="S162" s="17"/>
      <c r="T162" s="65">
        <v>173</v>
      </c>
      <c r="U162" s="16">
        <f t="shared" si="54"/>
        <v>0</v>
      </c>
      <c r="V162" s="16">
        <f t="shared" si="55"/>
        <v>21</v>
      </c>
      <c r="W162" s="16">
        <f t="shared" si="56"/>
        <v>21</v>
      </c>
      <c r="X162" s="15">
        <f t="shared" si="57"/>
        <v>21</v>
      </c>
      <c r="Y162" s="61">
        <v>100</v>
      </c>
      <c r="Z162" s="16">
        <f t="shared" si="58"/>
        <v>0</v>
      </c>
      <c r="AA162" s="16">
        <f t="shared" si="59"/>
        <v>0</v>
      </c>
      <c r="AB162" s="16">
        <f t="shared" si="60"/>
        <v>0</v>
      </c>
      <c r="AC162" s="15">
        <f t="shared" si="61"/>
        <v>0</v>
      </c>
      <c r="AD162" s="18">
        <f t="shared" si="62"/>
        <v>55</v>
      </c>
      <c r="AE162" s="19">
        <f t="shared" si="63"/>
        <v>55</v>
      </c>
      <c r="AF162" s="19">
        <f t="shared" si="64"/>
        <v>154</v>
      </c>
    </row>
    <row r="163" spans="1:32" x14ac:dyDescent="0.25">
      <c r="A163" s="68">
        <v>90</v>
      </c>
      <c r="B163" s="70" t="s">
        <v>225</v>
      </c>
      <c r="C163" s="58">
        <v>32</v>
      </c>
      <c r="D163" s="59">
        <v>8.4</v>
      </c>
      <c r="E163" s="14">
        <f t="shared" si="46"/>
        <v>28</v>
      </c>
      <c r="F163" s="14">
        <f t="shared" si="47"/>
        <v>0</v>
      </c>
      <c r="G163" s="14">
        <f t="shared" si="48"/>
        <v>28</v>
      </c>
      <c r="H163" s="15">
        <f t="shared" si="49"/>
        <v>28</v>
      </c>
      <c r="I163" s="61">
        <v>330</v>
      </c>
      <c r="J163" s="14">
        <f t="shared" si="50"/>
        <v>0</v>
      </c>
      <c r="K163" s="14">
        <f t="shared" si="51"/>
        <v>6</v>
      </c>
      <c r="L163" s="14">
        <f t="shared" si="52"/>
        <v>6</v>
      </c>
      <c r="M163" s="15">
        <f t="shared" si="53"/>
        <v>6</v>
      </c>
      <c r="N163" s="16">
        <v>60</v>
      </c>
      <c r="O163" s="16">
        <f>IF(N163&gt;1.567,0,IF(N163&gt;1.56,60,IF(N163&gt;1.554,61,IF(N163&gt;1.548,62,IF(N163&gt;1.542,63,IF(N163&gt;1.536,64,IF(N163&gt;1.53,65,IF(N163&gt;1.524,66,IF(N163&gt;1.518,67,IF(N163&gt;1.512,68,IF(N163&gt;1.506,69,IF(N163&gt;1.5,70,IF(N163&gt;1.494,71,IF(N163&gt;1.488,72,IF(N163&gt;1.482,73,IF(N163&gt;1.477,74,IF(N163&gt;1.473,75,IF(N163&gt;1.469,76,IF(N163&gt;1.464,77,IF(N163&gt;1.46,78,IF(N163&gt;1.455,79,IF(N163&gt;1.451,80,IF(N163&gt;1.447,81,IF(N163&gt;1.443,82,IF(N163&gt;1.439,83,IF(N163&gt;1.435,84,IF(N163&gt;1.432,85,IF(N163&gt;1.428,86,IF(N163&gt;1.425,87,IF(N163&gt;1.422,88,IF(N163&gt;1.419,89,IF(N163&gt;1.416,90,IF(N163&gt;1.413,91,IF(N163&gt;1.41,92,IF(N163&gt;1.407,93,IF(N163&gt;1.404,94,IF(N163&gt;1.401,95,IF(N163&gt;1.398,96,IF(N163&gt;1.395,97,IF(N163&gt;1.392,98,IF(N163&gt;1.389,99,IF(N163&gt;1.386,100,IF(N163&gt;1.383,101,IF(N163&gt;1.38,102,IF(N163&gt;1.378,103,IF(N163&gt;1.375,104,IF(N163&gt;1.372,105,IF(N163&gt;1.37,106,IF(N163&gt;1.367,107,IF(N163&gt;1.365,108,IF(N163&gt;1.362,109,IF(N163&gt;1.359,110,IF(N163&gt;1.357,111,IF(N163&gt;1.354,112,IF(N163&gt;1.351,113,IF(N163&gt;1.348,114,IF(N163&gt;1.346,115,IF(N163&gt;1.343,116,IF(N163&gt;1.341,117,IF(N163&gt;1.338,118,IF(N163&gt;1.336,119,)))))))))))))))))))))))))))))))))))))))))))))))))))))))))))))</f>
        <v>0</v>
      </c>
      <c r="P163" s="16">
        <f>IF(N163&gt;3.015,0,IF(N163&gt;3.001,1,IF(N163&gt;2.587,2,IF(N163&gt;2.573,3,IF(N163&gt;2.559,4,IF(N163&gt;2.545,5,IF(N163&gt;2.531,6,IF(N163&gt;2.517,7,IF(N163&gt;2.503,8,IF(N163&gt;2.489,9,IF(N163&gt;2.475,10,IF(N163&gt;2.461,11,IF(N163&gt;2.448,12,IF(N163&gt;2.435,13,IF(N163&gt;2.422,14,IF(N163&gt;2.409,15,IF(N163&gt;2.396,16,IF(N163&gt;2.383,17,IF(N163&gt;2.37,18,IF(N163&gt;2.357,19,IF(N163&gt;2.344,20,IF(N163&gt;2.332,21,IF(N163&gt;2.32,22,IF(N163&gt;2.308,23,IF(N163&gt;2.296,24,IF(N163&gt;2.284,25,IF(N163&gt;2.272,26,IF(N163&gt;2.26,27,IF(N163&gt;2.248,28,IF(N163&gt;2.236,29,IF(N163&gt;2.225,30,IF(N163&gt;2.214,31,IF(N163&gt;2.203,32,IF(N163&gt;2.192,33,IF(N163&gt;2.181,34,IF(N163&gt;2.17,35,IF(N163&gt;2.16,36,IF(N163&gt;2.15,37,IF(N163&gt;2.14,38,IF(N163&gt;2.131,39,IF(N163&gt;2.122,40,IF(N163&gt;2.113,41,IF(N163&gt;2.104,42,IF(N163&gt;2.095,43,IF(N163&gt;2.086,44,IF(N163&gt;2.077,45,IF(N163&gt;2.068,46,IF(N163&gt;2.059,47,IF(N163&gt;2.05,48,IF(N163&gt;2.042,49,IF(N163&gt;2.034,50,IF(N163&gt;2.026,51,IF(N163&gt;2.018,52,IF(N163&gt;2.01,53,IF(N163&gt;2.002,54,IF(N163&gt;1.595,55,IF(N163&gt;1.588,56,IF(N163&gt;1.581,57,IF(N163&gt;1.574,58,IF(N163&gt;1.567,59,))))))))))))))))))))))))))))))))))))))))))))))))))))))))))))</f>
        <v>0</v>
      </c>
      <c r="Q163" s="16"/>
      <c r="R163" s="16">
        <f>O163+P163+Q163</f>
        <v>0</v>
      </c>
      <c r="S163" s="16">
        <f>R163</f>
        <v>0</v>
      </c>
      <c r="T163" s="65">
        <v>171</v>
      </c>
      <c r="U163" s="16">
        <f t="shared" si="54"/>
        <v>0</v>
      </c>
      <c r="V163" s="16">
        <f t="shared" si="55"/>
        <v>20</v>
      </c>
      <c r="W163" s="16">
        <f t="shared" si="56"/>
        <v>20</v>
      </c>
      <c r="X163" s="15">
        <f t="shared" si="57"/>
        <v>20</v>
      </c>
      <c r="Y163" s="61">
        <v>100</v>
      </c>
      <c r="Z163" s="16">
        <f t="shared" si="58"/>
        <v>0</v>
      </c>
      <c r="AA163" s="16">
        <f t="shared" si="59"/>
        <v>0</v>
      </c>
      <c r="AB163" s="16">
        <f t="shared" si="60"/>
        <v>0</v>
      </c>
      <c r="AC163" s="15">
        <f t="shared" si="61"/>
        <v>0</v>
      </c>
      <c r="AD163" s="18">
        <f t="shared" si="62"/>
        <v>54</v>
      </c>
      <c r="AE163" s="19">
        <f t="shared" si="63"/>
        <v>54</v>
      </c>
      <c r="AF163" s="19">
        <f t="shared" si="64"/>
        <v>158</v>
      </c>
    </row>
    <row r="164" spans="1:32" x14ac:dyDescent="0.25">
      <c r="A164" s="68">
        <v>111</v>
      </c>
      <c r="B164" s="70" t="s">
        <v>334</v>
      </c>
      <c r="C164" s="58">
        <v>39</v>
      </c>
      <c r="D164" s="59">
        <v>8.5</v>
      </c>
      <c r="E164" s="14">
        <f t="shared" si="46"/>
        <v>0</v>
      </c>
      <c r="F164" s="14">
        <f t="shared" si="47"/>
        <v>25</v>
      </c>
      <c r="G164" s="14">
        <f t="shared" si="48"/>
        <v>25</v>
      </c>
      <c r="H164" s="15">
        <f t="shared" si="49"/>
        <v>25</v>
      </c>
      <c r="I164" s="61">
        <v>210</v>
      </c>
      <c r="J164" s="14">
        <f t="shared" si="50"/>
        <v>0</v>
      </c>
      <c r="K164" s="14">
        <f t="shared" si="51"/>
        <v>0</v>
      </c>
      <c r="L164" s="14">
        <f t="shared" si="52"/>
        <v>0</v>
      </c>
      <c r="M164" s="15">
        <f t="shared" si="53"/>
        <v>0</v>
      </c>
      <c r="N164" s="16">
        <v>60</v>
      </c>
      <c r="O164" s="16">
        <f>IF(N164&gt;1.567,0,IF(N164&gt;1.56,60,IF(N164&gt;1.554,61,IF(N164&gt;1.548,62,IF(N164&gt;1.542,63,IF(N164&gt;1.536,64,IF(N164&gt;1.53,65,IF(N164&gt;1.524,66,IF(N164&gt;1.518,67,IF(N164&gt;1.512,68,IF(N164&gt;1.506,69,IF(N164&gt;1.5,70,IF(N164&gt;1.494,71,IF(N164&gt;1.488,72,IF(N164&gt;1.482,73,IF(N164&gt;1.477,74,IF(N164&gt;1.473,75,IF(N164&gt;1.469,76,IF(N164&gt;1.464,77,IF(N164&gt;1.46,78,IF(N164&gt;1.455,79,IF(N164&gt;1.451,80,IF(N164&gt;1.447,81,IF(N164&gt;1.443,82,IF(N164&gt;1.439,83,IF(N164&gt;1.435,84,IF(N164&gt;1.432,85,IF(N164&gt;1.428,86,IF(N164&gt;1.425,87,IF(N164&gt;1.422,88,IF(N164&gt;1.419,89,IF(N164&gt;1.416,90,IF(N164&gt;1.413,91,IF(N164&gt;1.41,92,IF(N164&gt;1.407,93,IF(N164&gt;1.404,94,IF(N164&gt;1.401,95,IF(N164&gt;1.398,96,IF(N164&gt;1.395,97,IF(N164&gt;1.392,98,IF(N164&gt;1.389,99,IF(N164&gt;1.386,100,IF(N164&gt;1.383,101,IF(N164&gt;1.38,102,IF(N164&gt;1.378,103,IF(N164&gt;1.375,104,IF(N164&gt;1.372,105,IF(N164&gt;1.37,106,IF(N164&gt;1.367,107,IF(N164&gt;1.365,108,IF(N164&gt;1.362,109,IF(N164&gt;1.359,110,IF(N164&gt;1.357,111,IF(N164&gt;1.354,112,IF(N164&gt;1.351,113,IF(N164&gt;1.348,114,IF(N164&gt;1.346,115,IF(N164&gt;1.343,116,IF(N164&gt;1.341,117,IF(N164&gt;1.338,118,IF(N164&gt;1.336,119,)))))))))))))))))))))))))))))))))))))))))))))))))))))))))))))</f>
        <v>0</v>
      </c>
      <c r="P164" s="16">
        <f>IF(N164&gt;3.015,0,IF(N164&gt;3.001,1,IF(N164&gt;2.587,2,IF(N164&gt;2.573,3,IF(N164&gt;2.559,4,IF(N164&gt;2.545,5,IF(N164&gt;2.531,6,IF(N164&gt;2.517,7,IF(N164&gt;2.503,8,IF(N164&gt;2.489,9,IF(N164&gt;2.475,10,IF(N164&gt;2.461,11,IF(N164&gt;2.448,12,IF(N164&gt;2.435,13,IF(N164&gt;2.422,14,IF(N164&gt;2.409,15,IF(N164&gt;2.396,16,IF(N164&gt;2.383,17,IF(N164&gt;2.37,18,IF(N164&gt;2.357,19,IF(N164&gt;2.344,20,IF(N164&gt;2.332,21,IF(N164&gt;2.32,22,IF(N164&gt;2.308,23,IF(N164&gt;2.296,24,IF(N164&gt;2.284,25,IF(N164&gt;2.272,26,IF(N164&gt;2.26,27,IF(N164&gt;2.248,28,IF(N164&gt;2.236,29,IF(N164&gt;2.225,30,IF(N164&gt;2.214,31,IF(N164&gt;2.203,32,IF(N164&gt;2.192,33,IF(N164&gt;2.181,34,IF(N164&gt;2.17,35,IF(N164&gt;2.16,36,IF(N164&gt;2.15,37,IF(N164&gt;2.14,38,IF(N164&gt;2.131,39,IF(N164&gt;2.122,40,IF(N164&gt;2.113,41,IF(N164&gt;2.104,42,IF(N164&gt;2.095,43,IF(N164&gt;2.086,44,IF(N164&gt;2.077,45,IF(N164&gt;2.068,46,IF(N164&gt;2.059,47,IF(N164&gt;2.05,48,IF(N164&gt;2.042,49,IF(N164&gt;2.034,50,IF(N164&gt;2.026,51,IF(N164&gt;2.018,52,IF(N164&gt;2.01,53,IF(N164&gt;2.002,54,IF(N164&gt;1.595,55,IF(N164&gt;1.588,56,IF(N164&gt;1.581,57,IF(N164&gt;1.574,58,IF(N164&gt;1.567,59,))))))))))))))))))))))))))))))))))))))))))))))))))))))))))))</f>
        <v>0</v>
      </c>
      <c r="Q164" s="16"/>
      <c r="R164" s="16">
        <f>O164+P164+Q164</f>
        <v>0</v>
      </c>
      <c r="S164" s="16">
        <f>R164</f>
        <v>0</v>
      </c>
      <c r="T164" s="65">
        <v>189</v>
      </c>
      <c r="U164" s="16">
        <f t="shared" si="54"/>
        <v>0</v>
      </c>
      <c r="V164" s="16">
        <f t="shared" si="55"/>
        <v>29</v>
      </c>
      <c r="W164" s="16">
        <f t="shared" si="56"/>
        <v>29</v>
      </c>
      <c r="X164" s="15">
        <f t="shared" si="57"/>
        <v>29</v>
      </c>
      <c r="Y164" s="61">
        <v>100</v>
      </c>
      <c r="Z164" s="16">
        <f t="shared" si="58"/>
        <v>0</v>
      </c>
      <c r="AA164" s="16">
        <f t="shared" si="59"/>
        <v>0</v>
      </c>
      <c r="AB164" s="16">
        <f t="shared" si="60"/>
        <v>0</v>
      </c>
      <c r="AC164" s="15">
        <f t="shared" si="61"/>
        <v>0</v>
      </c>
      <c r="AD164" s="18">
        <f t="shared" si="62"/>
        <v>54</v>
      </c>
      <c r="AE164" s="19">
        <f t="shared" si="63"/>
        <v>54</v>
      </c>
      <c r="AF164" s="19">
        <f t="shared" si="64"/>
        <v>158</v>
      </c>
    </row>
    <row r="165" spans="1:32" x14ac:dyDescent="0.25">
      <c r="A165" s="68">
        <v>131</v>
      </c>
      <c r="B165" s="70" t="s">
        <v>180</v>
      </c>
      <c r="C165" s="58">
        <v>44</v>
      </c>
      <c r="D165" s="59">
        <v>8.6999999999999993</v>
      </c>
      <c r="E165" s="14">
        <f t="shared" si="46"/>
        <v>0</v>
      </c>
      <c r="F165" s="14">
        <f t="shared" si="47"/>
        <v>20</v>
      </c>
      <c r="G165" s="14">
        <f t="shared" si="48"/>
        <v>20</v>
      </c>
      <c r="H165" s="15">
        <f t="shared" si="49"/>
        <v>20</v>
      </c>
      <c r="I165" s="61">
        <v>350</v>
      </c>
      <c r="J165" s="14">
        <f t="shared" si="50"/>
        <v>0</v>
      </c>
      <c r="K165" s="14">
        <f t="shared" si="51"/>
        <v>8</v>
      </c>
      <c r="L165" s="14">
        <f t="shared" si="52"/>
        <v>8</v>
      </c>
      <c r="M165" s="15">
        <f t="shared" si="53"/>
        <v>8</v>
      </c>
      <c r="N165" s="17"/>
      <c r="O165" s="17"/>
      <c r="P165" s="17"/>
      <c r="Q165" s="17"/>
      <c r="R165" s="17"/>
      <c r="S165" s="17"/>
      <c r="T165" s="65">
        <v>183</v>
      </c>
      <c r="U165" s="16">
        <f t="shared" si="54"/>
        <v>0</v>
      </c>
      <c r="V165" s="16">
        <f t="shared" si="55"/>
        <v>26</v>
      </c>
      <c r="W165" s="16">
        <f t="shared" si="56"/>
        <v>26</v>
      </c>
      <c r="X165" s="15">
        <f t="shared" si="57"/>
        <v>26</v>
      </c>
      <c r="Y165" s="61">
        <v>100</v>
      </c>
      <c r="Z165" s="16">
        <f t="shared" si="58"/>
        <v>0</v>
      </c>
      <c r="AA165" s="16">
        <f t="shared" si="59"/>
        <v>0</v>
      </c>
      <c r="AB165" s="16">
        <f t="shared" si="60"/>
        <v>0</v>
      </c>
      <c r="AC165" s="15">
        <f t="shared" si="61"/>
        <v>0</v>
      </c>
      <c r="AD165" s="18">
        <f t="shared" si="62"/>
        <v>54</v>
      </c>
      <c r="AE165" s="19">
        <f t="shared" si="63"/>
        <v>54</v>
      </c>
      <c r="AF165" s="19">
        <f t="shared" si="64"/>
        <v>158</v>
      </c>
    </row>
    <row r="166" spans="1:32" x14ac:dyDescent="0.25">
      <c r="A166" s="68">
        <v>195</v>
      </c>
      <c r="B166" s="70" t="s">
        <v>284</v>
      </c>
      <c r="C166" s="58">
        <v>67</v>
      </c>
      <c r="D166" s="59">
        <v>8.3000000000000007</v>
      </c>
      <c r="E166" s="14">
        <f t="shared" si="46"/>
        <v>31</v>
      </c>
      <c r="F166" s="14">
        <f t="shared" si="47"/>
        <v>0</v>
      </c>
      <c r="G166" s="14">
        <f t="shared" si="48"/>
        <v>31</v>
      </c>
      <c r="H166" s="15">
        <f t="shared" si="49"/>
        <v>31</v>
      </c>
      <c r="I166" s="61">
        <v>300</v>
      </c>
      <c r="J166" s="14">
        <f t="shared" si="50"/>
        <v>0</v>
      </c>
      <c r="K166" s="14">
        <f t="shared" si="51"/>
        <v>3</v>
      </c>
      <c r="L166" s="14">
        <f t="shared" si="52"/>
        <v>3</v>
      </c>
      <c r="M166" s="15">
        <f t="shared" si="53"/>
        <v>3</v>
      </c>
      <c r="N166" s="17"/>
      <c r="O166" s="17"/>
      <c r="P166" s="17"/>
      <c r="Q166" s="17"/>
      <c r="R166" s="17"/>
      <c r="S166" s="17"/>
      <c r="T166" s="65">
        <v>170</v>
      </c>
      <c r="U166" s="16">
        <f t="shared" si="54"/>
        <v>0</v>
      </c>
      <c r="V166" s="16">
        <f t="shared" si="55"/>
        <v>20</v>
      </c>
      <c r="W166" s="16">
        <f t="shared" si="56"/>
        <v>20</v>
      </c>
      <c r="X166" s="15">
        <f t="shared" si="57"/>
        <v>20</v>
      </c>
      <c r="Y166" s="61">
        <v>100</v>
      </c>
      <c r="Z166" s="16">
        <f t="shared" si="58"/>
        <v>0</v>
      </c>
      <c r="AA166" s="16">
        <f t="shared" si="59"/>
        <v>0</v>
      </c>
      <c r="AB166" s="16">
        <f t="shared" si="60"/>
        <v>0</v>
      </c>
      <c r="AC166" s="15">
        <f t="shared" si="61"/>
        <v>0</v>
      </c>
      <c r="AD166" s="18">
        <f t="shared" si="62"/>
        <v>54</v>
      </c>
      <c r="AE166" s="19">
        <f t="shared" si="63"/>
        <v>54</v>
      </c>
      <c r="AF166" s="19">
        <f t="shared" si="64"/>
        <v>158</v>
      </c>
    </row>
    <row r="167" spans="1:32" x14ac:dyDescent="0.25">
      <c r="A167" s="68">
        <v>100</v>
      </c>
      <c r="B167" s="70" t="s">
        <v>174</v>
      </c>
      <c r="C167" s="58">
        <v>35</v>
      </c>
      <c r="D167" s="59">
        <v>8.6</v>
      </c>
      <c r="E167" s="14">
        <f t="shared" si="46"/>
        <v>0</v>
      </c>
      <c r="F167" s="14">
        <f t="shared" si="47"/>
        <v>22</v>
      </c>
      <c r="G167" s="14">
        <f t="shared" si="48"/>
        <v>22</v>
      </c>
      <c r="H167" s="15">
        <f t="shared" si="49"/>
        <v>22</v>
      </c>
      <c r="I167" s="61">
        <v>330</v>
      </c>
      <c r="J167" s="14">
        <f t="shared" si="50"/>
        <v>0</v>
      </c>
      <c r="K167" s="14">
        <f t="shared" si="51"/>
        <v>6</v>
      </c>
      <c r="L167" s="14">
        <f t="shared" si="52"/>
        <v>6</v>
      </c>
      <c r="M167" s="15">
        <f t="shared" si="53"/>
        <v>6</v>
      </c>
      <c r="N167" s="16">
        <v>60</v>
      </c>
      <c r="O167" s="16">
        <f>IF(N167&gt;1.567,0,IF(N167&gt;1.56,60,IF(N167&gt;1.554,61,IF(N167&gt;1.548,62,IF(N167&gt;1.542,63,IF(N167&gt;1.536,64,IF(N167&gt;1.53,65,IF(N167&gt;1.524,66,IF(N167&gt;1.518,67,IF(N167&gt;1.512,68,IF(N167&gt;1.506,69,IF(N167&gt;1.5,70,IF(N167&gt;1.494,71,IF(N167&gt;1.488,72,IF(N167&gt;1.482,73,IF(N167&gt;1.477,74,IF(N167&gt;1.473,75,IF(N167&gt;1.469,76,IF(N167&gt;1.464,77,IF(N167&gt;1.46,78,IF(N167&gt;1.455,79,IF(N167&gt;1.451,80,IF(N167&gt;1.447,81,IF(N167&gt;1.443,82,IF(N167&gt;1.439,83,IF(N167&gt;1.435,84,IF(N167&gt;1.432,85,IF(N167&gt;1.428,86,IF(N167&gt;1.425,87,IF(N167&gt;1.422,88,IF(N167&gt;1.419,89,IF(N167&gt;1.416,90,IF(N167&gt;1.413,91,IF(N167&gt;1.41,92,IF(N167&gt;1.407,93,IF(N167&gt;1.404,94,IF(N167&gt;1.401,95,IF(N167&gt;1.398,96,IF(N167&gt;1.395,97,IF(N167&gt;1.392,98,IF(N167&gt;1.389,99,IF(N167&gt;1.386,100,IF(N167&gt;1.383,101,IF(N167&gt;1.38,102,IF(N167&gt;1.378,103,IF(N167&gt;1.375,104,IF(N167&gt;1.372,105,IF(N167&gt;1.37,106,IF(N167&gt;1.367,107,IF(N167&gt;1.365,108,IF(N167&gt;1.362,109,IF(N167&gt;1.359,110,IF(N167&gt;1.357,111,IF(N167&gt;1.354,112,IF(N167&gt;1.351,113,IF(N167&gt;1.348,114,IF(N167&gt;1.346,115,IF(N167&gt;1.343,116,IF(N167&gt;1.341,117,IF(N167&gt;1.338,118,IF(N167&gt;1.336,119,)))))))))))))))))))))))))))))))))))))))))))))))))))))))))))))</f>
        <v>0</v>
      </c>
      <c r="P167" s="16">
        <f>IF(N167&gt;3.015,0,IF(N167&gt;3.001,1,IF(N167&gt;2.587,2,IF(N167&gt;2.573,3,IF(N167&gt;2.559,4,IF(N167&gt;2.545,5,IF(N167&gt;2.531,6,IF(N167&gt;2.517,7,IF(N167&gt;2.503,8,IF(N167&gt;2.489,9,IF(N167&gt;2.475,10,IF(N167&gt;2.461,11,IF(N167&gt;2.448,12,IF(N167&gt;2.435,13,IF(N167&gt;2.422,14,IF(N167&gt;2.409,15,IF(N167&gt;2.396,16,IF(N167&gt;2.383,17,IF(N167&gt;2.37,18,IF(N167&gt;2.357,19,IF(N167&gt;2.344,20,IF(N167&gt;2.332,21,IF(N167&gt;2.32,22,IF(N167&gt;2.308,23,IF(N167&gt;2.296,24,IF(N167&gt;2.284,25,IF(N167&gt;2.272,26,IF(N167&gt;2.26,27,IF(N167&gt;2.248,28,IF(N167&gt;2.236,29,IF(N167&gt;2.225,30,IF(N167&gt;2.214,31,IF(N167&gt;2.203,32,IF(N167&gt;2.192,33,IF(N167&gt;2.181,34,IF(N167&gt;2.17,35,IF(N167&gt;2.16,36,IF(N167&gt;2.15,37,IF(N167&gt;2.14,38,IF(N167&gt;2.131,39,IF(N167&gt;2.122,40,IF(N167&gt;2.113,41,IF(N167&gt;2.104,42,IF(N167&gt;2.095,43,IF(N167&gt;2.086,44,IF(N167&gt;2.077,45,IF(N167&gt;2.068,46,IF(N167&gt;2.059,47,IF(N167&gt;2.05,48,IF(N167&gt;2.042,49,IF(N167&gt;2.034,50,IF(N167&gt;2.026,51,IF(N167&gt;2.018,52,IF(N167&gt;2.01,53,IF(N167&gt;2.002,54,IF(N167&gt;1.595,55,IF(N167&gt;1.588,56,IF(N167&gt;1.581,57,IF(N167&gt;1.574,58,IF(N167&gt;1.567,59,))))))))))))))))))))))))))))))))))))))))))))))))))))))))))))</f>
        <v>0</v>
      </c>
      <c r="Q167" s="16"/>
      <c r="R167" s="16">
        <f>O167+P167+Q167</f>
        <v>0</v>
      </c>
      <c r="S167" s="16">
        <f>R167</f>
        <v>0</v>
      </c>
      <c r="T167" s="65">
        <v>180</v>
      </c>
      <c r="U167" s="16">
        <f t="shared" si="54"/>
        <v>0</v>
      </c>
      <c r="V167" s="16">
        <f t="shared" si="55"/>
        <v>25</v>
      </c>
      <c r="W167" s="16">
        <f t="shared" si="56"/>
        <v>25</v>
      </c>
      <c r="X167" s="15">
        <f t="shared" si="57"/>
        <v>25</v>
      </c>
      <c r="Y167" s="61">
        <v>100</v>
      </c>
      <c r="Z167" s="16">
        <f t="shared" si="58"/>
        <v>0</v>
      </c>
      <c r="AA167" s="16">
        <f t="shared" si="59"/>
        <v>0</v>
      </c>
      <c r="AB167" s="16">
        <f t="shared" si="60"/>
        <v>0</v>
      </c>
      <c r="AC167" s="15">
        <f t="shared" si="61"/>
        <v>0</v>
      </c>
      <c r="AD167" s="18">
        <f t="shared" si="62"/>
        <v>53</v>
      </c>
      <c r="AE167" s="19">
        <f t="shared" si="63"/>
        <v>53</v>
      </c>
      <c r="AF167" s="19">
        <f t="shared" si="64"/>
        <v>162</v>
      </c>
    </row>
    <row r="168" spans="1:32" x14ac:dyDescent="0.25">
      <c r="A168" s="68">
        <v>124</v>
      </c>
      <c r="B168" s="70" t="s">
        <v>148</v>
      </c>
      <c r="C168" s="58">
        <v>41</v>
      </c>
      <c r="D168" s="59">
        <v>8.4</v>
      </c>
      <c r="E168" s="14">
        <f t="shared" si="46"/>
        <v>28</v>
      </c>
      <c r="F168" s="14">
        <f t="shared" si="47"/>
        <v>0</v>
      </c>
      <c r="G168" s="14">
        <f t="shared" si="48"/>
        <v>28</v>
      </c>
      <c r="H168" s="15">
        <f t="shared" si="49"/>
        <v>28</v>
      </c>
      <c r="I168" s="61">
        <v>310</v>
      </c>
      <c r="J168" s="14">
        <f t="shared" si="50"/>
        <v>0</v>
      </c>
      <c r="K168" s="14">
        <f t="shared" si="51"/>
        <v>4</v>
      </c>
      <c r="L168" s="14">
        <f t="shared" si="52"/>
        <v>4</v>
      </c>
      <c r="M168" s="15">
        <f t="shared" si="53"/>
        <v>4</v>
      </c>
      <c r="N168" s="16">
        <v>60</v>
      </c>
      <c r="O168" s="16">
        <f>IF(N168&gt;1.567,0,IF(N168&gt;1.56,60,IF(N168&gt;1.554,61,IF(N168&gt;1.548,62,IF(N168&gt;1.542,63,IF(N168&gt;1.536,64,IF(N168&gt;1.53,65,IF(N168&gt;1.524,66,IF(N168&gt;1.518,67,IF(N168&gt;1.512,68,IF(N168&gt;1.506,69,IF(N168&gt;1.5,70,IF(N168&gt;1.494,71,IF(N168&gt;1.488,72,IF(N168&gt;1.482,73,IF(N168&gt;1.477,74,IF(N168&gt;1.473,75,IF(N168&gt;1.469,76,IF(N168&gt;1.464,77,IF(N168&gt;1.46,78,IF(N168&gt;1.455,79,IF(N168&gt;1.451,80,IF(N168&gt;1.447,81,IF(N168&gt;1.443,82,IF(N168&gt;1.439,83,IF(N168&gt;1.435,84,IF(N168&gt;1.432,85,IF(N168&gt;1.428,86,IF(N168&gt;1.425,87,IF(N168&gt;1.422,88,IF(N168&gt;1.419,89,IF(N168&gt;1.416,90,IF(N168&gt;1.413,91,IF(N168&gt;1.41,92,IF(N168&gt;1.407,93,IF(N168&gt;1.404,94,IF(N168&gt;1.401,95,IF(N168&gt;1.398,96,IF(N168&gt;1.395,97,IF(N168&gt;1.392,98,IF(N168&gt;1.389,99,IF(N168&gt;1.386,100,IF(N168&gt;1.383,101,IF(N168&gt;1.38,102,IF(N168&gt;1.378,103,IF(N168&gt;1.375,104,IF(N168&gt;1.372,105,IF(N168&gt;1.37,106,IF(N168&gt;1.367,107,IF(N168&gt;1.365,108,IF(N168&gt;1.362,109,IF(N168&gt;1.359,110,IF(N168&gt;1.357,111,IF(N168&gt;1.354,112,IF(N168&gt;1.351,113,IF(N168&gt;1.348,114,IF(N168&gt;1.346,115,IF(N168&gt;1.343,116,IF(N168&gt;1.341,117,IF(N168&gt;1.338,118,IF(N168&gt;1.336,119,)))))))))))))))))))))))))))))))))))))))))))))))))))))))))))))</f>
        <v>0</v>
      </c>
      <c r="P168" s="16">
        <f>IF(N168&gt;3.015,0,IF(N168&gt;3.001,1,IF(N168&gt;2.587,2,IF(N168&gt;2.573,3,IF(N168&gt;2.559,4,IF(N168&gt;2.545,5,IF(N168&gt;2.531,6,IF(N168&gt;2.517,7,IF(N168&gt;2.503,8,IF(N168&gt;2.489,9,IF(N168&gt;2.475,10,IF(N168&gt;2.461,11,IF(N168&gt;2.448,12,IF(N168&gt;2.435,13,IF(N168&gt;2.422,14,IF(N168&gt;2.409,15,IF(N168&gt;2.396,16,IF(N168&gt;2.383,17,IF(N168&gt;2.37,18,IF(N168&gt;2.357,19,IF(N168&gt;2.344,20,IF(N168&gt;2.332,21,IF(N168&gt;2.32,22,IF(N168&gt;2.308,23,IF(N168&gt;2.296,24,IF(N168&gt;2.284,25,IF(N168&gt;2.272,26,IF(N168&gt;2.26,27,IF(N168&gt;2.248,28,IF(N168&gt;2.236,29,IF(N168&gt;2.225,30,IF(N168&gt;2.214,31,IF(N168&gt;2.203,32,IF(N168&gt;2.192,33,IF(N168&gt;2.181,34,IF(N168&gt;2.17,35,IF(N168&gt;2.16,36,IF(N168&gt;2.15,37,IF(N168&gt;2.14,38,IF(N168&gt;2.131,39,IF(N168&gt;2.122,40,IF(N168&gt;2.113,41,IF(N168&gt;2.104,42,IF(N168&gt;2.095,43,IF(N168&gt;2.086,44,IF(N168&gt;2.077,45,IF(N168&gt;2.068,46,IF(N168&gt;2.059,47,IF(N168&gt;2.05,48,IF(N168&gt;2.042,49,IF(N168&gt;2.034,50,IF(N168&gt;2.026,51,IF(N168&gt;2.018,52,IF(N168&gt;2.01,53,IF(N168&gt;2.002,54,IF(N168&gt;1.595,55,IF(N168&gt;1.588,56,IF(N168&gt;1.581,57,IF(N168&gt;1.574,58,IF(N168&gt;1.567,59,))))))))))))))))))))))))))))))))))))))))))))))))))))))))))))</f>
        <v>0</v>
      </c>
      <c r="Q168" s="16"/>
      <c r="R168" s="16">
        <f>O168+P168+Q168</f>
        <v>0</v>
      </c>
      <c r="S168" s="16">
        <f>R168</f>
        <v>0</v>
      </c>
      <c r="T168" s="65">
        <v>172</v>
      </c>
      <c r="U168" s="16">
        <f t="shared" si="54"/>
        <v>0</v>
      </c>
      <c r="V168" s="16">
        <f t="shared" si="55"/>
        <v>21</v>
      </c>
      <c r="W168" s="16">
        <f t="shared" si="56"/>
        <v>21</v>
      </c>
      <c r="X168" s="15">
        <f t="shared" si="57"/>
        <v>21</v>
      </c>
      <c r="Y168" s="61">
        <v>100</v>
      </c>
      <c r="Z168" s="16">
        <f t="shared" si="58"/>
        <v>0</v>
      </c>
      <c r="AA168" s="16">
        <f t="shared" si="59"/>
        <v>0</v>
      </c>
      <c r="AB168" s="16">
        <f t="shared" si="60"/>
        <v>0</v>
      </c>
      <c r="AC168" s="15">
        <f t="shared" si="61"/>
        <v>0</v>
      </c>
      <c r="AD168" s="18">
        <f t="shared" si="62"/>
        <v>53</v>
      </c>
      <c r="AE168" s="19">
        <f t="shared" si="63"/>
        <v>53</v>
      </c>
      <c r="AF168" s="19">
        <f t="shared" si="64"/>
        <v>162</v>
      </c>
    </row>
    <row r="169" spans="1:32" x14ac:dyDescent="0.25">
      <c r="A169" s="68">
        <v>133</v>
      </c>
      <c r="B169" s="70" t="s">
        <v>184</v>
      </c>
      <c r="C169" s="58">
        <v>44</v>
      </c>
      <c r="D169" s="59">
        <v>8.4</v>
      </c>
      <c r="E169" s="14">
        <f t="shared" si="46"/>
        <v>28</v>
      </c>
      <c r="F169" s="14">
        <f t="shared" si="47"/>
        <v>0</v>
      </c>
      <c r="G169" s="14">
        <f t="shared" si="48"/>
        <v>28</v>
      </c>
      <c r="H169" s="15">
        <f t="shared" si="49"/>
        <v>28</v>
      </c>
      <c r="I169" s="61">
        <v>290</v>
      </c>
      <c r="J169" s="14">
        <f t="shared" si="50"/>
        <v>0</v>
      </c>
      <c r="K169" s="14">
        <f t="shared" si="51"/>
        <v>3</v>
      </c>
      <c r="L169" s="14">
        <f t="shared" si="52"/>
        <v>3</v>
      </c>
      <c r="M169" s="15">
        <f t="shared" si="53"/>
        <v>3</v>
      </c>
      <c r="N169" s="16">
        <v>60</v>
      </c>
      <c r="O169" s="16">
        <f>IF(N169&gt;1.567,0,IF(N169&gt;1.56,60,IF(N169&gt;1.554,61,IF(N169&gt;1.548,62,IF(N169&gt;1.542,63,IF(N169&gt;1.536,64,IF(N169&gt;1.53,65,IF(N169&gt;1.524,66,IF(N169&gt;1.518,67,IF(N169&gt;1.512,68,IF(N169&gt;1.506,69,IF(N169&gt;1.5,70,IF(N169&gt;1.494,71,IF(N169&gt;1.488,72,IF(N169&gt;1.482,73,IF(N169&gt;1.477,74,IF(N169&gt;1.473,75,IF(N169&gt;1.469,76,IF(N169&gt;1.464,77,IF(N169&gt;1.46,78,IF(N169&gt;1.455,79,IF(N169&gt;1.451,80,IF(N169&gt;1.447,81,IF(N169&gt;1.443,82,IF(N169&gt;1.439,83,IF(N169&gt;1.435,84,IF(N169&gt;1.432,85,IF(N169&gt;1.428,86,IF(N169&gt;1.425,87,IF(N169&gt;1.422,88,IF(N169&gt;1.419,89,IF(N169&gt;1.416,90,IF(N169&gt;1.413,91,IF(N169&gt;1.41,92,IF(N169&gt;1.407,93,IF(N169&gt;1.404,94,IF(N169&gt;1.401,95,IF(N169&gt;1.398,96,IF(N169&gt;1.395,97,IF(N169&gt;1.392,98,IF(N169&gt;1.389,99,IF(N169&gt;1.386,100,IF(N169&gt;1.383,101,IF(N169&gt;1.38,102,IF(N169&gt;1.378,103,IF(N169&gt;1.375,104,IF(N169&gt;1.372,105,IF(N169&gt;1.37,106,IF(N169&gt;1.367,107,IF(N169&gt;1.365,108,IF(N169&gt;1.362,109,IF(N169&gt;1.359,110,IF(N169&gt;1.357,111,IF(N169&gt;1.354,112,IF(N169&gt;1.351,113,IF(N169&gt;1.348,114,IF(N169&gt;1.346,115,IF(N169&gt;1.343,116,IF(N169&gt;1.341,117,IF(N169&gt;1.338,118,IF(N169&gt;1.336,119,)))))))))))))))))))))))))))))))))))))))))))))))))))))))))))))</f>
        <v>0</v>
      </c>
      <c r="P169" s="16">
        <f>IF(N169&gt;3.015,0,IF(N169&gt;3.001,1,IF(N169&gt;2.587,2,IF(N169&gt;2.573,3,IF(N169&gt;2.559,4,IF(N169&gt;2.545,5,IF(N169&gt;2.531,6,IF(N169&gt;2.517,7,IF(N169&gt;2.503,8,IF(N169&gt;2.489,9,IF(N169&gt;2.475,10,IF(N169&gt;2.461,11,IF(N169&gt;2.448,12,IF(N169&gt;2.435,13,IF(N169&gt;2.422,14,IF(N169&gt;2.409,15,IF(N169&gt;2.396,16,IF(N169&gt;2.383,17,IF(N169&gt;2.37,18,IF(N169&gt;2.357,19,IF(N169&gt;2.344,20,IF(N169&gt;2.332,21,IF(N169&gt;2.32,22,IF(N169&gt;2.308,23,IF(N169&gt;2.296,24,IF(N169&gt;2.284,25,IF(N169&gt;2.272,26,IF(N169&gt;2.26,27,IF(N169&gt;2.248,28,IF(N169&gt;2.236,29,IF(N169&gt;2.225,30,IF(N169&gt;2.214,31,IF(N169&gt;2.203,32,IF(N169&gt;2.192,33,IF(N169&gt;2.181,34,IF(N169&gt;2.17,35,IF(N169&gt;2.16,36,IF(N169&gt;2.15,37,IF(N169&gt;2.14,38,IF(N169&gt;2.131,39,IF(N169&gt;2.122,40,IF(N169&gt;2.113,41,IF(N169&gt;2.104,42,IF(N169&gt;2.095,43,IF(N169&gt;2.086,44,IF(N169&gt;2.077,45,IF(N169&gt;2.068,46,IF(N169&gt;2.059,47,IF(N169&gt;2.05,48,IF(N169&gt;2.042,49,IF(N169&gt;2.034,50,IF(N169&gt;2.026,51,IF(N169&gt;2.018,52,IF(N169&gt;2.01,53,IF(N169&gt;2.002,54,IF(N169&gt;1.595,55,IF(N169&gt;1.588,56,IF(N169&gt;1.581,57,IF(N169&gt;1.574,58,IF(N169&gt;1.567,59,))))))))))))))))))))))))))))))))))))))))))))))))))))))))))))</f>
        <v>0</v>
      </c>
      <c r="Q169" s="16"/>
      <c r="R169" s="16">
        <f>O169+P169+Q169</f>
        <v>0</v>
      </c>
      <c r="S169" s="16">
        <f>R169</f>
        <v>0</v>
      </c>
      <c r="T169" s="65">
        <v>174</v>
      </c>
      <c r="U169" s="16">
        <f t="shared" si="54"/>
        <v>0</v>
      </c>
      <c r="V169" s="16">
        <f t="shared" si="55"/>
        <v>22</v>
      </c>
      <c r="W169" s="16">
        <f t="shared" si="56"/>
        <v>22</v>
      </c>
      <c r="X169" s="15">
        <f t="shared" si="57"/>
        <v>22</v>
      </c>
      <c r="Y169" s="61">
        <v>100</v>
      </c>
      <c r="Z169" s="16">
        <f t="shared" si="58"/>
        <v>0</v>
      </c>
      <c r="AA169" s="16">
        <f t="shared" si="59"/>
        <v>0</v>
      </c>
      <c r="AB169" s="16">
        <f t="shared" si="60"/>
        <v>0</v>
      </c>
      <c r="AC169" s="15">
        <f t="shared" si="61"/>
        <v>0</v>
      </c>
      <c r="AD169" s="18">
        <f t="shared" si="62"/>
        <v>53</v>
      </c>
      <c r="AE169" s="19">
        <f t="shared" si="63"/>
        <v>53</v>
      </c>
      <c r="AF169" s="19">
        <f t="shared" si="64"/>
        <v>162</v>
      </c>
    </row>
    <row r="170" spans="1:32" x14ac:dyDescent="0.25">
      <c r="A170" s="68">
        <v>135</v>
      </c>
      <c r="B170" s="70" t="s">
        <v>182</v>
      </c>
      <c r="C170" s="58">
        <v>44</v>
      </c>
      <c r="D170" s="59">
        <v>8.1999999999999993</v>
      </c>
      <c r="E170" s="14">
        <f t="shared" si="46"/>
        <v>34</v>
      </c>
      <c r="F170" s="14">
        <f t="shared" si="47"/>
        <v>0</v>
      </c>
      <c r="G170" s="14">
        <f t="shared" si="48"/>
        <v>34</v>
      </c>
      <c r="H170" s="15">
        <f t="shared" si="49"/>
        <v>34</v>
      </c>
      <c r="I170" s="61">
        <v>280</v>
      </c>
      <c r="J170" s="14">
        <f t="shared" si="50"/>
        <v>0</v>
      </c>
      <c r="K170" s="14">
        <f t="shared" si="51"/>
        <v>2</v>
      </c>
      <c r="L170" s="14">
        <f t="shared" si="52"/>
        <v>2</v>
      </c>
      <c r="M170" s="15">
        <f t="shared" si="53"/>
        <v>2</v>
      </c>
      <c r="N170" s="17"/>
      <c r="O170" s="17"/>
      <c r="P170" s="17"/>
      <c r="Q170" s="17"/>
      <c r="R170" s="17"/>
      <c r="S170" s="17"/>
      <c r="T170" s="65">
        <v>163</v>
      </c>
      <c r="U170" s="16">
        <f t="shared" si="54"/>
        <v>0</v>
      </c>
      <c r="V170" s="16">
        <f t="shared" si="55"/>
        <v>16</v>
      </c>
      <c r="W170" s="16">
        <f t="shared" si="56"/>
        <v>16</v>
      </c>
      <c r="X170" s="15">
        <f t="shared" si="57"/>
        <v>16</v>
      </c>
      <c r="Y170" s="61">
        <v>100</v>
      </c>
      <c r="Z170" s="16">
        <f t="shared" si="58"/>
        <v>0</v>
      </c>
      <c r="AA170" s="16">
        <f t="shared" si="59"/>
        <v>0</v>
      </c>
      <c r="AB170" s="16">
        <f t="shared" si="60"/>
        <v>0</v>
      </c>
      <c r="AC170" s="15">
        <f t="shared" si="61"/>
        <v>0</v>
      </c>
      <c r="AD170" s="18">
        <f t="shared" si="62"/>
        <v>52</v>
      </c>
      <c r="AE170" s="19">
        <f t="shared" si="63"/>
        <v>52</v>
      </c>
      <c r="AF170" s="19">
        <f t="shared" si="64"/>
        <v>165</v>
      </c>
    </row>
    <row r="171" spans="1:32" x14ac:dyDescent="0.25">
      <c r="A171" s="68">
        <v>76</v>
      </c>
      <c r="B171" s="70" t="s">
        <v>316</v>
      </c>
      <c r="C171" s="58">
        <v>29</v>
      </c>
      <c r="D171" s="59">
        <v>8.3000000000000007</v>
      </c>
      <c r="E171" s="14">
        <f t="shared" si="46"/>
        <v>31</v>
      </c>
      <c r="F171" s="14">
        <f t="shared" si="47"/>
        <v>0</v>
      </c>
      <c r="G171" s="14">
        <f t="shared" si="48"/>
        <v>31</v>
      </c>
      <c r="H171" s="15">
        <f t="shared" si="49"/>
        <v>31</v>
      </c>
      <c r="I171" s="61">
        <v>275</v>
      </c>
      <c r="J171" s="14">
        <f t="shared" si="50"/>
        <v>0</v>
      </c>
      <c r="K171" s="14">
        <f t="shared" si="51"/>
        <v>2</v>
      </c>
      <c r="L171" s="14">
        <f t="shared" si="52"/>
        <v>2</v>
      </c>
      <c r="M171" s="15">
        <f t="shared" si="53"/>
        <v>2</v>
      </c>
      <c r="N171" s="16">
        <v>60</v>
      </c>
      <c r="O171" s="16">
        <f>IF(N171&gt;1.567,0,IF(N171&gt;1.56,60,IF(N171&gt;1.554,61,IF(N171&gt;1.548,62,IF(N171&gt;1.542,63,IF(N171&gt;1.536,64,IF(N171&gt;1.53,65,IF(N171&gt;1.524,66,IF(N171&gt;1.518,67,IF(N171&gt;1.512,68,IF(N171&gt;1.506,69,IF(N171&gt;1.5,70,IF(N171&gt;1.494,71,IF(N171&gt;1.488,72,IF(N171&gt;1.482,73,IF(N171&gt;1.477,74,IF(N171&gt;1.473,75,IF(N171&gt;1.469,76,IF(N171&gt;1.464,77,IF(N171&gt;1.46,78,IF(N171&gt;1.455,79,IF(N171&gt;1.451,80,IF(N171&gt;1.447,81,IF(N171&gt;1.443,82,IF(N171&gt;1.439,83,IF(N171&gt;1.435,84,IF(N171&gt;1.432,85,IF(N171&gt;1.428,86,IF(N171&gt;1.425,87,IF(N171&gt;1.422,88,IF(N171&gt;1.419,89,IF(N171&gt;1.416,90,IF(N171&gt;1.413,91,IF(N171&gt;1.41,92,IF(N171&gt;1.407,93,IF(N171&gt;1.404,94,IF(N171&gt;1.401,95,IF(N171&gt;1.398,96,IF(N171&gt;1.395,97,IF(N171&gt;1.392,98,IF(N171&gt;1.389,99,IF(N171&gt;1.386,100,IF(N171&gt;1.383,101,IF(N171&gt;1.38,102,IF(N171&gt;1.378,103,IF(N171&gt;1.375,104,IF(N171&gt;1.372,105,IF(N171&gt;1.37,106,IF(N171&gt;1.367,107,IF(N171&gt;1.365,108,IF(N171&gt;1.362,109,IF(N171&gt;1.359,110,IF(N171&gt;1.357,111,IF(N171&gt;1.354,112,IF(N171&gt;1.351,113,IF(N171&gt;1.348,114,IF(N171&gt;1.346,115,IF(N171&gt;1.343,116,IF(N171&gt;1.341,117,IF(N171&gt;1.338,118,IF(N171&gt;1.336,119,)))))))))))))))))))))))))))))))))))))))))))))))))))))))))))))</f>
        <v>0</v>
      </c>
      <c r="P171" s="16">
        <f>IF(N171&gt;3.015,0,IF(N171&gt;3.001,1,IF(N171&gt;2.587,2,IF(N171&gt;2.573,3,IF(N171&gt;2.559,4,IF(N171&gt;2.545,5,IF(N171&gt;2.531,6,IF(N171&gt;2.517,7,IF(N171&gt;2.503,8,IF(N171&gt;2.489,9,IF(N171&gt;2.475,10,IF(N171&gt;2.461,11,IF(N171&gt;2.448,12,IF(N171&gt;2.435,13,IF(N171&gt;2.422,14,IF(N171&gt;2.409,15,IF(N171&gt;2.396,16,IF(N171&gt;2.383,17,IF(N171&gt;2.37,18,IF(N171&gt;2.357,19,IF(N171&gt;2.344,20,IF(N171&gt;2.332,21,IF(N171&gt;2.32,22,IF(N171&gt;2.308,23,IF(N171&gt;2.296,24,IF(N171&gt;2.284,25,IF(N171&gt;2.272,26,IF(N171&gt;2.26,27,IF(N171&gt;2.248,28,IF(N171&gt;2.236,29,IF(N171&gt;2.225,30,IF(N171&gt;2.214,31,IF(N171&gt;2.203,32,IF(N171&gt;2.192,33,IF(N171&gt;2.181,34,IF(N171&gt;2.17,35,IF(N171&gt;2.16,36,IF(N171&gt;2.15,37,IF(N171&gt;2.14,38,IF(N171&gt;2.131,39,IF(N171&gt;2.122,40,IF(N171&gt;2.113,41,IF(N171&gt;2.104,42,IF(N171&gt;2.095,43,IF(N171&gt;2.086,44,IF(N171&gt;2.077,45,IF(N171&gt;2.068,46,IF(N171&gt;2.059,47,IF(N171&gt;2.05,48,IF(N171&gt;2.042,49,IF(N171&gt;2.034,50,IF(N171&gt;2.026,51,IF(N171&gt;2.018,52,IF(N171&gt;2.01,53,IF(N171&gt;2.002,54,IF(N171&gt;1.595,55,IF(N171&gt;1.588,56,IF(N171&gt;1.581,57,IF(N171&gt;1.574,58,IF(N171&gt;1.567,59,))))))))))))))))))))))))))))))))))))))))))))))))))))))))))))</f>
        <v>0</v>
      </c>
      <c r="Q171" s="16"/>
      <c r="R171" s="16">
        <f>O171+P171+Q171</f>
        <v>0</v>
      </c>
      <c r="S171" s="16">
        <f>R171</f>
        <v>0</v>
      </c>
      <c r="T171" s="65">
        <v>167</v>
      </c>
      <c r="U171" s="16">
        <f t="shared" si="54"/>
        <v>0</v>
      </c>
      <c r="V171" s="16">
        <f t="shared" si="55"/>
        <v>18</v>
      </c>
      <c r="W171" s="16">
        <f t="shared" si="56"/>
        <v>18</v>
      </c>
      <c r="X171" s="15">
        <f t="shared" si="57"/>
        <v>18</v>
      </c>
      <c r="Y171" s="61">
        <v>100</v>
      </c>
      <c r="Z171" s="16">
        <f t="shared" si="58"/>
        <v>0</v>
      </c>
      <c r="AA171" s="16">
        <f t="shared" si="59"/>
        <v>0</v>
      </c>
      <c r="AB171" s="16">
        <f t="shared" si="60"/>
        <v>0</v>
      </c>
      <c r="AC171" s="15">
        <f t="shared" si="61"/>
        <v>0</v>
      </c>
      <c r="AD171" s="18">
        <f t="shared" si="62"/>
        <v>51</v>
      </c>
      <c r="AE171" s="19">
        <f t="shared" si="63"/>
        <v>51</v>
      </c>
      <c r="AF171" s="19">
        <f t="shared" si="64"/>
        <v>166</v>
      </c>
    </row>
    <row r="172" spans="1:32" x14ac:dyDescent="0.25">
      <c r="A172" s="68">
        <v>144</v>
      </c>
      <c r="B172" s="70" t="s">
        <v>450</v>
      </c>
      <c r="C172" s="58">
        <v>46</v>
      </c>
      <c r="D172" s="59">
        <v>8.5</v>
      </c>
      <c r="E172" s="14">
        <f t="shared" si="46"/>
        <v>0</v>
      </c>
      <c r="F172" s="14">
        <f t="shared" si="47"/>
        <v>25</v>
      </c>
      <c r="G172" s="14">
        <f t="shared" si="48"/>
        <v>25</v>
      </c>
      <c r="H172" s="15">
        <f t="shared" si="49"/>
        <v>25</v>
      </c>
      <c r="I172" s="61">
        <v>380</v>
      </c>
      <c r="J172" s="14">
        <f t="shared" si="50"/>
        <v>0</v>
      </c>
      <c r="K172" s="14">
        <f t="shared" si="51"/>
        <v>11</v>
      </c>
      <c r="L172" s="14">
        <f t="shared" si="52"/>
        <v>11</v>
      </c>
      <c r="M172" s="15">
        <f t="shared" si="53"/>
        <v>11</v>
      </c>
      <c r="N172" s="17"/>
      <c r="O172" s="17"/>
      <c r="P172" s="17"/>
      <c r="Q172" s="17"/>
      <c r="R172" s="17"/>
      <c r="S172" s="17"/>
      <c r="T172" s="65">
        <v>160</v>
      </c>
      <c r="U172" s="16">
        <f t="shared" si="54"/>
        <v>0</v>
      </c>
      <c r="V172" s="16">
        <f t="shared" si="55"/>
        <v>15</v>
      </c>
      <c r="W172" s="16">
        <f t="shared" si="56"/>
        <v>15</v>
      </c>
      <c r="X172" s="15">
        <f t="shared" si="57"/>
        <v>15</v>
      </c>
      <c r="Y172" s="61">
        <v>100</v>
      </c>
      <c r="Z172" s="16">
        <f t="shared" si="58"/>
        <v>0</v>
      </c>
      <c r="AA172" s="16">
        <f t="shared" si="59"/>
        <v>0</v>
      </c>
      <c r="AB172" s="16">
        <f t="shared" si="60"/>
        <v>0</v>
      </c>
      <c r="AC172" s="15">
        <f t="shared" si="61"/>
        <v>0</v>
      </c>
      <c r="AD172" s="18">
        <f t="shared" si="62"/>
        <v>51</v>
      </c>
      <c r="AE172" s="19">
        <f t="shared" si="63"/>
        <v>51</v>
      </c>
      <c r="AF172" s="19">
        <f t="shared" si="64"/>
        <v>166</v>
      </c>
    </row>
    <row r="173" spans="1:32" x14ac:dyDescent="0.25">
      <c r="A173" s="68">
        <v>187</v>
      </c>
      <c r="B173" s="70" t="s">
        <v>221</v>
      </c>
      <c r="C173" s="58">
        <v>59</v>
      </c>
      <c r="D173" s="59">
        <v>8.6999999999999993</v>
      </c>
      <c r="E173" s="14">
        <f t="shared" si="46"/>
        <v>0</v>
      </c>
      <c r="F173" s="14">
        <f t="shared" si="47"/>
        <v>20</v>
      </c>
      <c r="G173" s="14">
        <f t="shared" si="48"/>
        <v>20</v>
      </c>
      <c r="H173" s="15">
        <f t="shared" si="49"/>
        <v>20</v>
      </c>
      <c r="I173" s="61">
        <v>330</v>
      </c>
      <c r="J173" s="14">
        <f t="shared" si="50"/>
        <v>0</v>
      </c>
      <c r="K173" s="14">
        <f t="shared" si="51"/>
        <v>6</v>
      </c>
      <c r="L173" s="14">
        <f t="shared" si="52"/>
        <v>6</v>
      </c>
      <c r="M173" s="15">
        <f t="shared" si="53"/>
        <v>6</v>
      </c>
      <c r="N173" s="16">
        <v>60</v>
      </c>
      <c r="O173" s="16">
        <f>IF(N173&gt;1.567,0,IF(N173&gt;1.56,60,IF(N173&gt;1.554,61,IF(N173&gt;1.548,62,IF(N173&gt;1.542,63,IF(N173&gt;1.536,64,IF(N173&gt;1.53,65,IF(N173&gt;1.524,66,IF(N173&gt;1.518,67,IF(N173&gt;1.512,68,IF(N173&gt;1.506,69,IF(N173&gt;1.5,70,IF(N173&gt;1.494,71,IF(N173&gt;1.488,72,IF(N173&gt;1.482,73,IF(N173&gt;1.477,74,IF(N173&gt;1.473,75,IF(N173&gt;1.469,76,IF(N173&gt;1.464,77,IF(N173&gt;1.46,78,IF(N173&gt;1.455,79,IF(N173&gt;1.451,80,IF(N173&gt;1.447,81,IF(N173&gt;1.443,82,IF(N173&gt;1.439,83,IF(N173&gt;1.435,84,IF(N173&gt;1.432,85,IF(N173&gt;1.428,86,IF(N173&gt;1.425,87,IF(N173&gt;1.422,88,IF(N173&gt;1.419,89,IF(N173&gt;1.416,90,IF(N173&gt;1.413,91,IF(N173&gt;1.41,92,IF(N173&gt;1.407,93,IF(N173&gt;1.404,94,IF(N173&gt;1.401,95,IF(N173&gt;1.398,96,IF(N173&gt;1.395,97,IF(N173&gt;1.392,98,IF(N173&gt;1.389,99,IF(N173&gt;1.386,100,IF(N173&gt;1.383,101,IF(N173&gt;1.38,102,IF(N173&gt;1.378,103,IF(N173&gt;1.375,104,IF(N173&gt;1.372,105,IF(N173&gt;1.37,106,IF(N173&gt;1.367,107,IF(N173&gt;1.365,108,IF(N173&gt;1.362,109,IF(N173&gt;1.359,110,IF(N173&gt;1.357,111,IF(N173&gt;1.354,112,IF(N173&gt;1.351,113,IF(N173&gt;1.348,114,IF(N173&gt;1.346,115,IF(N173&gt;1.343,116,IF(N173&gt;1.341,117,IF(N173&gt;1.338,118,IF(N173&gt;1.336,119,)))))))))))))))))))))))))))))))))))))))))))))))))))))))))))))</f>
        <v>0</v>
      </c>
      <c r="P173" s="16">
        <f>IF(N173&gt;3.015,0,IF(N173&gt;3.001,1,IF(N173&gt;2.587,2,IF(N173&gt;2.573,3,IF(N173&gt;2.559,4,IF(N173&gt;2.545,5,IF(N173&gt;2.531,6,IF(N173&gt;2.517,7,IF(N173&gt;2.503,8,IF(N173&gt;2.489,9,IF(N173&gt;2.475,10,IF(N173&gt;2.461,11,IF(N173&gt;2.448,12,IF(N173&gt;2.435,13,IF(N173&gt;2.422,14,IF(N173&gt;2.409,15,IF(N173&gt;2.396,16,IF(N173&gt;2.383,17,IF(N173&gt;2.37,18,IF(N173&gt;2.357,19,IF(N173&gt;2.344,20,IF(N173&gt;2.332,21,IF(N173&gt;2.32,22,IF(N173&gt;2.308,23,IF(N173&gt;2.296,24,IF(N173&gt;2.284,25,IF(N173&gt;2.272,26,IF(N173&gt;2.26,27,IF(N173&gt;2.248,28,IF(N173&gt;2.236,29,IF(N173&gt;2.225,30,IF(N173&gt;2.214,31,IF(N173&gt;2.203,32,IF(N173&gt;2.192,33,IF(N173&gt;2.181,34,IF(N173&gt;2.17,35,IF(N173&gt;2.16,36,IF(N173&gt;2.15,37,IF(N173&gt;2.14,38,IF(N173&gt;2.131,39,IF(N173&gt;2.122,40,IF(N173&gt;2.113,41,IF(N173&gt;2.104,42,IF(N173&gt;2.095,43,IF(N173&gt;2.086,44,IF(N173&gt;2.077,45,IF(N173&gt;2.068,46,IF(N173&gt;2.059,47,IF(N173&gt;2.05,48,IF(N173&gt;2.042,49,IF(N173&gt;2.034,50,IF(N173&gt;2.026,51,IF(N173&gt;2.018,52,IF(N173&gt;2.01,53,IF(N173&gt;2.002,54,IF(N173&gt;1.595,55,IF(N173&gt;1.588,56,IF(N173&gt;1.581,57,IF(N173&gt;1.574,58,IF(N173&gt;1.567,59,))))))))))))))))))))))))))))))))))))))))))))))))))))))))))))</f>
        <v>0</v>
      </c>
      <c r="Q173" s="16"/>
      <c r="R173" s="16">
        <f>O173+P173+Q173</f>
        <v>0</v>
      </c>
      <c r="S173" s="16">
        <f>R173</f>
        <v>0</v>
      </c>
      <c r="T173" s="65">
        <v>180</v>
      </c>
      <c r="U173" s="16">
        <f t="shared" si="54"/>
        <v>0</v>
      </c>
      <c r="V173" s="16">
        <f t="shared" si="55"/>
        <v>25</v>
      </c>
      <c r="W173" s="16">
        <f t="shared" si="56"/>
        <v>25</v>
      </c>
      <c r="X173" s="15">
        <f t="shared" si="57"/>
        <v>25</v>
      </c>
      <c r="Y173" s="61">
        <v>100</v>
      </c>
      <c r="Z173" s="16">
        <f t="shared" si="58"/>
        <v>0</v>
      </c>
      <c r="AA173" s="16">
        <f t="shared" si="59"/>
        <v>0</v>
      </c>
      <c r="AB173" s="16">
        <f t="shared" si="60"/>
        <v>0</v>
      </c>
      <c r="AC173" s="15">
        <f t="shared" si="61"/>
        <v>0</v>
      </c>
      <c r="AD173" s="18">
        <f t="shared" si="62"/>
        <v>51</v>
      </c>
      <c r="AE173" s="19">
        <f t="shared" si="63"/>
        <v>51</v>
      </c>
      <c r="AF173" s="19">
        <f t="shared" si="64"/>
        <v>166</v>
      </c>
    </row>
    <row r="174" spans="1:32" x14ac:dyDescent="0.25">
      <c r="A174" s="68">
        <v>54</v>
      </c>
      <c r="B174" s="70" t="s">
        <v>139</v>
      </c>
      <c r="C174" s="58">
        <v>23</v>
      </c>
      <c r="D174" s="59">
        <v>8.4</v>
      </c>
      <c r="E174" s="14">
        <f t="shared" si="46"/>
        <v>28</v>
      </c>
      <c r="F174" s="14">
        <f t="shared" si="47"/>
        <v>0</v>
      </c>
      <c r="G174" s="14">
        <f t="shared" si="48"/>
        <v>28</v>
      </c>
      <c r="H174" s="15">
        <f t="shared" si="49"/>
        <v>28</v>
      </c>
      <c r="I174" s="61">
        <v>320</v>
      </c>
      <c r="J174" s="14">
        <f t="shared" si="50"/>
        <v>0</v>
      </c>
      <c r="K174" s="14">
        <f t="shared" si="51"/>
        <v>5</v>
      </c>
      <c r="L174" s="14">
        <f t="shared" si="52"/>
        <v>5</v>
      </c>
      <c r="M174" s="15">
        <f t="shared" si="53"/>
        <v>5</v>
      </c>
      <c r="N174" s="17"/>
      <c r="O174" s="17"/>
      <c r="P174" s="17"/>
      <c r="Q174" s="17"/>
      <c r="R174" s="17"/>
      <c r="S174" s="17"/>
      <c r="T174" s="65">
        <v>165</v>
      </c>
      <c r="U174" s="16">
        <f t="shared" si="54"/>
        <v>0</v>
      </c>
      <c r="V174" s="16">
        <f t="shared" si="55"/>
        <v>17</v>
      </c>
      <c r="W174" s="16">
        <f t="shared" si="56"/>
        <v>17</v>
      </c>
      <c r="X174" s="15">
        <f t="shared" si="57"/>
        <v>17</v>
      </c>
      <c r="Y174" s="61">
        <v>100</v>
      </c>
      <c r="Z174" s="16">
        <f t="shared" si="58"/>
        <v>0</v>
      </c>
      <c r="AA174" s="16">
        <f t="shared" si="59"/>
        <v>0</v>
      </c>
      <c r="AB174" s="16">
        <f t="shared" si="60"/>
        <v>0</v>
      </c>
      <c r="AC174" s="15">
        <f t="shared" si="61"/>
        <v>0</v>
      </c>
      <c r="AD174" s="18">
        <f t="shared" si="62"/>
        <v>50</v>
      </c>
      <c r="AE174" s="19">
        <f t="shared" si="63"/>
        <v>50</v>
      </c>
      <c r="AF174" s="19">
        <f t="shared" si="64"/>
        <v>169</v>
      </c>
    </row>
    <row r="175" spans="1:32" x14ac:dyDescent="0.25">
      <c r="A175" s="68">
        <v>173</v>
      </c>
      <c r="B175" s="70" t="s">
        <v>313</v>
      </c>
      <c r="C175" s="58">
        <v>53</v>
      </c>
      <c r="D175" s="59">
        <v>8.8000000000000007</v>
      </c>
      <c r="E175" s="14">
        <f t="shared" si="46"/>
        <v>0</v>
      </c>
      <c r="F175" s="14">
        <f t="shared" si="47"/>
        <v>18</v>
      </c>
      <c r="G175" s="14">
        <f t="shared" si="48"/>
        <v>18</v>
      </c>
      <c r="H175" s="15">
        <f t="shared" si="49"/>
        <v>18</v>
      </c>
      <c r="I175" s="61">
        <v>370</v>
      </c>
      <c r="J175" s="14">
        <f t="shared" si="50"/>
        <v>0</v>
      </c>
      <c r="K175" s="14">
        <f t="shared" si="51"/>
        <v>10</v>
      </c>
      <c r="L175" s="14">
        <f t="shared" si="52"/>
        <v>10</v>
      </c>
      <c r="M175" s="15">
        <f t="shared" si="53"/>
        <v>10</v>
      </c>
      <c r="N175" s="16">
        <v>60</v>
      </c>
      <c r="O175" s="16">
        <f>IF(N175&gt;1.567,0,IF(N175&gt;1.56,60,IF(N175&gt;1.554,61,IF(N175&gt;1.548,62,IF(N175&gt;1.542,63,IF(N175&gt;1.536,64,IF(N175&gt;1.53,65,IF(N175&gt;1.524,66,IF(N175&gt;1.518,67,IF(N175&gt;1.512,68,IF(N175&gt;1.506,69,IF(N175&gt;1.5,70,IF(N175&gt;1.494,71,IF(N175&gt;1.488,72,IF(N175&gt;1.482,73,IF(N175&gt;1.477,74,IF(N175&gt;1.473,75,IF(N175&gt;1.469,76,IF(N175&gt;1.464,77,IF(N175&gt;1.46,78,IF(N175&gt;1.455,79,IF(N175&gt;1.451,80,IF(N175&gt;1.447,81,IF(N175&gt;1.443,82,IF(N175&gt;1.439,83,IF(N175&gt;1.435,84,IF(N175&gt;1.432,85,IF(N175&gt;1.428,86,IF(N175&gt;1.425,87,IF(N175&gt;1.422,88,IF(N175&gt;1.419,89,IF(N175&gt;1.416,90,IF(N175&gt;1.413,91,IF(N175&gt;1.41,92,IF(N175&gt;1.407,93,IF(N175&gt;1.404,94,IF(N175&gt;1.401,95,IF(N175&gt;1.398,96,IF(N175&gt;1.395,97,IF(N175&gt;1.392,98,IF(N175&gt;1.389,99,IF(N175&gt;1.386,100,IF(N175&gt;1.383,101,IF(N175&gt;1.38,102,IF(N175&gt;1.378,103,IF(N175&gt;1.375,104,IF(N175&gt;1.372,105,IF(N175&gt;1.37,106,IF(N175&gt;1.367,107,IF(N175&gt;1.365,108,IF(N175&gt;1.362,109,IF(N175&gt;1.359,110,IF(N175&gt;1.357,111,IF(N175&gt;1.354,112,IF(N175&gt;1.351,113,IF(N175&gt;1.348,114,IF(N175&gt;1.346,115,IF(N175&gt;1.343,116,IF(N175&gt;1.341,117,IF(N175&gt;1.338,118,IF(N175&gt;1.336,119,)))))))))))))))))))))))))))))))))))))))))))))))))))))))))))))</f>
        <v>0</v>
      </c>
      <c r="P175" s="16">
        <f>IF(N175&gt;3.015,0,IF(N175&gt;3.001,1,IF(N175&gt;2.587,2,IF(N175&gt;2.573,3,IF(N175&gt;2.559,4,IF(N175&gt;2.545,5,IF(N175&gt;2.531,6,IF(N175&gt;2.517,7,IF(N175&gt;2.503,8,IF(N175&gt;2.489,9,IF(N175&gt;2.475,10,IF(N175&gt;2.461,11,IF(N175&gt;2.448,12,IF(N175&gt;2.435,13,IF(N175&gt;2.422,14,IF(N175&gt;2.409,15,IF(N175&gt;2.396,16,IF(N175&gt;2.383,17,IF(N175&gt;2.37,18,IF(N175&gt;2.357,19,IF(N175&gt;2.344,20,IF(N175&gt;2.332,21,IF(N175&gt;2.32,22,IF(N175&gt;2.308,23,IF(N175&gt;2.296,24,IF(N175&gt;2.284,25,IF(N175&gt;2.272,26,IF(N175&gt;2.26,27,IF(N175&gt;2.248,28,IF(N175&gt;2.236,29,IF(N175&gt;2.225,30,IF(N175&gt;2.214,31,IF(N175&gt;2.203,32,IF(N175&gt;2.192,33,IF(N175&gt;2.181,34,IF(N175&gt;2.17,35,IF(N175&gt;2.16,36,IF(N175&gt;2.15,37,IF(N175&gt;2.14,38,IF(N175&gt;2.131,39,IF(N175&gt;2.122,40,IF(N175&gt;2.113,41,IF(N175&gt;2.104,42,IF(N175&gt;2.095,43,IF(N175&gt;2.086,44,IF(N175&gt;2.077,45,IF(N175&gt;2.068,46,IF(N175&gt;2.059,47,IF(N175&gt;2.05,48,IF(N175&gt;2.042,49,IF(N175&gt;2.034,50,IF(N175&gt;2.026,51,IF(N175&gt;2.018,52,IF(N175&gt;2.01,53,IF(N175&gt;2.002,54,IF(N175&gt;1.595,55,IF(N175&gt;1.588,56,IF(N175&gt;1.581,57,IF(N175&gt;1.574,58,IF(N175&gt;1.567,59,))))))))))))))))))))))))))))))))))))))))))))))))))))))))))))</f>
        <v>0</v>
      </c>
      <c r="Q175" s="16"/>
      <c r="R175" s="16">
        <f>O175+P175+Q175</f>
        <v>0</v>
      </c>
      <c r="S175" s="16">
        <f>R175</f>
        <v>0</v>
      </c>
      <c r="T175" s="65">
        <v>174</v>
      </c>
      <c r="U175" s="16">
        <f t="shared" si="54"/>
        <v>0</v>
      </c>
      <c r="V175" s="16">
        <f t="shared" si="55"/>
        <v>22</v>
      </c>
      <c r="W175" s="16">
        <f t="shared" si="56"/>
        <v>22</v>
      </c>
      <c r="X175" s="15">
        <f t="shared" si="57"/>
        <v>22</v>
      </c>
      <c r="Y175" s="61">
        <v>100</v>
      </c>
      <c r="Z175" s="16">
        <f t="shared" si="58"/>
        <v>0</v>
      </c>
      <c r="AA175" s="16">
        <f t="shared" si="59"/>
        <v>0</v>
      </c>
      <c r="AB175" s="16">
        <f t="shared" si="60"/>
        <v>0</v>
      </c>
      <c r="AC175" s="15">
        <f t="shared" si="61"/>
        <v>0</v>
      </c>
      <c r="AD175" s="18">
        <f t="shared" si="62"/>
        <v>50</v>
      </c>
      <c r="AE175" s="19">
        <f t="shared" si="63"/>
        <v>50</v>
      </c>
      <c r="AF175" s="19">
        <f t="shared" si="64"/>
        <v>169</v>
      </c>
    </row>
    <row r="176" spans="1:32" x14ac:dyDescent="0.25">
      <c r="A176" s="68">
        <v>178</v>
      </c>
      <c r="B176" s="70" t="s">
        <v>431</v>
      </c>
      <c r="C176" s="58">
        <v>55</v>
      </c>
      <c r="D176" s="59">
        <v>8.3000000000000007</v>
      </c>
      <c r="E176" s="14">
        <f t="shared" si="46"/>
        <v>31</v>
      </c>
      <c r="F176" s="14">
        <f t="shared" si="47"/>
        <v>0</v>
      </c>
      <c r="G176" s="14">
        <f t="shared" si="48"/>
        <v>31</v>
      </c>
      <c r="H176" s="15">
        <f t="shared" si="49"/>
        <v>31</v>
      </c>
      <c r="I176" s="61">
        <v>300</v>
      </c>
      <c r="J176" s="14">
        <f t="shared" si="50"/>
        <v>0</v>
      </c>
      <c r="K176" s="14">
        <f t="shared" si="51"/>
        <v>3</v>
      </c>
      <c r="L176" s="14">
        <f t="shared" si="52"/>
        <v>3</v>
      </c>
      <c r="M176" s="15">
        <f t="shared" si="53"/>
        <v>3</v>
      </c>
      <c r="N176" s="17"/>
      <c r="O176" s="17"/>
      <c r="P176" s="17"/>
      <c r="Q176" s="17"/>
      <c r="R176" s="17"/>
      <c r="S176" s="17"/>
      <c r="T176" s="65">
        <v>163</v>
      </c>
      <c r="U176" s="16">
        <f t="shared" si="54"/>
        <v>0</v>
      </c>
      <c r="V176" s="16">
        <f t="shared" si="55"/>
        <v>16</v>
      </c>
      <c r="W176" s="16">
        <f t="shared" si="56"/>
        <v>16</v>
      </c>
      <c r="X176" s="15">
        <f t="shared" si="57"/>
        <v>16</v>
      </c>
      <c r="Y176" s="61">
        <v>100</v>
      </c>
      <c r="Z176" s="16">
        <f t="shared" si="58"/>
        <v>0</v>
      </c>
      <c r="AA176" s="16">
        <f t="shared" si="59"/>
        <v>0</v>
      </c>
      <c r="AB176" s="16">
        <f t="shared" si="60"/>
        <v>0</v>
      </c>
      <c r="AC176" s="15">
        <f t="shared" si="61"/>
        <v>0</v>
      </c>
      <c r="AD176" s="18">
        <f t="shared" si="62"/>
        <v>50</v>
      </c>
      <c r="AE176" s="19">
        <f t="shared" si="63"/>
        <v>50</v>
      </c>
      <c r="AF176" s="19">
        <f t="shared" si="64"/>
        <v>169</v>
      </c>
    </row>
    <row r="177" spans="1:32" x14ac:dyDescent="0.25">
      <c r="A177" s="68">
        <v>5</v>
      </c>
      <c r="B177" s="70" t="s">
        <v>92</v>
      </c>
      <c r="C177" s="58">
        <v>5</v>
      </c>
      <c r="D177" s="59">
        <v>8.5</v>
      </c>
      <c r="E177" s="14">
        <f t="shared" si="46"/>
        <v>0</v>
      </c>
      <c r="F177" s="14">
        <f t="shared" si="47"/>
        <v>25</v>
      </c>
      <c r="G177" s="14">
        <f t="shared" si="48"/>
        <v>25</v>
      </c>
      <c r="H177" s="15">
        <f t="shared" si="49"/>
        <v>25</v>
      </c>
      <c r="I177" s="61">
        <v>410</v>
      </c>
      <c r="J177" s="14">
        <f t="shared" si="50"/>
        <v>0</v>
      </c>
      <c r="K177" s="14">
        <f t="shared" si="51"/>
        <v>14</v>
      </c>
      <c r="L177" s="14">
        <f t="shared" si="52"/>
        <v>14</v>
      </c>
      <c r="M177" s="15">
        <f t="shared" si="53"/>
        <v>14</v>
      </c>
      <c r="N177" s="16">
        <v>60</v>
      </c>
      <c r="O177" s="16">
        <f>IF(N177&gt;40,0,IF(N177&gt;42,60,IF(N177&gt;44,61,IF(N177&gt;46,62,IF(N177&gt;48,63,IF(N177&gt;50,64,IF(N177&gt;53,65,IF(N177&gt;56,66,IF(N177&gt;59,67,IF(N177&gt;62,68,IF(N177&gt;65,69,IF(N177&gt;66,70,))))))))))))</f>
        <v>0</v>
      </c>
      <c r="P177" s="16">
        <f>IF(N177&gt;4,0,IF(N177&gt;5,1,IF(N177&gt;6,2,IF(N177&gt;7,3,IF(N177&gt;8,4,IF(N177&gt;9,5,IF(N177&gt;10,6,IF(N177&gt;11,7,IF(N177&gt;12,8,IF(N177&gt;13,9,IF(N177&gt;13.5,10,IF(N177&gt;14,11,IF(N177&gt;14.8,12,IF(N177&gt;15,13,IF(N177&gt;15.4,14,IF(N177&gt;16,15,IF(N177&gt;16.3,16,IF(N177&gt;17,17,IF(N177&gt;17.3,18,IF(N177&gt;18,19,IF(N177&gt;18.3,20,IF(N177&gt;19,21,IF(N177&gt;19.3,22,IF(N177&gt;20,23,IF(N177&gt;20.2,24,IF(N177&gt;21,25,IF(N177&gt;21.2,26,IF(N177&gt;22,27,IF(N177&gt;22.2,28,IF(N177&gt;23,29,IF(N177&gt;23.2,30,IF(N177&gt;24,31,IF(N177&gt;24.2,32,IF(N177&gt;25,33,IF(N177&gt;25.1,34,IF(N177&gt;26,35,IF(N177&gt;26.1,36,IF(N177&gt;27,37,IF(N177&gt;27.1,38,IF(N177&gt;28,39,IF(N177&gt;28.1,40,IF(N177&gt;29,41,IF(N177&gt;29.1,42,IF(N177&gt;30,43,IF(N177&gt;30.1,44,IF(N177&gt;30.7,45,IF(N177&gt;31,46,IF(N177&gt;31.5,47,IF(N177&gt;31.7,48,IF(N177&gt;32,49,IF(N177&gt;32.4,50,IF(N177&gt;33,51,IF(N177&gt;33.8,52,IF(N177&gt;34,53,IF(N177&gt;35,54,IF(N177&gt;36,55,IF(N177&gt;37,56,IF(N177&gt;38,57,IF(N177&gt;39,58,IF(N177&gt;40,59,))))))))))))))))))))))))))))))))))))))))))))))))))))))))))))</f>
        <v>0</v>
      </c>
      <c r="Q177" s="16"/>
      <c r="R177" s="16">
        <f>O177+P177+Q177</f>
        <v>0</v>
      </c>
      <c r="S177" s="16">
        <f>R177</f>
        <v>0</v>
      </c>
      <c r="T177" s="65">
        <v>146</v>
      </c>
      <c r="U177" s="16">
        <f t="shared" si="54"/>
        <v>0</v>
      </c>
      <c r="V177" s="16">
        <f t="shared" si="55"/>
        <v>10</v>
      </c>
      <c r="W177" s="16">
        <f t="shared" si="56"/>
        <v>10</v>
      </c>
      <c r="X177" s="15">
        <f t="shared" si="57"/>
        <v>10</v>
      </c>
      <c r="Y177" s="61">
        <v>100</v>
      </c>
      <c r="Z177" s="16">
        <f t="shared" si="58"/>
        <v>0</v>
      </c>
      <c r="AA177" s="16">
        <f t="shared" si="59"/>
        <v>0</v>
      </c>
      <c r="AB177" s="16">
        <f t="shared" si="60"/>
        <v>0</v>
      </c>
      <c r="AC177" s="15">
        <f t="shared" si="61"/>
        <v>0</v>
      </c>
      <c r="AD177" s="18">
        <f t="shared" si="62"/>
        <v>49</v>
      </c>
      <c r="AE177" s="19">
        <f t="shared" si="63"/>
        <v>49</v>
      </c>
      <c r="AF177" s="19">
        <f t="shared" si="64"/>
        <v>172</v>
      </c>
    </row>
    <row r="178" spans="1:32" x14ac:dyDescent="0.25">
      <c r="A178" s="68">
        <v>165</v>
      </c>
      <c r="B178" s="70" t="s">
        <v>80</v>
      </c>
      <c r="C178" s="58">
        <v>50</v>
      </c>
      <c r="D178" s="59">
        <v>8.3000000000000007</v>
      </c>
      <c r="E178" s="14">
        <f t="shared" si="46"/>
        <v>31</v>
      </c>
      <c r="F178" s="14">
        <f t="shared" si="47"/>
        <v>0</v>
      </c>
      <c r="G178" s="14">
        <f t="shared" si="48"/>
        <v>31</v>
      </c>
      <c r="H178" s="15">
        <f t="shared" si="49"/>
        <v>31</v>
      </c>
      <c r="I178" s="61">
        <v>280</v>
      </c>
      <c r="J178" s="14">
        <f t="shared" si="50"/>
        <v>0</v>
      </c>
      <c r="K178" s="14">
        <f t="shared" si="51"/>
        <v>2</v>
      </c>
      <c r="L178" s="14">
        <f t="shared" si="52"/>
        <v>2</v>
      </c>
      <c r="M178" s="15">
        <f t="shared" si="53"/>
        <v>2</v>
      </c>
      <c r="N178" s="16">
        <v>60</v>
      </c>
      <c r="O178" s="16">
        <f>IF(N178&gt;1.567,0,IF(N178&gt;1.56,60,IF(N178&gt;1.554,61,IF(N178&gt;1.548,62,IF(N178&gt;1.542,63,IF(N178&gt;1.536,64,IF(N178&gt;1.53,65,IF(N178&gt;1.524,66,IF(N178&gt;1.518,67,IF(N178&gt;1.512,68,IF(N178&gt;1.506,69,IF(N178&gt;1.5,70,IF(N178&gt;1.494,71,IF(N178&gt;1.488,72,IF(N178&gt;1.482,73,IF(N178&gt;1.477,74,IF(N178&gt;1.473,75,IF(N178&gt;1.469,76,IF(N178&gt;1.464,77,IF(N178&gt;1.46,78,IF(N178&gt;1.455,79,IF(N178&gt;1.451,80,IF(N178&gt;1.447,81,IF(N178&gt;1.443,82,IF(N178&gt;1.439,83,IF(N178&gt;1.435,84,IF(N178&gt;1.432,85,IF(N178&gt;1.428,86,IF(N178&gt;1.425,87,IF(N178&gt;1.422,88,IF(N178&gt;1.419,89,IF(N178&gt;1.416,90,IF(N178&gt;1.413,91,IF(N178&gt;1.41,92,IF(N178&gt;1.407,93,IF(N178&gt;1.404,94,IF(N178&gt;1.401,95,IF(N178&gt;1.398,96,IF(N178&gt;1.395,97,IF(N178&gt;1.392,98,IF(N178&gt;1.389,99,IF(N178&gt;1.386,100,IF(N178&gt;1.383,101,IF(N178&gt;1.38,102,IF(N178&gt;1.378,103,IF(N178&gt;1.375,104,IF(N178&gt;1.372,105,IF(N178&gt;1.37,106,IF(N178&gt;1.367,107,IF(N178&gt;1.365,108,IF(N178&gt;1.362,109,IF(N178&gt;1.359,110,IF(N178&gt;1.357,111,IF(N178&gt;1.354,112,IF(N178&gt;1.351,113,IF(N178&gt;1.348,114,IF(N178&gt;1.346,115,IF(N178&gt;1.343,116,IF(N178&gt;1.341,117,IF(N178&gt;1.338,118,IF(N178&gt;1.336,119,)))))))))))))))))))))))))))))))))))))))))))))))))))))))))))))</f>
        <v>0</v>
      </c>
      <c r="P178" s="16">
        <f>IF(N178&gt;3.015,0,IF(N178&gt;3.001,1,IF(N178&gt;2.587,2,IF(N178&gt;2.573,3,IF(N178&gt;2.559,4,IF(N178&gt;2.545,5,IF(N178&gt;2.531,6,IF(N178&gt;2.517,7,IF(N178&gt;2.503,8,IF(N178&gt;2.489,9,IF(N178&gt;2.475,10,IF(N178&gt;2.461,11,IF(N178&gt;2.448,12,IF(N178&gt;2.435,13,IF(N178&gt;2.422,14,IF(N178&gt;2.409,15,IF(N178&gt;2.396,16,IF(N178&gt;2.383,17,IF(N178&gt;2.37,18,IF(N178&gt;2.357,19,IF(N178&gt;2.344,20,IF(N178&gt;2.332,21,IF(N178&gt;2.32,22,IF(N178&gt;2.308,23,IF(N178&gt;2.296,24,IF(N178&gt;2.284,25,IF(N178&gt;2.272,26,IF(N178&gt;2.26,27,IF(N178&gt;2.248,28,IF(N178&gt;2.236,29,IF(N178&gt;2.225,30,IF(N178&gt;2.214,31,IF(N178&gt;2.203,32,IF(N178&gt;2.192,33,IF(N178&gt;2.181,34,IF(N178&gt;2.17,35,IF(N178&gt;2.16,36,IF(N178&gt;2.15,37,IF(N178&gt;2.14,38,IF(N178&gt;2.131,39,IF(N178&gt;2.122,40,IF(N178&gt;2.113,41,IF(N178&gt;2.104,42,IF(N178&gt;2.095,43,IF(N178&gt;2.086,44,IF(N178&gt;2.077,45,IF(N178&gt;2.068,46,IF(N178&gt;2.059,47,IF(N178&gt;2.05,48,IF(N178&gt;2.042,49,IF(N178&gt;2.034,50,IF(N178&gt;2.026,51,IF(N178&gt;2.018,52,IF(N178&gt;2.01,53,IF(N178&gt;2.002,54,IF(N178&gt;1.595,55,IF(N178&gt;1.588,56,IF(N178&gt;1.581,57,IF(N178&gt;1.574,58,IF(N178&gt;1.567,59,))))))))))))))))))))))))))))))))))))))))))))))))))))))))))))</f>
        <v>0</v>
      </c>
      <c r="Q178" s="16"/>
      <c r="R178" s="16">
        <f>O178+P178+Q178</f>
        <v>0</v>
      </c>
      <c r="S178" s="16">
        <f>R178</f>
        <v>0</v>
      </c>
      <c r="T178" s="65">
        <v>162</v>
      </c>
      <c r="U178" s="16">
        <f t="shared" si="54"/>
        <v>0</v>
      </c>
      <c r="V178" s="16">
        <f t="shared" si="55"/>
        <v>16</v>
      </c>
      <c r="W178" s="16">
        <f t="shared" si="56"/>
        <v>16</v>
      </c>
      <c r="X178" s="15">
        <f t="shared" si="57"/>
        <v>16</v>
      </c>
      <c r="Y178" s="61">
        <v>100</v>
      </c>
      <c r="Z178" s="16">
        <f t="shared" si="58"/>
        <v>0</v>
      </c>
      <c r="AA178" s="16">
        <f t="shared" si="59"/>
        <v>0</v>
      </c>
      <c r="AB178" s="16">
        <f t="shared" si="60"/>
        <v>0</v>
      </c>
      <c r="AC178" s="15">
        <f t="shared" si="61"/>
        <v>0</v>
      </c>
      <c r="AD178" s="18">
        <f t="shared" si="62"/>
        <v>49</v>
      </c>
      <c r="AE178" s="19">
        <f t="shared" si="63"/>
        <v>49</v>
      </c>
      <c r="AF178" s="19">
        <f t="shared" si="64"/>
        <v>172</v>
      </c>
    </row>
    <row r="179" spans="1:32" x14ac:dyDescent="0.25">
      <c r="A179" s="68">
        <v>3</v>
      </c>
      <c r="B179" s="70" t="s">
        <v>91</v>
      </c>
      <c r="C179" s="58">
        <v>5</v>
      </c>
      <c r="D179" s="59">
        <v>9.1</v>
      </c>
      <c r="E179" s="14">
        <f t="shared" si="46"/>
        <v>0</v>
      </c>
      <c r="F179" s="14">
        <f t="shared" si="47"/>
        <v>12</v>
      </c>
      <c r="G179" s="14">
        <f t="shared" si="48"/>
        <v>12</v>
      </c>
      <c r="H179" s="15">
        <f t="shared" si="49"/>
        <v>12</v>
      </c>
      <c r="I179" s="61">
        <v>450</v>
      </c>
      <c r="J179" s="14">
        <f t="shared" si="50"/>
        <v>0</v>
      </c>
      <c r="K179" s="14">
        <f t="shared" si="51"/>
        <v>20</v>
      </c>
      <c r="L179" s="14">
        <f t="shared" si="52"/>
        <v>20</v>
      </c>
      <c r="M179" s="15">
        <f t="shared" si="53"/>
        <v>20</v>
      </c>
      <c r="N179" s="17"/>
      <c r="O179" s="17"/>
      <c r="P179" s="17"/>
      <c r="Q179" s="17"/>
      <c r="R179" s="17"/>
      <c r="S179" s="17"/>
      <c r="T179" s="65">
        <v>162</v>
      </c>
      <c r="U179" s="16">
        <f t="shared" si="54"/>
        <v>0</v>
      </c>
      <c r="V179" s="16">
        <f t="shared" si="55"/>
        <v>16</v>
      </c>
      <c r="W179" s="16">
        <f t="shared" si="56"/>
        <v>16</v>
      </c>
      <c r="X179" s="15">
        <f t="shared" si="57"/>
        <v>16</v>
      </c>
      <c r="Y179" s="61">
        <v>100</v>
      </c>
      <c r="Z179" s="16">
        <f t="shared" si="58"/>
        <v>0</v>
      </c>
      <c r="AA179" s="16">
        <f t="shared" si="59"/>
        <v>0</v>
      </c>
      <c r="AB179" s="16">
        <f t="shared" si="60"/>
        <v>0</v>
      </c>
      <c r="AC179" s="15">
        <f t="shared" si="61"/>
        <v>0</v>
      </c>
      <c r="AD179" s="18">
        <f t="shared" si="62"/>
        <v>48</v>
      </c>
      <c r="AE179" s="19">
        <f t="shared" si="63"/>
        <v>48</v>
      </c>
      <c r="AF179" s="19">
        <f t="shared" si="64"/>
        <v>174</v>
      </c>
    </row>
    <row r="180" spans="1:32" x14ac:dyDescent="0.25">
      <c r="A180" s="68">
        <v>121</v>
      </c>
      <c r="B180" s="70" t="s">
        <v>149</v>
      </c>
      <c r="C180" s="58">
        <v>41</v>
      </c>
      <c r="D180" s="59">
        <v>9.6</v>
      </c>
      <c r="E180" s="14">
        <f t="shared" si="46"/>
        <v>0</v>
      </c>
      <c r="F180" s="14">
        <f t="shared" si="47"/>
        <v>5</v>
      </c>
      <c r="G180" s="14">
        <f t="shared" si="48"/>
        <v>5</v>
      </c>
      <c r="H180" s="15">
        <f t="shared" si="49"/>
        <v>5</v>
      </c>
      <c r="I180" s="61">
        <v>390</v>
      </c>
      <c r="J180" s="14">
        <f t="shared" si="50"/>
        <v>0</v>
      </c>
      <c r="K180" s="14">
        <f t="shared" si="51"/>
        <v>12</v>
      </c>
      <c r="L180" s="14">
        <f t="shared" si="52"/>
        <v>12</v>
      </c>
      <c r="M180" s="15">
        <f t="shared" si="53"/>
        <v>12</v>
      </c>
      <c r="N180" s="16">
        <v>60</v>
      </c>
      <c r="O180" s="16">
        <f>IF(N180&gt;1.567,0,IF(N180&gt;1.56,60,IF(N180&gt;1.554,61,IF(N180&gt;1.548,62,IF(N180&gt;1.542,63,IF(N180&gt;1.536,64,IF(N180&gt;1.53,65,IF(N180&gt;1.524,66,IF(N180&gt;1.518,67,IF(N180&gt;1.512,68,IF(N180&gt;1.506,69,IF(N180&gt;1.5,70,IF(N180&gt;1.494,71,IF(N180&gt;1.488,72,IF(N180&gt;1.482,73,IF(N180&gt;1.477,74,IF(N180&gt;1.473,75,IF(N180&gt;1.469,76,IF(N180&gt;1.464,77,IF(N180&gt;1.46,78,IF(N180&gt;1.455,79,IF(N180&gt;1.451,80,IF(N180&gt;1.447,81,IF(N180&gt;1.443,82,IF(N180&gt;1.439,83,IF(N180&gt;1.435,84,IF(N180&gt;1.432,85,IF(N180&gt;1.428,86,IF(N180&gt;1.425,87,IF(N180&gt;1.422,88,IF(N180&gt;1.419,89,IF(N180&gt;1.416,90,IF(N180&gt;1.413,91,IF(N180&gt;1.41,92,IF(N180&gt;1.407,93,IF(N180&gt;1.404,94,IF(N180&gt;1.401,95,IF(N180&gt;1.398,96,IF(N180&gt;1.395,97,IF(N180&gt;1.392,98,IF(N180&gt;1.389,99,IF(N180&gt;1.386,100,IF(N180&gt;1.383,101,IF(N180&gt;1.38,102,IF(N180&gt;1.378,103,IF(N180&gt;1.375,104,IF(N180&gt;1.372,105,IF(N180&gt;1.37,106,IF(N180&gt;1.367,107,IF(N180&gt;1.365,108,IF(N180&gt;1.362,109,IF(N180&gt;1.359,110,IF(N180&gt;1.357,111,IF(N180&gt;1.354,112,IF(N180&gt;1.351,113,IF(N180&gt;1.348,114,IF(N180&gt;1.346,115,IF(N180&gt;1.343,116,IF(N180&gt;1.341,117,IF(N180&gt;1.338,118,IF(N180&gt;1.336,119,)))))))))))))))))))))))))))))))))))))))))))))))))))))))))))))</f>
        <v>0</v>
      </c>
      <c r="P180" s="16">
        <f>IF(N180&gt;3.015,0,IF(N180&gt;3.001,1,IF(N180&gt;2.587,2,IF(N180&gt;2.573,3,IF(N180&gt;2.559,4,IF(N180&gt;2.545,5,IF(N180&gt;2.531,6,IF(N180&gt;2.517,7,IF(N180&gt;2.503,8,IF(N180&gt;2.489,9,IF(N180&gt;2.475,10,IF(N180&gt;2.461,11,IF(N180&gt;2.448,12,IF(N180&gt;2.435,13,IF(N180&gt;2.422,14,IF(N180&gt;2.409,15,IF(N180&gt;2.396,16,IF(N180&gt;2.383,17,IF(N180&gt;2.37,18,IF(N180&gt;2.357,19,IF(N180&gt;2.344,20,IF(N180&gt;2.332,21,IF(N180&gt;2.32,22,IF(N180&gt;2.308,23,IF(N180&gt;2.296,24,IF(N180&gt;2.284,25,IF(N180&gt;2.272,26,IF(N180&gt;2.26,27,IF(N180&gt;2.248,28,IF(N180&gt;2.236,29,IF(N180&gt;2.225,30,IF(N180&gt;2.214,31,IF(N180&gt;2.203,32,IF(N180&gt;2.192,33,IF(N180&gt;2.181,34,IF(N180&gt;2.17,35,IF(N180&gt;2.16,36,IF(N180&gt;2.15,37,IF(N180&gt;2.14,38,IF(N180&gt;2.131,39,IF(N180&gt;2.122,40,IF(N180&gt;2.113,41,IF(N180&gt;2.104,42,IF(N180&gt;2.095,43,IF(N180&gt;2.086,44,IF(N180&gt;2.077,45,IF(N180&gt;2.068,46,IF(N180&gt;2.059,47,IF(N180&gt;2.05,48,IF(N180&gt;2.042,49,IF(N180&gt;2.034,50,IF(N180&gt;2.026,51,IF(N180&gt;2.018,52,IF(N180&gt;2.01,53,IF(N180&gt;2.002,54,IF(N180&gt;1.595,55,IF(N180&gt;1.588,56,IF(N180&gt;1.581,57,IF(N180&gt;1.574,58,IF(N180&gt;1.567,59,))))))))))))))))))))))))))))))))))))))))))))))))))))))))))))</f>
        <v>0</v>
      </c>
      <c r="Q180" s="16"/>
      <c r="R180" s="16">
        <f>O180+P180+Q180</f>
        <v>0</v>
      </c>
      <c r="S180" s="16">
        <f>R180</f>
        <v>0</v>
      </c>
      <c r="T180" s="65">
        <v>192</v>
      </c>
      <c r="U180" s="16">
        <f t="shared" si="54"/>
        <v>0</v>
      </c>
      <c r="V180" s="16">
        <f t="shared" si="55"/>
        <v>31</v>
      </c>
      <c r="W180" s="16">
        <f t="shared" si="56"/>
        <v>31</v>
      </c>
      <c r="X180" s="15">
        <f t="shared" si="57"/>
        <v>31</v>
      </c>
      <c r="Y180" s="61">
        <v>100</v>
      </c>
      <c r="Z180" s="16">
        <f t="shared" si="58"/>
        <v>0</v>
      </c>
      <c r="AA180" s="16">
        <f t="shared" si="59"/>
        <v>0</v>
      </c>
      <c r="AB180" s="16">
        <f t="shared" si="60"/>
        <v>0</v>
      </c>
      <c r="AC180" s="15">
        <f t="shared" si="61"/>
        <v>0</v>
      </c>
      <c r="AD180" s="18">
        <f t="shared" si="62"/>
        <v>48</v>
      </c>
      <c r="AE180" s="19">
        <f t="shared" si="63"/>
        <v>48</v>
      </c>
      <c r="AF180" s="19">
        <f t="shared" si="64"/>
        <v>174</v>
      </c>
    </row>
    <row r="181" spans="1:32" x14ac:dyDescent="0.25">
      <c r="A181" s="68">
        <v>143</v>
      </c>
      <c r="B181" s="70" t="s">
        <v>437</v>
      </c>
      <c r="C181" s="58">
        <v>46</v>
      </c>
      <c r="D181" s="59">
        <v>8.4</v>
      </c>
      <c r="E181" s="14">
        <f t="shared" si="46"/>
        <v>28</v>
      </c>
      <c r="F181" s="14">
        <f t="shared" si="47"/>
        <v>0</v>
      </c>
      <c r="G181" s="14">
        <f t="shared" si="48"/>
        <v>28</v>
      </c>
      <c r="H181" s="15">
        <f t="shared" si="49"/>
        <v>28</v>
      </c>
      <c r="I181" s="61">
        <v>230</v>
      </c>
      <c r="J181" s="14">
        <f t="shared" si="50"/>
        <v>0</v>
      </c>
      <c r="K181" s="14">
        <f t="shared" si="51"/>
        <v>0</v>
      </c>
      <c r="L181" s="14">
        <f t="shared" si="52"/>
        <v>0</v>
      </c>
      <c r="M181" s="15">
        <f t="shared" si="53"/>
        <v>0</v>
      </c>
      <c r="N181" s="17"/>
      <c r="O181" s="17"/>
      <c r="P181" s="17"/>
      <c r="Q181" s="17"/>
      <c r="R181" s="17"/>
      <c r="S181" s="17"/>
      <c r="T181" s="65">
        <v>170</v>
      </c>
      <c r="U181" s="16">
        <f t="shared" si="54"/>
        <v>0</v>
      </c>
      <c r="V181" s="16">
        <f t="shared" si="55"/>
        <v>20</v>
      </c>
      <c r="W181" s="16">
        <f t="shared" si="56"/>
        <v>20</v>
      </c>
      <c r="X181" s="15">
        <f t="shared" si="57"/>
        <v>20</v>
      </c>
      <c r="Y181" s="61">
        <v>100</v>
      </c>
      <c r="Z181" s="16">
        <f t="shared" si="58"/>
        <v>0</v>
      </c>
      <c r="AA181" s="16">
        <f t="shared" si="59"/>
        <v>0</v>
      </c>
      <c r="AB181" s="16">
        <f t="shared" si="60"/>
        <v>0</v>
      </c>
      <c r="AC181" s="15">
        <f t="shared" si="61"/>
        <v>0</v>
      </c>
      <c r="AD181" s="18">
        <f t="shared" si="62"/>
        <v>48</v>
      </c>
      <c r="AE181" s="19">
        <f t="shared" si="63"/>
        <v>48</v>
      </c>
      <c r="AF181" s="19">
        <f t="shared" si="64"/>
        <v>174</v>
      </c>
    </row>
    <row r="182" spans="1:32" x14ac:dyDescent="0.25">
      <c r="A182" s="68">
        <v>155</v>
      </c>
      <c r="B182" s="70" t="s">
        <v>278</v>
      </c>
      <c r="C182" s="58">
        <v>48</v>
      </c>
      <c r="D182" s="59">
        <v>8.5</v>
      </c>
      <c r="E182" s="14">
        <f t="shared" si="46"/>
        <v>0</v>
      </c>
      <c r="F182" s="14">
        <f t="shared" si="47"/>
        <v>25</v>
      </c>
      <c r="G182" s="14">
        <f t="shared" si="48"/>
        <v>25</v>
      </c>
      <c r="H182" s="15">
        <f t="shared" si="49"/>
        <v>25</v>
      </c>
      <c r="I182" s="61">
        <v>380</v>
      </c>
      <c r="J182" s="14">
        <f t="shared" si="50"/>
        <v>0</v>
      </c>
      <c r="K182" s="14">
        <f t="shared" si="51"/>
        <v>11</v>
      </c>
      <c r="L182" s="14">
        <f t="shared" si="52"/>
        <v>11</v>
      </c>
      <c r="M182" s="15">
        <f t="shared" si="53"/>
        <v>11</v>
      </c>
      <c r="N182" s="17"/>
      <c r="O182" s="17"/>
      <c r="P182" s="17"/>
      <c r="Q182" s="17"/>
      <c r="R182" s="17"/>
      <c r="S182" s="17"/>
      <c r="T182" s="65">
        <v>148</v>
      </c>
      <c r="U182" s="16">
        <f t="shared" si="54"/>
        <v>0</v>
      </c>
      <c r="V182" s="16">
        <f t="shared" si="55"/>
        <v>11</v>
      </c>
      <c r="W182" s="16">
        <f t="shared" si="56"/>
        <v>11</v>
      </c>
      <c r="X182" s="15">
        <f t="shared" si="57"/>
        <v>11</v>
      </c>
      <c r="Y182" s="61">
        <v>100</v>
      </c>
      <c r="Z182" s="16">
        <f t="shared" si="58"/>
        <v>0</v>
      </c>
      <c r="AA182" s="16">
        <f t="shared" si="59"/>
        <v>0</v>
      </c>
      <c r="AB182" s="16">
        <f t="shared" si="60"/>
        <v>0</v>
      </c>
      <c r="AC182" s="15">
        <f t="shared" si="61"/>
        <v>0</v>
      </c>
      <c r="AD182" s="18">
        <f t="shared" si="62"/>
        <v>47</v>
      </c>
      <c r="AE182" s="19">
        <f t="shared" si="63"/>
        <v>47</v>
      </c>
      <c r="AF182" s="19">
        <f t="shared" si="64"/>
        <v>177</v>
      </c>
    </row>
    <row r="183" spans="1:32" x14ac:dyDescent="0.25">
      <c r="A183" s="68">
        <v>157</v>
      </c>
      <c r="B183" s="70" t="s">
        <v>388</v>
      </c>
      <c r="C183" s="58">
        <v>49</v>
      </c>
      <c r="D183" s="59">
        <v>8.8000000000000007</v>
      </c>
      <c r="E183" s="14">
        <f t="shared" si="46"/>
        <v>0</v>
      </c>
      <c r="F183" s="14">
        <f t="shared" si="47"/>
        <v>18</v>
      </c>
      <c r="G183" s="14">
        <f t="shared" si="48"/>
        <v>18</v>
      </c>
      <c r="H183" s="15">
        <f t="shared" si="49"/>
        <v>18</v>
      </c>
      <c r="I183" s="61">
        <v>340</v>
      </c>
      <c r="J183" s="14">
        <f t="shared" si="50"/>
        <v>0</v>
      </c>
      <c r="K183" s="14">
        <f t="shared" si="51"/>
        <v>7</v>
      </c>
      <c r="L183" s="14">
        <f t="shared" si="52"/>
        <v>7</v>
      </c>
      <c r="M183" s="15">
        <f t="shared" si="53"/>
        <v>7</v>
      </c>
      <c r="N183" s="16">
        <v>60</v>
      </c>
      <c r="O183" s="16">
        <f>IF(N183&gt;1.567,0,IF(N183&gt;1.56,60,IF(N183&gt;1.554,61,IF(N183&gt;1.548,62,IF(N183&gt;1.542,63,IF(N183&gt;1.536,64,IF(N183&gt;1.53,65,IF(N183&gt;1.524,66,IF(N183&gt;1.518,67,IF(N183&gt;1.512,68,IF(N183&gt;1.506,69,IF(N183&gt;1.5,70,IF(N183&gt;1.494,71,IF(N183&gt;1.488,72,IF(N183&gt;1.482,73,IF(N183&gt;1.477,74,IF(N183&gt;1.473,75,IF(N183&gt;1.469,76,IF(N183&gt;1.464,77,IF(N183&gt;1.46,78,IF(N183&gt;1.455,79,IF(N183&gt;1.451,80,IF(N183&gt;1.447,81,IF(N183&gt;1.443,82,IF(N183&gt;1.439,83,IF(N183&gt;1.435,84,IF(N183&gt;1.432,85,IF(N183&gt;1.428,86,IF(N183&gt;1.425,87,IF(N183&gt;1.422,88,IF(N183&gt;1.419,89,IF(N183&gt;1.416,90,IF(N183&gt;1.413,91,IF(N183&gt;1.41,92,IF(N183&gt;1.407,93,IF(N183&gt;1.404,94,IF(N183&gt;1.401,95,IF(N183&gt;1.398,96,IF(N183&gt;1.395,97,IF(N183&gt;1.392,98,IF(N183&gt;1.389,99,IF(N183&gt;1.386,100,IF(N183&gt;1.383,101,IF(N183&gt;1.38,102,IF(N183&gt;1.378,103,IF(N183&gt;1.375,104,IF(N183&gt;1.372,105,IF(N183&gt;1.37,106,IF(N183&gt;1.367,107,IF(N183&gt;1.365,108,IF(N183&gt;1.362,109,IF(N183&gt;1.359,110,IF(N183&gt;1.357,111,IF(N183&gt;1.354,112,IF(N183&gt;1.351,113,IF(N183&gt;1.348,114,IF(N183&gt;1.346,115,IF(N183&gt;1.343,116,IF(N183&gt;1.341,117,IF(N183&gt;1.338,118,IF(N183&gt;1.336,119,)))))))))))))))))))))))))))))))))))))))))))))))))))))))))))))</f>
        <v>0</v>
      </c>
      <c r="P183" s="16">
        <f>IF(N183&gt;3.015,0,IF(N183&gt;3.001,1,IF(N183&gt;2.587,2,IF(N183&gt;2.573,3,IF(N183&gt;2.559,4,IF(N183&gt;2.545,5,IF(N183&gt;2.531,6,IF(N183&gt;2.517,7,IF(N183&gt;2.503,8,IF(N183&gt;2.489,9,IF(N183&gt;2.475,10,IF(N183&gt;2.461,11,IF(N183&gt;2.448,12,IF(N183&gt;2.435,13,IF(N183&gt;2.422,14,IF(N183&gt;2.409,15,IF(N183&gt;2.396,16,IF(N183&gt;2.383,17,IF(N183&gt;2.37,18,IF(N183&gt;2.357,19,IF(N183&gt;2.344,20,IF(N183&gt;2.332,21,IF(N183&gt;2.32,22,IF(N183&gt;2.308,23,IF(N183&gt;2.296,24,IF(N183&gt;2.284,25,IF(N183&gt;2.272,26,IF(N183&gt;2.26,27,IF(N183&gt;2.248,28,IF(N183&gt;2.236,29,IF(N183&gt;2.225,30,IF(N183&gt;2.214,31,IF(N183&gt;2.203,32,IF(N183&gt;2.192,33,IF(N183&gt;2.181,34,IF(N183&gt;2.17,35,IF(N183&gt;2.16,36,IF(N183&gt;2.15,37,IF(N183&gt;2.14,38,IF(N183&gt;2.131,39,IF(N183&gt;2.122,40,IF(N183&gt;2.113,41,IF(N183&gt;2.104,42,IF(N183&gt;2.095,43,IF(N183&gt;2.086,44,IF(N183&gt;2.077,45,IF(N183&gt;2.068,46,IF(N183&gt;2.059,47,IF(N183&gt;2.05,48,IF(N183&gt;2.042,49,IF(N183&gt;2.034,50,IF(N183&gt;2.026,51,IF(N183&gt;2.018,52,IF(N183&gt;2.01,53,IF(N183&gt;2.002,54,IF(N183&gt;1.595,55,IF(N183&gt;1.588,56,IF(N183&gt;1.581,57,IF(N183&gt;1.574,58,IF(N183&gt;1.567,59,))))))))))))))))))))))))))))))))))))))))))))))))))))))))))))</f>
        <v>0</v>
      </c>
      <c r="Q183" s="16"/>
      <c r="R183" s="16">
        <f>O183+P183+Q183</f>
        <v>0</v>
      </c>
      <c r="S183" s="16">
        <f>R183</f>
        <v>0</v>
      </c>
      <c r="T183" s="65">
        <v>172</v>
      </c>
      <c r="U183" s="16">
        <f t="shared" si="54"/>
        <v>0</v>
      </c>
      <c r="V183" s="16">
        <f t="shared" si="55"/>
        <v>21</v>
      </c>
      <c r="W183" s="16">
        <f t="shared" si="56"/>
        <v>21</v>
      </c>
      <c r="X183" s="15">
        <f t="shared" si="57"/>
        <v>21</v>
      </c>
      <c r="Y183" s="61">
        <v>100</v>
      </c>
      <c r="Z183" s="16">
        <f t="shared" si="58"/>
        <v>0</v>
      </c>
      <c r="AA183" s="16">
        <f t="shared" si="59"/>
        <v>0</v>
      </c>
      <c r="AB183" s="16">
        <f t="shared" si="60"/>
        <v>0</v>
      </c>
      <c r="AC183" s="15">
        <f t="shared" si="61"/>
        <v>0</v>
      </c>
      <c r="AD183" s="18">
        <f t="shared" si="62"/>
        <v>46</v>
      </c>
      <c r="AE183" s="19">
        <f t="shared" si="63"/>
        <v>46</v>
      </c>
      <c r="AF183" s="19">
        <f t="shared" si="64"/>
        <v>178</v>
      </c>
    </row>
    <row r="184" spans="1:32" x14ac:dyDescent="0.25">
      <c r="A184" s="68">
        <v>70</v>
      </c>
      <c r="B184" s="70" t="s">
        <v>271</v>
      </c>
      <c r="C184" s="58">
        <v>28</v>
      </c>
      <c r="D184" s="59">
        <v>9</v>
      </c>
      <c r="E184" s="14">
        <f t="shared" si="46"/>
        <v>0</v>
      </c>
      <c r="F184" s="14">
        <f t="shared" si="47"/>
        <v>14</v>
      </c>
      <c r="G184" s="14">
        <f t="shared" si="48"/>
        <v>14</v>
      </c>
      <c r="H184" s="15">
        <f t="shared" si="49"/>
        <v>14</v>
      </c>
      <c r="I184" s="61">
        <v>385</v>
      </c>
      <c r="J184" s="14">
        <f t="shared" si="50"/>
        <v>0</v>
      </c>
      <c r="K184" s="14">
        <f t="shared" si="51"/>
        <v>11</v>
      </c>
      <c r="L184" s="14">
        <f t="shared" si="52"/>
        <v>11</v>
      </c>
      <c r="M184" s="15">
        <f t="shared" si="53"/>
        <v>11</v>
      </c>
      <c r="N184" s="16">
        <v>60</v>
      </c>
      <c r="O184" s="16">
        <f>IF(N184&gt;1.567,0,IF(N184&gt;1.56,60,IF(N184&gt;1.554,61,IF(N184&gt;1.548,62,IF(N184&gt;1.542,63,IF(N184&gt;1.536,64,IF(N184&gt;1.53,65,IF(N184&gt;1.524,66,IF(N184&gt;1.518,67,IF(N184&gt;1.512,68,IF(N184&gt;1.506,69,IF(N184&gt;1.5,70,IF(N184&gt;1.494,71,IF(N184&gt;1.488,72,IF(N184&gt;1.482,73,IF(N184&gt;1.477,74,IF(N184&gt;1.473,75,IF(N184&gt;1.469,76,IF(N184&gt;1.464,77,IF(N184&gt;1.46,78,IF(N184&gt;1.455,79,IF(N184&gt;1.451,80,IF(N184&gt;1.447,81,IF(N184&gt;1.443,82,IF(N184&gt;1.439,83,IF(N184&gt;1.435,84,IF(N184&gt;1.432,85,IF(N184&gt;1.428,86,IF(N184&gt;1.425,87,IF(N184&gt;1.422,88,IF(N184&gt;1.419,89,IF(N184&gt;1.416,90,IF(N184&gt;1.413,91,IF(N184&gt;1.41,92,IF(N184&gt;1.407,93,IF(N184&gt;1.404,94,IF(N184&gt;1.401,95,IF(N184&gt;1.398,96,IF(N184&gt;1.395,97,IF(N184&gt;1.392,98,IF(N184&gt;1.389,99,IF(N184&gt;1.386,100,IF(N184&gt;1.383,101,IF(N184&gt;1.38,102,IF(N184&gt;1.378,103,IF(N184&gt;1.375,104,IF(N184&gt;1.372,105,IF(N184&gt;1.37,106,IF(N184&gt;1.367,107,IF(N184&gt;1.365,108,IF(N184&gt;1.362,109,IF(N184&gt;1.359,110,IF(N184&gt;1.357,111,IF(N184&gt;1.354,112,IF(N184&gt;1.351,113,IF(N184&gt;1.348,114,IF(N184&gt;1.346,115,IF(N184&gt;1.343,116,IF(N184&gt;1.341,117,IF(N184&gt;1.338,118,IF(N184&gt;1.336,119,)))))))))))))))))))))))))))))))))))))))))))))))))))))))))))))</f>
        <v>0</v>
      </c>
      <c r="P184" s="16">
        <f>IF(N184&gt;3.015,0,IF(N184&gt;3.001,1,IF(N184&gt;2.587,2,IF(N184&gt;2.573,3,IF(N184&gt;2.559,4,IF(N184&gt;2.545,5,IF(N184&gt;2.531,6,IF(N184&gt;2.517,7,IF(N184&gt;2.503,8,IF(N184&gt;2.489,9,IF(N184&gt;2.475,10,IF(N184&gt;2.461,11,IF(N184&gt;2.448,12,IF(N184&gt;2.435,13,IF(N184&gt;2.422,14,IF(N184&gt;2.409,15,IF(N184&gt;2.396,16,IF(N184&gt;2.383,17,IF(N184&gt;2.37,18,IF(N184&gt;2.357,19,IF(N184&gt;2.344,20,IF(N184&gt;2.332,21,IF(N184&gt;2.32,22,IF(N184&gt;2.308,23,IF(N184&gt;2.296,24,IF(N184&gt;2.284,25,IF(N184&gt;2.272,26,IF(N184&gt;2.26,27,IF(N184&gt;2.248,28,IF(N184&gt;2.236,29,IF(N184&gt;2.225,30,IF(N184&gt;2.214,31,IF(N184&gt;2.203,32,IF(N184&gt;2.192,33,IF(N184&gt;2.181,34,IF(N184&gt;2.17,35,IF(N184&gt;2.16,36,IF(N184&gt;2.15,37,IF(N184&gt;2.14,38,IF(N184&gt;2.131,39,IF(N184&gt;2.122,40,IF(N184&gt;2.113,41,IF(N184&gt;2.104,42,IF(N184&gt;2.095,43,IF(N184&gt;2.086,44,IF(N184&gt;2.077,45,IF(N184&gt;2.068,46,IF(N184&gt;2.059,47,IF(N184&gt;2.05,48,IF(N184&gt;2.042,49,IF(N184&gt;2.034,50,IF(N184&gt;2.026,51,IF(N184&gt;2.018,52,IF(N184&gt;2.01,53,IF(N184&gt;2.002,54,IF(N184&gt;1.595,55,IF(N184&gt;1.588,56,IF(N184&gt;1.581,57,IF(N184&gt;1.574,58,IF(N184&gt;1.567,59,))))))))))))))))))))))))))))))))))))))))))))))))))))))))))))</f>
        <v>0</v>
      </c>
      <c r="Q184" s="16"/>
      <c r="R184" s="16">
        <f>O184+P184+Q184</f>
        <v>0</v>
      </c>
      <c r="S184" s="16">
        <f>R184</f>
        <v>0</v>
      </c>
      <c r="T184" s="65">
        <v>170</v>
      </c>
      <c r="U184" s="16">
        <f t="shared" si="54"/>
        <v>0</v>
      </c>
      <c r="V184" s="16">
        <f t="shared" si="55"/>
        <v>20</v>
      </c>
      <c r="W184" s="16">
        <f t="shared" si="56"/>
        <v>20</v>
      </c>
      <c r="X184" s="15">
        <f t="shared" si="57"/>
        <v>20</v>
      </c>
      <c r="Y184" s="61">
        <v>100</v>
      </c>
      <c r="Z184" s="16">
        <f t="shared" si="58"/>
        <v>0</v>
      </c>
      <c r="AA184" s="16">
        <f t="shared" si="59"/>
        <v>0</v>
      </c>
      <c r="AB184" s="16">
        <f t="shared" si="60"/>
        <v>0</v>
      </c>
      <c r="AC184" s="15">
        <f t="shared" si="61"/>
        <v>0</v>
      </c>
      <c r="AD184" s="18">
        <f t="shared" si="62"/>
        <v>45</v>
      </c>
      <c r="AE184" s="19">
        <f t="shared" si="63"/>
        <v>45</v>
      </c>
      <c r="AF184" s="19">
        <f t="shared" si="64"/>
        <v>179</v>
      </c>
    </row>
    <row r="185" spans="1:32" x14ac:dyDescent="0.25">
      <c r="A185" s="68">
        <v>159</v>
      </c>
      <c r="B185" s="70" t="s">
        <v>387</v>
      </c>
      <c r="C185" s="58">
        <v>49</v>
      </c>
      <c r="D185" s="59">
        <v>8.8000000000000007</v>
      </c>
      <c r="E185" s="14">
        <f t="shared" si="46"/>
        <v>0</v>
      </c>
      <c r="F185" s="14">
        <f t="shared" si="47"/>
        <v>18</v>
      </c>
      <c r="G185" s="14">
        <f t="shared" si="48"/>
        <v>18</v>
      </c>
      <c r="H185" s="15">
        <f t="shared" si="49"/>
        <v>18</v>
      </c>
      <c r="I185" s="61">
        <v>390</v>
      </c>
      <c r="J185" s="14">
        <f t="shared" si="50"/>
        <v>0</v>
      </c>
      <c r="K185" s="14">
        <f t="shared" si="51"/>
        <v>12</v>
      </c>
      <c r="L185" s="14">
        <f t="shared" si="52"/>
        <v>12</v>
      </c>
      <c r="M185" s="15">
        <f t="shared" si="53"/>
        <v>12</v>
      </c>
      <c r="N185" s="17"/>
      <c r="O185" s="17"/>
      <c r="P185" s="17"/>
      <c r="Q185" s="17"/>
      <c r="R185" s="17"/>
      <c r="S185" s="17"/>
      <c r="T185" s="65">
        <v>160</v>
      </c>
      <c r="U185" s="16">
        <f t="shared" si="54"/>
        <v>0</v>
      </c>
      <c r="V185" s="16">
        <f t="shared" si="55"/>
        <v>15</v>
      </c>
      <c r="W185" s="16">
        <f t="shared" si="56"/>
        <v>15</v>
      </c>
      <c r="X185" s="15">
        <f t="shared" si="57"/>
        <v>15</v>
      </c>
      <c r="Y185" s="61">
        <v>100</v>
      </c>
      <c r="Z185" s="16">
        <f t="shared" si="58"/>
        <v>0</v>
      </c>
      <c r="AA185" s="16">
        <f t="shared" si="59"/>
        <v>0</v>
      </c>
      <c r="AB185" s="16">
        <f t="shared" si="60"/>
        <v>0</v>
      </c>
      <c r="AC185" s="15">
        <f t="shared" si="61"/>
        <v>0</v>
      </c>
      <c r="AD185" s="18">
        <f t="shared" si="62"/>
        <v>45</v>
      </c>
      <c r="AE185" s="19">
        <f t="shared" si="63"/>
        <v>45</v>
      </c>
      <c r="AF185" s="19">
        <f t="shared" si="64"/>
        <v>179</v>
      </c>
    </row>
    <row r="186" spans="1:32" x14ac:dyDescent="0.25">
      <c r="A186" s="68">
        <v>154</v>
      </c>
      <c r="B186" s="70" t="s">
        <v>279</v>
      </c>
      <c r="C186" s="58">
        <v>48</v>
      </c>
      <c r="D186" s="59">
        <v>8.4</v>
      </c>
      <c r="E186" s="14">
        <f t="shared" si="46"/>
        <v>28</v>
      </c>
      <c r="F186" s="14">
        <f t="shared" si="47"/>
        <v>0</v>
      </c>
      <c r="G186" s="14">
        <f t="shared" si="48"/>
        <v>28</v>
      </c>
      <c r="H186" s="15">
        <f t="shared" si="49"/>
        <v>28</v>
      </c>
      <c r="I186" s="61">
        <v>300</v>
      </c>
      <c r="J186" s="14">
        <f t="shared" si="50"/>
        <v>0</v>
      </c>
      <c r="K186" s="14">
        <f t="shared" si="51"/>
        <v>3</v>
      </c>
      <c r="L186" s="14">
        <f t="shared" si="52"/>
        <v>3</v>
      </c>
      <c r="M186" s="15">
        <f t="shared" si="53"/>
        <v>3</v>
      </c>
      <c r="N186" s="17"/>
      <c r="O186" s="17"/>
      <c r="P186" s="17"/>
      <c r="Q186" s="17"/>
      <c r="R186" s="17"/>
      <c r="S186" s="17"/>
      <c r="T186" s="65">
        <v>155</v>
      </c>
      <c r="U186" s="16">
        <f t="shared" si="54"/>
        <v>0</v>
      </c>
      <c r="V186" s="16">
        <f t="shared" si="55"/>
        <v>13</v>
      </c>
      <c r="W186" s="16">
        <f t="shared" si="56"/>
        <v>13</v>
      </c>
      <c r="X186" s="15">
        <f t="shared" si="57"/>
        <v>13</v>
      </c>
      <c r="Y186" s="61">
        <v>100</v>
      </c>
      <c r="Z186" s="16">
        <f t="shared" si="58"/>
        <v>0</v>
      </c>
      <c r="AA186" s="16">
        <f t="shared" si="59"/>
        <v>0</v>
      </c>
      <c r="AB186" s="16">
        <f t="shared" si="60"/>
        <v>0</v>
      </c>
      <c r="AC186" s="15">
        <f t="shared" si="61"/>
        <v>0</v>
      </c>
      <c r="AD186" s="18">
        <f t="shared" si="62"/>
        <v>44</v>
      </c>
      <c r="AE186" s="19">
        <f t="shared" si="63"/>
        <v>44</v>
      </c>
      <c r="AF186" s="19">
        <f t="shared" si="64"/>
        <v>181</v>
      </c>
    </row>
    <row r="187" spans="1:32" x14ac:dyDescent="0.25">
      <c r="A187" s="68">
        <v>175</v>
      </c>
      <c r="B187" s="70" t="s">
        <v>311</v>
      </c>
      <c r="C187" s="58">
        <v>53</v>
      </c>
      <c r="D187" s="59">
        <v>8.6</v>
      </c>
      <c r="E187" s="14">
        <f t="shared" si="46"/>
        <v>0</v>
      </c>
      <c r="F187" s="14">
        <f t="shared" si="47"/>
        <v>22</v>
      </c>
      <c r="G187" s="14">
        <f t="shared" si="48"/>
        <v>22</v>
      </c>
      <c r="H187" s="15">
        <f t="shared" si="49"/>
        <v>22</v>
      </c>
      <c r="I187" s="61">
        <v>350</v>
      </c>
      <c r="J187" s="14">
        <f t="shared" si="50"/>
        <v>0</v>
      </c>
      <c r="K187" s="14">
        <f t="shared" si="51"/>
        <v>8</v>
      </c>
      <c r="L187" s="14">
        <f t="shared" si="52"/>
        <v>8</v>
      </c>
      <c r="M187" s="15">
        <f t="shared" si="53"/>
        <v>8</v>
      </c>
      <c r="N187" s="16">
        <v>60</v>
      </c>
      <c r="O187" s="16">
        <f>IF(N187&gt;1.567,0,IF(N187&gt;1.56,60,IF(N187&gt;1.554,61,IF(N187&gt;1.548,62,IF(N187&gt;1.542,63,IF(N187&gt;1.536,64,IF(N187&gt;1.53,65,IF(N187&gt;1.524,66,IF(N187&gt;1.518,67,IF(N187&gt;1.512,68,IF(N187&gt;1.506,69,IF(N187&gt;1.5,70,IF(N187&gt;1.494,71,IF(N187&gt;1.488,72,IF(N187&gt;1.482,73,IF(N187&gt;1.477,74,IF(N187&gt;1.473,75,IF(N187&gt;1.469,76,IF(N187&gt;1.464,77,IF(N187&gt;1.46,78,IF(N187&gt;1.455,79,IF(N187&gt;1.451,80,IF(N187&gt;1.447,81,IF(N187&gt;1.443,82,IF(N187&gt;1.439,83,IF(N187&gt;1.435,84,IF(N187&gt;1.432,85,IF(N187&gt;1.428,86,IF(N187&gt;1.425,87,IF(N187&gt;1.422,88,IF(N187&gt;1.419,89,IF(N187&gt;1.416,90,IF(N187&gt;1.413,91,IF(N187&gt;1.41,92,IF(N187&gt;1.407,93,IF(N187&gt;1.404,94,IF(N187&gt;1.401,95,IF(N187&gt;1.398,96,IF(N187&gt;1.395,97,IF(N187&gt;1.392,98,IF(N187&gt;1.389,99,IF(N187&gt;1.386,100,IF(N187&gt;1.383,101,IF(N187&gt;1.38,102,IF(N187&gt;1.378,103,IF(N187&gt;1.375,104,IF(N187&gt;1.372,105,IF(N187&gt;1.37,106,IF(N187&gt;1.367,107,IF(N187&gt;1.365,108,IF(N187&gt;1.362,109,IF(N187&gt;1.359,110,IF(N187&gt;1.357,111,IF(N187&gt;1.354,112,IF(N187&gt;1.351,113,IF(N187&gt;1.348,114,IF(N187&gt;1.346,115,IF(N187&gt;1.343,116,IF(N187&gt;1.341,117,IF(N187&gt;1.338,118,IF(N187&gt;1.336,119,)))))))))))))))))))))))))))))))))))))))))))))))))))))))))))))</f>
        <v>0</v>
      </c>
      <c r="P187" s="16">
        <f>IF(N187&gt;3.015,0,IF(N187&gt;3.001,1,IF(N187&gt;2.587,2,IF(N187&gt;2.573,3,IF(N187&gt;2.559,4,IF(N187&gt;2.545,5,IF(N187&gt;2.531,6,IF(N187&gt;2.517,7,IF(N187&gt;2.503,8,IF(N187&gt;2.489,9,IF(N187&gt;2.475,10,IF(N187&gt;2.461,11,IF(N187&gt;2.448,12,IF(N187&gt;2.435,13,IF(N187&gt;2.422,14,IF(N187&gt;2.409,15,IF(N187&gt;2.396,16,IF(N187&gt;2.383,17,IF(N187&gt;2.37,18,IF(N187&gt;2.357,19,IF(N187&gt;2.344,20,IF(N187&gt;2.332,21,IF(N187&gt;2.32,22,IF(N187&gt;2.308,23,IF(N187&gt;2.296,24,IF(N187&gt;2.284,25,IF(N187&gt;2.272,26,IF(N187&gt;2.26,27,IF(N187&gt;2.248,28,IF(N187&gt;2.236,29,IF(N187&gt;2.225,30,IF(N187&gt;2.214,31,IF(N187&gt;2.203,32,IF(N187&gt;2.192,33,IF(N187&gt;2.181,34,IF(N187&gt;2.17,35,IF(N187&gt;2.16,36,IF(N187&gt;2.15,37,IF(N187&gt;2.14,38,IF(N187&gt;2.131,39,IF(N187&gt;2.122,40,IF(N187&gt;2.113,41,IF(N187&gt;2.104,42,IF(N187&gt;2.095,43,IF(N187&gt;2.086,44,IF(N187&gt;2.077,45,IF(N187&gt;2.068,46,IF(N187&gt;2.059,47,IF(N187&gt;2.05,48,IF(N187&gt;2.042,49,IF(N187&gt;2.034,50,IF(N187&gt;2.026,51,IF(N187&gt;2.018,52,IF(N187&gt;2.01,53,IF(N187&gt;2.002,54,IF(N187&gt;1.595,55,IF(N187&gt;1.588,56,IF(N187&gt;1.581,57,IF(N187&gt;1.574,58,IF(N187&gt;1.567,59,))))))))))))))))))))))))))))))))))))))))))))))))))))))))))))</f>
        <v>0</v>
      </c>
      <c r="Q187" s="16"/>
      <c r="R187" s="16">
        <f>O187+P187+Q187</f>
        <v>0</v>
      </c>
      <c r="S187" s="16">
        <f>R187</f>
        <v>0</v>
      </c>
      <c r="T187" s="65">
        <v>157</v>
      </c>
      <c r="U187" s="16">
        <f t="shared" si="54"/>
        <v>0</v>
      </c>
      <c r="V187" s="16">
        <f t="shared" si="55"/>
        <v>14</v>
      </c>
      <c r="W187" s="16">
        <f t="shared" si="56"/>
        <v>14</v>
      </c>
      <c r="X187" s="15">
        <f t="shared" si="57"/>
        <v>14</v>
      </c>
      <c r="Y187" s="61">
        <v>100</v>
      </c>
      <c r="Z187" s="16">
        <f t="shared" si="58"/>
        <v>0</v>
      </c>
      <c r="AA187" s="16">
        <f t="shared" si="59"/>
        <v>0</v>
      </c>
      <c r="AB187" s="16">
        <f t="shared" si="60"/>
        <v>0</v>
      </c>
      <c r="AC187" s="15">
        <f t="shared" si="61"/>
        <v>0</v>
      </c>
      <c r="AD187" s="18">
        <f t="shared" si="62"/>
        <v>44</v>
      </c>
      <c r="AE187" s="19">
        <f t="shared" si="63"/>
        <v>44</v>
      </c>
      <c r="AF187" s="19">
        <f t="shared" si="64"/>
        <v>181</v>
      </c>
    </row>
    <row r="188" spans="1:32" x14ac:dyDescent="0.25">
      <c r="A188" s="68">
        <v>32</v>
      </c>
      <c r="B188" s="70" t="s">
        <v>111</v>
      </c>
      <c r="C188" s="58">
        <v>17</v>
      </c>
      <c r="D188" s="59">
        <v>8.6999999999999993</v>
      </c>
      <c r="E188" s="14">
        <f t="shared" si="46"/>
        <v>0</v>
      </c>
      <c r="F188" s="14">
        <f t="shared" si="47"/>
        <v>20</v>
      </c>
      <c r="G188" s="14">
        <f t="shared" si="48"/>
        <v>20</v>
      </c>
      <c r="H188" s="15">
        <f t="shared" si="49"/>
        <v>20</v>
      </c>
      <c r="I188" s="61">
        <v>260</v>
      </c>
      <c r="J188" s="14">
        <f t="shared" si="50"/>
        <v>0</v>
      </c>
      <c r="K188" s="14">
        <f t="shared" si="51"/>
        <v>1</v>
      </c>
      <c r="L188" s="14">
        <f t="shared" si="52"/>
        <v>1</v>
      </c>
      <c r="M188" s="15">
        <f t="shared" si="53"/>
        <v>1</v>
      </c>
      <c r="N188" s="17"/>
      <c r="O188" s="17"/>
      <c r="P188" s="17"/>
      <c r="Q188" s="17"/>
      <c r="R188" s="17"/>
      <c r="S188" s="17"/>
      <c r="T188" s="65">
        <v>175</v>
      </c>
      <c r="U188" s="16">
        <f t="shared" si="54"/>
        <v>0</v>
      </c>
      <c r="V188" s="16">
        <f t="shared" si="55"/>
        <v>22</v>
      </c>
      <c r="W188" s="16">
        <f t="shared" si="56"/>
        <v>22</v>
      </c>
      <c r="X188" s="15">
        <f t="shared" si="57"/>
        <v>22</v>
      </c>
      <c r="Y188" s="61">
        <v>100</v>
      </c>
      <c r="Z188" s="16">
        <f t="shared" si="58"/>
        <v>0</v>
      </c>
      <c r="AA188" s="16">
        <f t="shared" si="59"/>
        <v>0</v>
      </c>
      <c r="AB188" s="16">
        <f t="shared" si="60"/>
        <v>0</v>
      </c>
      <c r="AC188" s="15">
        <f t="shared" si="61"/>
        <v>0</v>
      </c>
      <c r="AD188" s="18">
        <f t="shared" si="62"/>
        <v>43</v>
      </c>
      <c r="AE188" s="19">
        <f t="shared" si="63"/>
        <v>43</v>
      </c>
      <c r="AF188" s="19">
        <f t="shared" si="64"/>
        <v>183</v>
      </c>
    </row>
    <row r="189" spans="1:32" x14ac:dyDescent="0.25">
      <c r="A189" s="68">
        <v>130</v>
      </c>
      <c r="B189" s="70" t="s">
        <v>441</v>
      </c>
      <c r="C189" s="58">
        <v>43</v>
      </c>
      <c r="D189" s="59">
        <v>8.6</v>
      </c>
      <c r="E189" s="14">
        <f t="shared" si="46"/>
        <v>0</v>
      </c>
      <c r="F189" s="14">
        <f t="shared" si="47"/>
        <v>22</v>
      </c>
      <c r="G189" s="14">
        <f t="shared" si="48"/>
        <v>22</v>
      </c>
      <c r="H189" s="15">
        <f t="shared" si="49"/>
        <v>22</v>
      </c>
      <c r="I189" s="61">
        <v>300</v>
      </c>
      <c r="J189" s="14">
        <f t="shared" si="50"/>
        <v>0</v>
      </c>
      <c r="K189" s="14">
        <f t="shared" si="51"/>
        <v>3</v>
      </c>
      <c r="L189" s="14">
        <f t="shared" si="52"/>
        <v>3</v>
      </c>
      <c r="M189" s="15">
        <f t="shared" si="53"/>
        <v>3</v>
      </c>
      <c r="N189" s="17"/>
      <c r="O189" s="17"/>
      <c r="P189" s="17"/>
      <c r="Q189" s="17"/>
      <c r="R189" s="17"/>
      <c r="S189" s="17"/>
      <c r="T189" s="65">
        <v>165</v>
      </c>
      <c r="U189" s="16">
        <f t="shared" si="54"/>
        <v>0</v>
      </c>
      <c r="V189" s="16">
        <f t="shared" si="55"/>
        <v>17</v>
      </c>
      <c r="W189" s="16">
        <f t="shared" si="56"/>
        <v>17</v>
      </c>
      <c r="X189" s="15">
        <f t="shared" si="57"/>
        <v>17</v>
      </c>
      <c r="Y189" s="61">
        <v>100</v>
      </c>
      <c r="Z189" s="16">
        <f t="shared" si="58"/>
        <v>0</v>
      </c>
      <c r="AA189" s="16">
        <f t="shared" si="59"/>
        <v>0</v>
      </c>
      <c r="AB189" s="16">
        <f t="shared" si="60"/>
        <v>0</v>
      </c>
      <c r="AC189" s="15">
        <f t="shared" si="61"/>
        <v>0</v>
      </c>
      <c r="AD189" s="18">
        <f t="shared" si="62"/>
        <v>42</v>
      </c>
      <c r="AE189" s="19">
        <f t="shared" si="63"/>
        <v>42</v>
      </c>
      <c r="AF189" s="19">
        <f t="shared" si="64"/>
        <v>184</v>
      </c>
    </row>
    <row r="190" spans="1:32" x14ac:dyDescent="0.25">
      <c r="A190" s="68">
        <v>160</v>
      </c>
      <c r="B190" s="70" t="s">
        <v>386</v>
      </c>
      <c r="C190" s="58">
        <v>49</v>
      </c>
      <c r="D190" s="59">
        <v>8.6999999999999993</v>
      </c>
      <c r="E190" s="14">
        <f t="shared" si="46"/>
        <v>0</v>
      </c>
      <c r="F190" s="14">
        <f t="shared" si="47"/>
        <v>20</v>
      </c>
      <c r="G190" s="14">
        <f t="shared" si="48"/>
        <v>20</v>
      </c>
      <c r="H190" s="15">
        <f t="shared" si="49"/>
        <v>20</v>
      </c>
      <c r="I190" s="61">
        <v>460</v>
      </c>
      <c r="J190" s="14">
        <f t="shared" si="50"/>
        <v>0</v>
      </c>
      <c r="K190" s="14">
        <f t="shared" si="51"/>
        <v>22</v>
      </c>
      <c r="L190" s="14">
        <f t="shared" si="52"/>
        <v>22</v>
      </c>
      <c r="M190" s="15">
        <f t="shared" si="53"/>
        <v>22</v>
      </c>
      <c r="N190" s="17"/>
      <c r="O190" s="17"/>
      <c r="P190" s="17"/>
      <c r="Q190" s="17"/>
      <c r="R190" s="17"/>
      <c r="S190" s="17"/>
      <c r="T190" s="65">
        <v>0</v>
      </c>
      <c r="U190" s="16">
        <f t="shared" si="54"/>
        <v>0</v>
      </c>
      <c r="V190" s="16">
        <f t="shared" si="55"/>
        <v>0</v>
      </c>
      <c r="W190" s="16">
        <f t="shared" si="56"/>
        <v>0</v>
      </c>
      <c r="X190" s="15">
        <f t="shared" si="57"/>
        <v>0</v>
      </c>
      <c r="Y190" s="61">
        <v>100</v>
      </c>
      <c r="Z190" s="16">
        <f t="shared" si="58"/>
        <v>0</v>
      </c>
      <c r="AA190" s="16">
        <f t="shared" si="59"/>
        <v>0</v>
      </c>
      <c r="AB190" s="16">
        <f t="shared" si="60"/>
        <v>0</v>
      </c>
      <c r="AC190" s="15">
        <f t="shared" si="61"/>
        <v>0</v>
      </c>
      <c r="AD190" s="18">
        <f t="shared" si="62"/>
        <v>42</v>
      </c>
      <c r="AE190" s="19">
        <f t="shared" si="63"/>
        <v>42</v>
      </c>
      <c r="AF190" s="19">
        <f t="shared" si="64"/>
        <v>184</v>
      </c>
    </row>
    <row r="191" spans="1:32" x14ac:dyDescent="0.25">
      <c r="A191" s="68">
        <v>145</v>
      </c>
      <c r="B191" s="70" t="s">
        <v>436</v>
      </c>
      <c r="C191" s="58">
        <v>46</v>
      </c>
      <c r="D191" s="59">
        <v>8.8000000000000007</v>
      </c>
      <c r="E191" s="14">
        <f t="shared" si="46"/>
        <v>0</v>
      </c>
      <c r="F191" s="14">
        <f t="shared" si="47"/>
        <v>18</v>
      </c>
      <c r="G191" s="14">
        <f t="shared" si="48"/>
        <v>18</v>
      </c>
      <c r="H191" s="15">
        <f t="shared" si="49"/>
        <v>18</v>
      </c>
      <c r="I191" s="61">
        <v>370</v>
      </c>
      <c r="J191" s="14">
        <f t="shared" si="50"/>
        <v>0</v>
      </c>
      <c r="K191" s="14">
        <f t="shared" si="51"/>
        <v>10</v>
      </c>
      <c r="L191" s="14">
        <f t="shared" si="52"/>
        <v>10</v>
      </c>
      <c r="M191" s="15">
        <f t="shared" si="53"/>
        <v>10</v>
      </c>
      <c r="N191" s="17"/>
      <c r="O191" s="17"/>
      <c r="P191" s="17"/>
      <c r="Q191" s="17"/>
      <c r="R191" s="17"/>
      <c r="S191" s="17"/>
      <c r="T191" s="65">
        <v>156</v>
      </c>
      <c r="U191" s="16">
        <f t="shared" si="54"/>
        <v>0</v>
      </c>
      <c r="V191" s="16">
        <f t="shared" si="55"/>
        <v>13</v>
      </c>
      <c r="W191" s="16">
        <f t="shared" si="56"/>
        <v>13</v>
      </c>
      <c r="X191" s="15">
        <f t="shared" si="57"/>
        <v>13</v>
      </c>
      <c r="Y191" s="61">
        <v>100</v>
      </c>
      <c r="Z191" s="16">
        <f t="shared" si="58"/>
        <v>0</v>
      </c>
      <c r="AA191" s="16">
        <f t="shared" si="59"/>
        <v>0</v>
      </c>
      <c r="AB191" s="16">
        <f t="shared" si="60"/>
        <v>0</v>
      </c>
      <c r="AC191" s="15">
        <f t="shared" si="61"/>
        <v>0</v>
      </c>
      <c r="AD191" s="18">
        <f t="shared" si="62"/>
        <v>41</v>
      </c>
      <c r="AE191" s="19">
        <f t="shared" si="63"/>
        <v>41</v>
      </c>
      <c r="AF191" s="19">
        <f t="shared" si="64"/>
        <v>186</v>
      </c>
    </row>
    <row r="192" spans="1:32" x14ac:dyDescent="0.25">
      <c r="A192" s="68">
        <v>153</v>
      </c>
      <c r="B192" s="70" t="s">
        <v>280</v>
      </c>
      <c r="C192" s="58">
        <v>48</v>
      </c>
      <c r="D192" s="59">
        <v>8.6</v>
      </c>
      <c r="E192" s="14">
        <f t="shared" si="46"/>
        <v>0</v>
      </c>
      <c r="F192" s="14">
        <f t="shared" si="47"/>
        <v>22</v>
      </c>
      <c r="G192" s="14">
        <f t="shared" si="48"/>
        <v>22</v>
      </c>
      <c r="H192" s="15">
        <f t="shared" si="49"/>
        <v>22</v>
      </c>
      <c r="I192" s="61">
        <v>330</v>
      </c>
      <c r="J192" s="14">
        <f t="shared" si="50"/>
        <v>0</v>
      </c>
      <c r="K192" s="14">
        <f t="shared" si="51"/>
        <v>6</v>
      </c>
      <c r="L192" s="14">
        <f t="shared" si="52"/>
        <v>6</v>
      </c>
      <c r="M192" s="15">
        <f t="shared" si="53"/>
        <v>6</v>
      </c>
      <c r="N192" s="17"/>
      <c r="O192" s="17"/>
      <c r="P192" s="17"/>
      <c r="Q192" s="17"/>
      <c r="R192" s="17"/>
      <c r="S192" s="17"/>
      <c r="T192" s="65">
        <v>156</v>
      </c>
      <c r="U192" s="16">
        <f t="shared" si="54"/>
        <v>0</v>
      </c>
      <c r="V192" s="16">
        <f t="shared" si="55"/>
        <v>13</v>
      </c>
      <c r="W192" s="16">
        <f t="shared" si="56"/>
        <v>13</v>
      </c>
      <c r="X192" s="15">
        <f t="shared" si="57"/>
        <v>13</v>
      </c>
      <c r="Y192" s="61">
        <v>100</v>
      </c>
      <c r="Z192" s="16">
        <f t="shared" si="58"/>
        <v>0</v>
      </c>
      <c r="AA192" s="16">
        <f t="shared" si="59"/>
        <v>0</v>
      </c>
      <c r="AB192" s="16">
        <f t="shared" si="60"/>
        <v>0</v>
      </c>
      <c r="AC192" s="15">
        <f t="shared" si="61"/>
        <v>0</v>
      </c>
      <c r="AD192" s="18">
        <f t="shared" si="62"/>
        <v>41</v>
      </c>
      <c r="AE192" s="19">
        <f t="shared" si="63"/>
        <v>41</v>
      </c>
      <c r="AF192" s="19">
        <f t="shared" si="64"/>
        <v>186</v>
      </c>
    </row>
    <row r="193" spans="1:32" x14ac:dyDescent="0.25">
      <c r="A193" s="68">
        <v>56</v>
      </c>
      <c r="B193" s="70" t="s">
        <v>172</v>
      </c>
      <c r="C193" s="58">
        <v>23</v>
      </c>
      <c r="D193" s="59">
        <v>8.6</v>
      </c>
      <c r="E193" s="14">
        <f t="shared" si="46"/>
        <v>0</v>
      </c>
      <c r="F193" s="14">
        <f t="shared" si="47"/>
        <v>22</v>
      </c>
      <c r="G193" s="14">
        <f t="shared" si="48"/>
        <v>22</v>
      </c>
      <c r="H193" s="15">
        <f t="shared" si="49"/>
        <v>22</v>
      </c>
      <c r="I193" s="61">
        <v>330</v>
      </c>
      <c r="J193" s="14">
        <f t="shared" si="50"/>
        <v>0</v>
      </c>
      <c r="K193" s="14">
        <f t="shared" si="51"/>
        <v>6</v>
      </c>
      <c r="L193" s="14">
        <f t="shared" si="52"/>
        <v>6</v>
      </c>
      <c r="M193" s="15">
        <f t="shared" si="53"/>
        <v>6</v>
      </c>
      <c r="N193" s="17"/>
      <c r="O193" s="17"/>
      <c r="P193" s="17"/>
      <c r="Q193" s="17"/>
      <c r="R193" s="17"/>
      <c r="S193" s="17"/>
      <c r="T193" s="65">
        <v>150</v>
      </c>
      <c r="U193" s="16">
        <f t="shared" si="54"/>
        <v>0</v>
      </c>
      <c r="V193" s="16">
        <f t="shared" si="55"/>
        <v>11</v>
      </c>
      <c r="W193" s="16">
        <f t="shared" si="56"/>
        <v>11</v>
      </c>
      <c r="X193" s="15">
        <f t="shared" si="57"/>
        <v>11</v>
      </c>
      <c r="Y193" s="61">
        <v>100</v>
      </c>
      <c r="Z193" s="16">
        <f t="shared" si="58"/>
        <v>0</v>
      </c>
      <c r="AA193" s="16">
        <f t="shared" si="59"/>
        <v>0</v>
      </c>
      <c r="AB193" s="16">
        <f t="shared" si="60"/>
        <v>0</v>
      </c>
      <c r="AC193" s="15">
        <f t="shared" si="61"/>
        <v>0</v>
      </c>
      <c r="AD193" s="18">
        <f t="shared" si="62"/>
        <v>39</v>
      </c>
      <c r="AE193" s="19">
        <f t="shared" si="63"/>
        <v>39</v>
      </c>
      <c r="AF193" s="19">
        <f t="shared" si="64"/>
        <v>188</v>
      </c>
    </row>
    <row r="194" spans="1:32" x14ac:dyDescent="0.25">
      <c r="A194" s="68">
        <v>55</v>
      </c>
      <c r="B194" s="70" t="s">
        <v>137</v>
      </c>
      <c r="C194" s="58">
        <v>23</v>
      </c>
      <c r="D194" s="59">
        <v>8.6</v>
      </c>
      <c r="E194" s="14">
        <f t="shared" si="46"/>
        <v>0</v>
      </c>
      <c r="F194" s="14">
        <f t="shared" si="47"/>
        <v>22</v>
      </c>
      <c r="G194" s="14">
        <f t="shared" si="48"/>
        <v>22</v>
      </c>
      <c r="H194" s="15">
        <f t="shared" si="49"/>
        <v>22</v>
      </c>
      <c r="I194" s="61">
        <v>250</v>
      </c>
      <c r="J194" s="14">
        <f t="shared" si="50"/>
        <v>0</v>
      </c>
      <c r="K194" s="14">
        <f t="shared" si="51"/>
        <v>1</v>
      </c>
      <c r="L194" s="14">
        <f t="shared" si="52"/>
        <v>1</v>
      </c>
      <c r="M194" s="15">
        <f t="shared" si="53"/>
        <v>1</v>
      </c>
      <c r="N194" s="17"/>
      <c r="O194" s="17"/>
      <c r="P194" s="17"/>
      <c r="Q194" s="17"/>
      <c r="R194" s="17"/>
      <c r="S194" s="17"/>
      <c r="T194" s="65">
        <v>160</v>
      </c>
      <c r="U194" s="16">
        <f t="shared" si="54"/>
        <v>0</v>
      </c>
      <c r="V194" s="16">
        <f t="shared" si="55"/>
        <v>15</v>
      </c>
      <c r="W194" s="16">
        <f t="shared" si="56"/>
        <v>15</v>
      </c>
      <c r="X194" s="15">
        <f t="shared" si="57"/>
        <v>15</v>
      </c>
      <c r="Y194" s="61">
        <v>100</v>
      </c>
      <c r="Z194" s="16">
        <f t="shared" si="58"/>
        <v>0</v>
      </c>
      <c r="AA194" s="16">
        <f t="shared" si="59"/>
        <v>0</v>
      </c>
      <c r="AB194" s="16">
        <f t="shared" si="60"/>
        <v>0</v>
      </c>
      <c r="AC194" s="15">
        <f t="shared" si="61"/>
        <v>0</v>
      </c>
      <c r="AD194" s="18">
        <f t="shared" si="62"/>
        <v>38</v>
      </c>
      <c r="AE194" s="19">
        <f t="shared" si="63"/>
        <v>38</v>
      </c>
      <c r="AF194" s="19">
        <f t="shared" si="64"/>
        <v>189</v>
      </c>
    </row>
    <row r="195" spans="1:32" x14ac:dyDescent="0.25">
      <c r="A195" s="68">
        <v>199</v>
      </c>
      <c r="B195" s="70" t="s">
        <v>288</v>
      </c>
      <c r="C195" s="58">
        <v>75</v>
      </c>
      <c r="D195" s="59">
        <v>8.6</v>
      </c>
      <c r="E195" s="14">
        <f t="shared" si="46"/>
        <v>0</v>
      </c>
      <c r="F195" s="14">
        <f t="shared" si="47"/>
        <v>22</v>
      </c>
      <c r="G195" s="14">
        <f t="shared" si="48"/>
        <v>22</v>
      </c>
      <c r="H195" s="15">
        <f t="shared" si="49"/>
        <v>22</v>
      </c>
      <c r="I195" s="61">
        <v>280</v>
      </c>
      <c r="J195" s="14">
        <f t="shared" si="50"/>
        <v>0</v>
      </c>
      <c r="K195" s="14">
        <f t="shared" si="51"/>
        <v>2</v>
      </c>
      <c r="L195" s="14">
        <f t="shared" si="52"/>
        <v>2</v>
      </c>
      <c r="M195" s="15">
        <f t="shared" si="53"/>
        <v>2</v>
      </c>
      <c r="N195" s="16">
        <v>60</v>
      </c>
      <c r="O195" s="16">
        <f>IF(N195&gt;1.567,0,IF(N195&gt;1.56,60,IF(N195&gt;1.554,61,IF(N195&gt;1.548,62,IF(N195&gt;1.542,63,IF(N195&gt;1.536,64,IF(N195&gt;1.53,65,IF(N195&gt;1.524,66,IF(N195&gt;1.518,67,IF(N195&gt;1.512,68,IF(N195&gt;1.506,69,IF(N195&gt;1.5,70,IF(N195&gt;1.494,71,IF(N195&gt;1.488,72,IF(N195&gt;1.482,73,IF(N195&gt;1.477,74,IF(N195&gt;1.473,75,IF(N195&gt;1.469,76,IF(N195&gt;1.464,77,IF(N195&gt;1.46,78,IF(N195&gt;1.455,79,IF(N195&gt;1.451,80,IF(N195&gt;1.447,81,IF(N195&gt;1.443,82,IF(N195&gt;1.439,83,IF(N195&gt;1.435,84,IF(N195&gt;1.432,85,IF(N195&gt;1.428,86,IF(N195&gt;1.425,87,IF(N195&gt;1.422,88,IF(N195&gt;1.419,89,IF(N195&gt;1.416,90,IF(N195&gt;1.413,91,IF(N195&gt;1.41,92,IF(N195&gt;1.407,93,IF(N195&gt;1.404,94,IF(N195&gt;1.401,95,IF(N195&gt;1.398,96,IF(N195&gt;1.395,97,IF(N195&gt;1.392,98,IF(N195&gt;1.389,99,IF(N195&gt;1.386,100,IF(N195&gt;1.383,101,IF(N195&gt;1.38,102,IF(N195&gt;1.378,103,IF(N195&gt;1.375,104,IF(N195&gt;1.372,105,IF(N195&gt;1.37,106,IF(N195&gt;1.367,107,IF(N195&gt;1.365,108,IF(N195&gt;1.362,109,IF(N195&gt;1.359,110,IF(N195&gt;1.357,111,IF(N195&gt;1.354,112,IF(N195&gt;1.351,113,IF(N195&gt;1.348,114,IF(N195&gt;1.346,115,IF(N195&gt;1.343,116,IF(N195&gt;1.341,117,IF(N195&gt;1.338,118,IF(N195&gt;1.336,119,)))))))))))))))))))))))))))))))))))))))))))))))))))))))))))))</f>
        <v>0</v>
      </c>
      <c r="P195" s="16">
        <f>IF(N195&gt;3.015,0,IF(N195&gt;3.001,1,IF(N195&gt;2.587,2,IF(N195&gt;2.573,3,IF(N195&gt;2.559,4,IF(N195&gt;2.545,5,IF(N195&gt;2.531,6,IF(N195&gt;2.517,7,IF(N195&gt;2.503,8,IF(N195&gt;2.489,9,IF(N195&gt;2.475,10,IF(N195&gt;2.461,11,IF(N195&gt;2.448,12,IF(N195&gt;2.435,13,IF(N195&gt;2.422,14,IF(N195&gt;2.409,15,IF(N195&gt;2.396,16,IF(N195&gt;2.383,17,IF(N195&gt;2.37,18,IF(N195&gt;2.357,19,IF(N195&gt;2.344,20,IF(N195&gt;2.332,21,IF(N195&gt;2.32,22,IF(N195&gt;2.308,23,IF(N195&gt;2.296,24,IF(N195&gt;2.284,25,IF(N195&gt;2.272,26,IF(N195&gt;2.26,27,IF(N195&gt;2.248,28,IF(N195&gt;2.236,29,IF(N195&gt;2.225,30,IF(N195&gt;2.214,31,IF(N195&gt;2.203,32,IF(N195&gt;2.192,33,IF(N195&gt;2.181,34,IF(N195&gt;2.17,35,IF(N195&gt;2.16,36,IF(N195&gt;2.15,37,IF(N195&gt;2.14,38,IF(N195&gt;2.131,39,IF(N195&gt;2.122,40,IF(N195&gt;2.113,41,IF(N195&gt;2.104,42,IF(N195&gt;2.095,43,IF(N195&gt;2.086,44,IF(N195&gt;2.077,45,IF(N195&gt;2.068,46,IF(N195&gt;2.059,47,IF(N195&gt;2.05,48,IF(N195&gt;2.042,49,IF(N195&gt;2.034,50,IF(N195&gt;2.026,51,IF(N195&gt;2.018,52,IF(N195&gt;2.01,53,IF(N195&gt;2.002,54,IF(N195&gt;1.595,55,IF(N195&gt;1.588,56,IF(N195&gt;1.581,57,IF(N195&gt;1.574,58,IF(N195&gt;1.567,59,))))))))))))))))))))))))))))))))))))))))))))))))))))))))))))</f>
        <v>0</v>
      </c>
      <c r="Q195" s="16"/>
      <c r="R195" s="16">
        <f>O195+P195+Q195</f>
        <v>0</v>
      </c>
      <c r="S195" s="16">
        <f>R195</f>
        <v>0</v>
      </c>
      <c r="T195" s="65">
        <v>154</v>
      </c>
      <c r="U195" s="16">
        <f t="shared" si="54"/>
        <v>0</v>
      </c>
      <c r="V195" s="16">
        <f t="shared" si="55"/>
        <v>13</v>
      </c>
      <c r="W195" s="16">
        <f t="shared" si="56"/>
        <v>13</v>
      </c>
      <c r="X195" s="15">
        <f t="shared" si="57"/>
        <v>13</v>
      </c>
      <c r="Y195" s="61">
        <v>100</v>
      </c>
      <c r="Z195" s="16">
        <f t="shared" si="58"/>
        <v>0</v>
      </c>
      <c r="AA195" s="16">
        <f t="shared" si="59"/>
        <v>0</v>
      </c>
      <c r="AB195" s="16">
        <f t="shared" si="60"/>
        <v>0</v>
      </c>
      <c r="AC195" s="15">
        <f t="shared" si="61"/>
        <v>0</v>
      </c>
      <c r="AD195" s="18">
        <f t="shared" si="62"/>
        <v>37</v>
      </c>
      <c r="AE195" s="19">
        <f t="shared" si="63"/>
        <v>37</v>
      </c>
      <c r="AF195" s="19">
        <f t="shared" si="64"/>
        <v>190</v>
      </c>
    </row>
    <row r="196" spans="1:32" x14ac:dyDescent="0.25">
      <c r="A196" s="68">
        <v>134</v>
      </c>
      <c r="B196" s="70" t="s">
        <v>181</v>
      </c>
      <c r="C196" s="58">
        <v>44</v>
      </c>
      <c r="D196" s="59">
        <v>8.9</v>
      </c>
      <c r="E196" s="14">
        <f t="shared" si="46"/>
        <v>0</v>
      </c>
      <c r="F196" s="14">
        <f t="shared" si="47"/>
        <v>16</v>
      </c>
      <c r="G196" s="14">
        <f t="shared" si="48"/>
        <v>16</v>
      </c>
      <c r="H196" s="15">
        <f t="shared" si="49"/>
        <v>16</v>
      </c>
      <c r="I196" s="61">
        <v>300</v>
      </c>
      <c r="J196" s="14">
        <f t="shared" si="50"/>
        <v>0</v>
      </c>
      <c r="K196" s="14">
        <f t="shared" si="51"/>
        <v>3</v>
      </c>
      <c r="L196" s="14">
        <f t="shared" si="52"/>
        <v>3</v>
      </c>
      <c r="M196" s="15">
        <f t="shared" si="53"/>
        <v>3</v>
      </c>
      <c r="N196" s="17"/>
      <c r="O196" s="17"/>
      <c r="P196" s="17"/>
      <c r="Q196" s="17"/>
      <c r="R196" s="17"/>
      <c r="S196" s="17"/>
      <c r="T196" s="65">
        <v>164</v>
      </c>
      <c r="U196" s="16">
        <f t="shared" si="54"/>
        <v>0</v>
      </c>
      <c r="V196" s="16">
        <f t="shared" si="55"/>
        <v>17</v>
      </c>
      <c r="W196" s="16">
        <f t="shared" si="56"/>
        <v>17</v>
      </c>
      <c r="X196" s="15">
        <f t="shared" si="57"/>
        <v>17</v>
      </c>
      <c r="Y196" s="61">
        <v>100</v>
      </c>
      <c r="Z196" s="16">
        <f t="shared" si="58"/>
        <v>0</v>
      </c>
      <c r="AA196" s="16">
        <f t="shared" si="59"/>
        <v>0</v>
      </c>
      <c r="AB196" s="16">
        <f t="shared" si="60"/>
        <v>0</v>
      </c>
      <c r="AC196" s="15">
        <f t="shared" si="61"/>
        <v>0</v>
      </c>
      <c r="AD196" s="18">
        <f t="shared" si="62"/>
        <v>36</v>
      </c>
      <c r="AE196" s="19">
        <f t="shared" si="63"/>
        <v>36</v>
      </c>
      <c r="AF196" s="19">
        <f t="shared" si="64"/>
        <v>191</v>
      </c>
    </row>
    <row r="197" spans="1:32" x14ac:dyDescent="0.25">
      <c r="A197" s="68">
        <v>33</v>
      </c>
      <c r="B197" s="70" t="s">
        <v>112</v>
      </c>
      <c r="C197" s="58">
        <v>17</v>
      </c>
      <c r="D197" s="59">
        <v>9.1</v>
      </c>
      <c r="E197" s="14">
        <f t="shared" si="46"/>
        <v>0</v>
      </c>
      <c r="F197" s="14">
        <f t="shared" si="47"/>
        <v>12</v>
      </c>
      <c r="G197" s="14">
        <f t="shared" si="48"/>
        <v>12</v>
      </c>
      <c r="H197" s="15">
        <f t="shared" si="49"/>
        <v>12</v>
      </c>
      <c r="I197" s="61">
        <v>360</v>
      </c>
      <c r="J197" s="14">
        <f t="shared" si="50"/>
        <v>0</v>
      </c>
      <c r="K197" s="14">
        <f t="shared" si="51"/>
        <v>9</v>
      </c>
      <c r="L197" s="14">
        <f t="shared" si="52"/>
        <v>9</v>
      </c>
      <c r="M197" s="15">
        <f t="shared" si="53"/>
        <v>9</v>
      </c>
      <c r="N197" s="17"/>
      <c r="O197" s="17"/>
      <c r="P197" s="17"/>
      <c r="Q197" s="17"/>
      <c r="R197" s="17"/>
      <c r="S197" s="17"/>
      <c r="T197" s="65">
        <v>157</v>
      </c>
      <c r="U197" s="16">
        <f t="shared" si="54"/>
        <v>0</v>
      </c>
      <c r="V197" s="16">
        <f t="shared" si="55"/>
        <v>14</v>
      </c>
      <c r="W197" s="16">
        <f t="shared" si="56"/>
        <v>14</v>
      </c>
      <c r="X197" s="15">
        <f t="shared" si="57"/>
        <v>14</v>
      </c>
      <c r="Y197" s="61">
        <v>100</v>
      </c>
      <c r="Z197" s="16">
        <f t="shared" si="58"/>
        <v>0</v>
      </c>
      <c r="AA197" s="16">
        <f t="shared" si="59"/>
        <v>0</v>
      </c>
      <c r="AB197" s="16">
        <f t="shared" si="60"/>
        <v>0</v>
      </c>
      <c r="AC197" s="15">
        <f t="shared" si="61"/>
        <v>0</v>
      </c>
      <c r="AD197" s="18">
        <f t="shared" si="62"/>
        <v>35</v>
      </c>
      <c r="AE197" s="19">
        <f t="shared" si="63"/>
        <v>35</v>
      </c>
      <c r="AF197" s="19">
        <f t="shared" si="64"/>
        <v>192</v>
      </c>
    </row>
    <row r="198" spans="1:32" x14ac:dyDescent="0.25">
      <c r="A198" s="68">
        <v>91</v>
      </c>
      <c r="B198" s="73" t="s">
        <v>228</v>
      </c>
      <c r="C198" s="58">
        <v>32</v>
      </c>
      <c r="D198" s="59">
        <v>0</v>
      </c>
      <c r="E198" s="14">
        <f t="shared" ref="E198:E256" si="65">IF(D198&gt;8.4,0,IF(D198&gt;8.35,28,IF(D198&gt;8.34,29,IF(D198&gt;8.3,30,IF(D198&gt;8.25,31,IF(D198&gt;8.24,32,IF(D198&gt;8.2,33,IF(D198&gt;8.16,34,IF(D198&gt;8.15,35,IF(D198&gt;8.14,36,IF(D198&gt;8.1,37,IF(D198&gt;8.05,38,IF(D198&gt;8.04,39,IF(D198&gt;8.02,40,IF(D198&gt;8,41,IF(D198&gt;7.95,42,IF(D198&gt;7.94,43,IF(D198&gt;7.92,44,IF(D198&gt;7.9,45,IF(D198&gt;7.85,46,IF(D198&gt;7.84,47,IF(D198&gt;7.83,48,IF(D198&gt;7.8,49,IF(D198&gt;7.75,50,IF(D198&gt;7.73,51,IF(D198&gt;7.7,52,IF(D198&gt;7.65,53,IF(D198&gt;7.6,54,IF(D198&gt;7.55,55,IF(D198&gt;7.5,56,IF(D198&gt;7.44,57,IF(D198&gt;7.4,58,IF(D198&gt;7.35,59,IF(D198&gt;7.3,60,IF(D198&gt;7.25,61,IF(D198&gt;7.2,62,IF(D198&gt;7.15,63,IF(D198&gt;7.1,64,IF(D198&gt;7.05,65,IF(D198&gt;7,66,IF(D198&gt;6.95,67,IF(D198&gt;6.9,68,IF(D198&gt;6.8,69,IF(D198&gt;6.5,70,))))))))))))))))))))))))))))))))))))))))))))</f>
        <v>0</v>
      </c>
      <c r="F198" s="14">
        <f t="shared" ref="F198:F256" si="66">IF(D198&gt;10,0,IF(D198&gt;9.9,1,IF(D198&gt;9.8,2,IF(D198&gt;9.7,3,IF(D198&gt;9.6,4,IF(D198&gt;9.5,5,IF(D198&gt;9.4,6,IF(D198&gt;9.3,7,IF(D198&gt;9.26,8,IF(D198&gt;9.2,9,IF(D198&gt;9.15,10,IF(D198&gt;9.1,11,IF(D198&gt;9.05,12,IF(D198&gt;9,13,IF(D198&gt;8.95,14,IF(D198&gt;8.9,15,IF(D198&gt;8.85,16,IF(D198&gt;8.8,17,IF(D198&gt;8.75,18,IF(D198&gt;8.7,19,IF(D198&gt;8.65,20,IF(D198&gt;8.6,21,IF(D198&gt;8.55,22,IF(D198&gt;8.54,23,IF(D198&gt;8.5,24,IF(D198&gt;8.45,25,IF(D198&gt;8.44,26,IF(D198&gt;8.4,27,))))))))))))))))))))))))))))</f>
        <v>0</v>
      </c>
      <c r="G198" s="14">
        <f t="shared" ref="G198:G256" si="67">E198+F198</f>
        <v>0</v>
      </c>
      <c r="H198" s="15">
        <f t="shared" ref="H198:H256" si="68">G198</f>
        <v>0</v>
      </c>
      <c r="I198" s="61">
        <v>510</v>
      </c>
      <c r="J198" s="14">
        <f t="shared" ref="J198:J256" si="69">IF(I198&lt;570,0,IF(I198&lt;575,44,IF(I198&lt;580,45,IF(I198&lt;585,46,IF(I198&lt;590,47,IF(I198&lt;595,48,IF(I198&lt;600,49,IF(I198&lt;605,50,IF(I198&lt;610,51,IF(I198&lt;615,52,IF(I198&lt;620,53,IF(I198&lt;625,54,IF(I198&lt;630,55,IF(I198&lt;635,56,IF(I198&lt;640,57,IF(I198&lt;645,58,IF(I198&lt;650,59,IF(I198&lt;655,60,IF(I198&lt;660,61,IF(I198&lt;665,62,IF(I198&lt;670,63,IF(I198&lt;675,64,IF(I198&lt;680,65,IF(I198&lt;685,66,IF(I198&lt;690,67,IF(I198&lt;695,68,IF(I198&lt;700,69,IF(I198&lt;705,70,IF(I198&lt;710,71,IF(I198&lt;715,72,IF(I198&lt;720,73,IF(I198&lt;725,74,IF(I198&lt;730,75,IF(I198&lt;735,76,IF(I198&lt;740,77,IF(I198&lt;745,78,IF(I198&lt;750,79,IF(I198&lt;760,80,IF(I198&lt;770,81,IF(I198&lt;780,82,IF(I198&lt;790,83,IF(I198&lt;800,84,IF(I198&lt;810,85,IF(I198&lt;820,86,IF(I198&lt;830,87,IF(I198&lt;840,88,IF(I198&lt;850,89,IF(I198&lt;865,90,IF(I198&lt;880,91,IF(I198&lt;895,92,IF(I198&lt;910,93,IF(I198&lt;925,94,IF(I198&lt;940,95,IF(I198&lt;955,96,IF(I198&lt;970,97,IF(I198&lt;985,98,IF(I198&lt;1000,99,IF(I198&lt;1015,100,))))))))))))))))))))))))))))))))))))))))))))))))))))))))))</f>
        <v>0</v>
      </c>
      <c r="K198" s="14">
        <f t="shared" ref="K198:K256" si="70">IF(I198&lt;250,0,IF(I198&lt;270,1,IF(I198&lt;290,2,IF(I198&lt;310,3,IF(I198&lt;320,4,IF(I198&lt;330,5,IF(I198&lt;340,6,IF(I198&lt;350,7,IF(I198&lt;360,8,IF(I198&lt;370,9,IF(I198&lt;380,10,IF(I198&lt;390,11,IF(I198&lt;400,12,IF(I198&lt;410,13,IF(I198&lt;420,14,IF(I198&lt;430,15,IF(I198&lt;435,16,IF(I198&lt;440,17,IF(I198&lt;445,18,IF(I198&lt;450,19,IF(I198&lt;455,20,IF(I198&lt;460,21,IF(I198&lt;465,22,IF(I198&lt;470,23,IF(I198&lt;475,24,IF(I198&lt;480,25,IF(I198&lt;485,26,IF(I198&lt;490,27,IF(I198&lt;495,28,IF(I198&lt;500,29,IF(I198&lt;505,30,IF(I198&lt;510,31,IF(I198&lt;515,32,IF(I198&lt;520,33,IF(I198&lt;525,34,IF(I198&lt;530,35,IF(I198&lt;535,36,IF(I198&lt;540,37,IF(I198&lt;545,38,IF(I198&lt;550,39,IF(I198&lt;555,40,IF(I198&lt;560,41,IF(I198&lt;565,42,IF(I198&lt;570,43,))))))))))))))))))))))))))))))))))))))))))))</f>
        <v>32</v>
      </c>
      <c r="L198" s="14">
        <f t="shared" ref="L198:L256" si="71">J198+K198</f>
        <v>32</v>
      </c>
      <c r="M198" s="15">
        <f t="shared" ref="M198:M256" si="72">L198</f>
        <v>32</v>
      </c>
      <c r="N198" s="17"/>
      <c r="O198" s="17"/>
      <c r="P198" s="17"/>
      <c r="Q198" s="17"/>
      <c r="R198" s="17"/>
      <c r="S198" s="17"/>
      <c r="T198" s="65">
        <v>0</v>
      </c>
      <c r="U198" s="16">
        <f t="shared" ref="U198:U256" si="73">IF(T198&lt;235,0,IF(T198&lt;237,60,IF(T198&lt;239,61,IF(T198&lt;241,62,IF(T198&lt;243,63,IF(T198&lt;245,64,IF(T198&lt;247,65,IF(T198&lt;249,66,IF(T198&lt;251,67,IF(T198&lt;253,68,IF(T198&lt;255,69,IF(T198&lt;257,70,IF(T198&lt;259,71,IF(T198&lt;261,72,IF(T198&lt;263,73,IF(T198&lt;2265,74,IF(T198&lt;267,75,IF(T198&lt;269,76,))))))))))))))))))</f>
        <v>0</v>
      </c>
      <c r="V198" s="16">
        <f t="shared" ref="V198:V256" si="74">IF(T198&lt;118,0,IF(T198&lt;121,1,IF(T198&lt;124,2,IF(T198&lt;127,3,IF(T198&lt;130,4,IF(T198&lt;133,5,IF(T198&lt;136,6,IF(T198&lt;139,7,IF(T198&lt;142,8,IF(T198&lt;145,9,IF(T198&lt;148,10,IF(T198&lt;151,11,IF(T198&lt;154,12,IF(T198&lt;157,13,IF(T198&lt;160,14,IF(T198&lt;162,15,IF(T198&lt;164,16,IF(T198&lt;166,17,IF(T198&lt;168,18,IF(T198&lt;170,19,IF(T198&lt;172,20,IF(T198&lt;174,21,IF(T198&lt;176,22,IF(T198&lt;178,23,IF(T198&lt;180,24,IF(T198&lt;182,25,IF(T198&lt;184,26,IF(T198&lt;186,27,IF(T198&lt;188,28,IF(T198&lt;190,29,IF(T198&lt;192,30,IF(T198&lt;194,31,IF(T198&lt;196,32,IF(T198&lt;198,33,IF(T198&lt;200,34,IF(T198&lt;201,35,IF(T198&lt;202,36,IF(T198&lt;203,37,IF(T198&lt;204,38,IF(T198&lt;205,39,IF(T198&lt;206,40,IF(T198&lt;207,41,IF(T198&lt;208,42,IF(T198&lt;209,43,IF(T198&lt;210,44,IF(T198&lt;211,45,IF(T198&lt;212,46,IF(T198&lt;213,47,IF(T198&lt;214,48,IF(T198&lt;215,49,IF(T198&lt;217,50,IF(T198&lt;219,51,IF(T198&lt;221,52,IF(T198&lt;223,53,IF(T198&lt;225,54,IF(T198&lt;227,55,IF(T198&lt;229,56,IF(T198&lt;231,57,IF(T198&lt;233,58,IF(T198&lt;235,59,))))))))))))))))))))))))))))))))))))))))))))))))))))))))))))</f>
        <v>0</v>
      </c>
      <c r="W198" s="16">
        <f t="shared" ref="W198:W256" si="75">U198+V198</f>
        <v>0</v>
      </c>
      <c r="X198" s="15">
        <f t="shared" ref="X198:X256" si="76">W198</f>
        <v>0</v>
      </c>
      <c r="Y198" s="61">
        <v>100</v>
      </c>
      <c r="Z198" s="16">
        <f t="shared" ref="Z198:Z256" si="77">IF(Y198&lt;23,0,IF(Y198&lt;23.5,60,IF(Y198&lt;24,61,IF(Y198&lt;25,62,IF(Y198&lt;26,63,IF(Y198&lt;27,64,IF(Y198&lt;28,65,IF(Y198&lt;29,66,IF(Y198&lt;30,67,IF(Y198&lt;31,68,IF(Y198&lt;32,69,IF(Y198&lt;33,70,IF(Y198&lt;40,71,)))))))))))))</f>
        <v>0</v>
      </c>
      <c r="AA198" s="16">
        <f t="shared" ref="AA198:AA256" si="78">IF(Y198&lt;-5,0,IF(Y198&lt;-4,1,IF(Y198&lt;-3,2,IF(Y198&lt;-2,3,IF(Y198&lt;-1.5,4,IF(Y198&lt;-1,5,IF(Y198&lt;-0.5,6,IF(Y198&lt;0,7,IF(Y198&lt;0.5,8,IF(Y198&lt;1,9,IF(Y198&lt;1.5,10,IF(Y198&lt;2,11,IF(Y198&lt;2.5,12,IF(Y198&lt;3,13,IF(Y198&lt;3.5,14,IF(Y198&lt;4,15,IF(Y198&lt;4.5,16,IF(Y198&lt;5,17,IF(Y198&lt;5.5,18,IF(Y198&lt;6,19,IF(Y198&lt;6.5,20,IF(Y198&lt;7,21,IF(Y198&lt;7.5,22,IF(Y198&lt;8,23,IF(Y198&lt;8.5,24,IF(Y198&lt;9,25,IF(Y198&lt;9.5,26,IF(Y198&lt;10,27,IF(Y198&lt;10.5,28,IF(Y198&lt;11,29,IF(Y198&lt;11.6,30,IF(Y198&lt;12,31,IF(Y198&lt;12.5,32,IF(Y198&lt;12.6,33,IF(Y198&lt;13,34,IF(Y198&lt;13.5,35,IF(Y198&lt;13.7,36,IF(Y198&lt;14,37,IF(Y198&lt;14.5,38,IF(Y198&lt;14.7,39,IF(Y198&lt;15,40,IF(Y198&lt;15.5,41,IF(Y198&lt;15.6,42,IF(Y198&lt;16,43,IF(Y198&lt;16.5,44,IF(Y198&lt;16.6,45,IF(Y198&lt;17,46,IF(Y198&lt;17.5,47,IF(Y198&lt;17.6,48,IF(Y198&lt;18,49,IF(Y198&lt;18.5,50,IF(Y198&lt;19,51,IF(Y198&lt;19.5,52,IF(Y198&lt;20,53,IF(Y198&lt;20.5,54,IF(Y198&lt;21,55,IF(Y198&lt;21.5,56,IF(Y198&lt;22,57,IF(Y198&lt;22.5,58,IF(Y198&lt;23,59,))))))))))))))))))))))))))))))))))))))))))))))))))))))))))))</f>
        <v>0</v>
      </c>
      <c r="AB198" s="16">
        <f t="shared" ref="AB198:AB256" si="79">Z198+AA198</f>
        <v>0</v>
      </c>
      <c r="AC198" s="15">
        <f t="shared" ref="AC198:AC256" si="80">AB198</f>
        <v>0</v>
      </c>
      <c r="AD198" s="18">
        <f t="shared" ref="AD198:AD256" si="81">H198+M198+S198+X198+AC198</f>
        <v>32</v>
      </c>
      <c r="AE198" s="19">
        <f t="shared" ref="AE198:AE256" si="82">AD198</f>
        <v>32</v>
      </c>
      <c r="AF198" s="19">
        <f t="shared" ref="AF198:AF256" si="83">IF(ISNUMBER(AE198),RANK(AE198,$AE$6:$AE$256,0),"")</f>
        <v>193</v>
      </c>
    </row>
    <row r="199" spans="1:32" x14ac:dyDescent="0.25">
      <c r="A199" s="68">
        <v>200</v>
      </c>
      <c r="B199" s="70" t="s">
        <v>287</v>
      </c>
      <c r="C199" s="58">
        <v>75</v>
      </c>
      <c r="D199" s="59">
        <v>8.6999999999999993</v>
      </c>
      <c r="E199" s="14">
        <f t="shared" si="65"/>
        <v>0</v>
      </c>
      <c r="F199" s="14">
        <f t="shared" si="66"/>
        <v>20</v>
      </c>
      <c r="G199" s="14">
        <f t="shared" si="67"/>
        <v>20</v>
      </c>
      <c r="H199" s="15">
        <f t="shared" si="68"/>
        <v>20</v>
      </c>
      <c r="I199" s="61">
        <v>260</v>
      </c>
      <c r="J199" s="14">
        <f t="shared" si="69"/>
        <v>0</v>
      </c>
      <c r="K199" s="14">
        <f t="shared" si="70"/>
        <v>1</v>
      </c>
      <c r="L199" s="14">
        <f t="shared" si="71"/>
        <v>1</v>
      </c>
      <c r="M199" s="15">
        <f t="shared" si="72"/>
        <v>1</v>
      </c>
      <c r="N199" s="16">
        <v>60</v>
      </c>
      <c r="O199" s="16">
        <f>IF(N199&gt;1.567,0,IF(N199&gt;1.56,60,IF(N199&gt;1.554,61,IF(N199&gt;1.548,62,IF(N199&gt;1.542,63,IF(N199&gt;1.536,64,IF(N199&gt;1.53,65,IF(N199&gt;1.524,66,IF(N199&gt;1.518,67,IF(N199&gt;1.512,68,IF(N199&gt;1.506,69,IF(N199&gt;1.5,70,IF(N199&gt;1.494,71,IF(N199&gt;1.488,72,IF(N199&gt;1.482,73,IF(N199&gt;1.477,74,IF(N199&gt;1.473,75,IF(N199&gt;1.469,76,IF(N199&gt;1.464,77,IF(N199&gt;1.46,78,IF(N199&gt;1.455,79,IF(N199&gt;1.451,80,IF(N199&gt;1.447,81,IF(N199&gt;1.443,82,IF(N199&gt;1.439,83,IF(N199&gt;1.435,84,IF(N199&gt;1.432,85,IF(N199&gt;1.428,86,IF(N199&gt;1.425,87,IF(N199&gt;1.422,88,IF(N199&gt;1.419,89,IF(N199&gt;1.416,90,IF(N199&gt;1.413,91,IF(N199&gt;1.41,92,IF(N199&gt;1.407,93,IF(N199&gt;1.404,94,IF(N199&gt;1.401,95,IF(N199&gt;1.398,96,IF(N199&gt;1.395,97,IF(N199&gt;1.392,98,IF(N199&gt;1.389,99,IF(N199&gt;1.386,100,IF(N199&gt;1.383,101,IF(N199&gt;1.38,102,IF(N199&gt;1.378,103,IF(N199&gt;1.375,104,IF(N199&gt;1.372,105,IF(N199&gt;1.37,106,IF(N199&gt;1.367,107,IF(N199&gt;1.365,108,IF(N199&gt;1.362,109,IF(N199&gt;1.359,110,IF(N199&gt;1.357,111,IF(N199&gt;1.354,112,IF(N199&gt;1.351,113,IF(N199&gt;1.348,114,IF(N199&gt;1.346,115,IF(N199&gt;1.343,116,IF(N199&gt;1.341,117,IF(N199&gt;1.338,118,IF(N199&gt;1.336,119,)))))))))))))))))))))))))))))))))))))))))))))))))))))))))))))</f>
        <v>0</v>
      </c>
      <c r="P199" s="16">
        <f>IF(N199&gt;3.015,0,IF(N199&gt;3.001,1,IF(N199&gt;2.587,2,IF(N199&gt;2.573,3,IF(N199&gt;2.559,4,IF(N199&gt;2.545,5,IF(N199&gt;2.531,6,IF(N199&gt;2.517,7,IF(N199&gt;2.503,8,IF(N199&gt;2.489,9,IF(N199&gt;2.475,10,IF(N199&gt;2.461,11,IF(N199&gt;2.448,12,IF(N199&gt;2.435,13,IF(N199&gt;2.422,14,IF(N199&gt;2.409,15,IF(N199&gt;2.396,16,IF(N199&gt;2.383,17,IF(N199&gt;2.37,18,IF(N199&gt;2.357,19,IF(N199&gt;2.344,20,IF(N199&gt;2.332,21,IF(N199&gt;2.32,22,IF(N199&gt;2.308,23,IF(N199&gt;2.296,24,IF(N199&gt;2.284,25,IF(N199&gt;2.272,26,IF(N199&gt;2.26,27,IF(N199&gt;2.248,28,IF(N199&gt;2.236,29,IF(N199&gt;2.225,30,IF(N199&gt;2.214,31,IF(N199&gt;2.203,32,IF(N199&gt;2.192,33,IF(N199&gt;2.181,34,IF(N199&gt;2.17,35,IF(N199&gt;2.16,36,IF(N199&gt;2.15,37,IF(N199&gt;2.14,38,IF(N199&gt;2.131,39,IF(N199&gt;2.122,40,IF(N199&gt;2.113,41,IF(N199&gt;2.104,42,IF(N199&gt;2.095,43,IF(N199&gt;2.086,44,IF(N199&gt;2.077,45,IF(N199&gt;2.068,46,IF(N199&gt;2.059,47,IF(N199&gt;2.05,48,IF(N199&gt;2.042,49,IF(N199&gt;2.034,50,IF(N199&gt;2.026,51,IF(N199&gt;2.018,52,IF(N199&gt;2.01,53,IF(N199&gt;2.002,54,IF(N199&gt;1.595,55,IF(N199&gt;1.588,56,IF(N199&gt;1.581,57,IF(N199&gt;1.574,58,IF(N199&gt;1.567,59,))))))))))))))))))))))))))))))))))))))))))))))))))))))))))))</f>
        <v>0</v>
      </c>
      <c r="Q199" s="16"/>
      <c r="R199" s="16">
        <f>O199+P199+Q199</f>
        <v>0</v>
      </c>
      <c r="S199" s="16">
        <f>R199</f>
        <v>0</v>
      </c>
      <c r="T199" s="65">
        <v>140</v>
      </c>
      <c r="U199" s="16">
        <f t="shared" si="73"/>
        <v>0</v>
      </c>
      <c r="V199" s="16">
        <f t="shared" si="74"/>
        <v>8</v>
      </c>
      <c r="W199" s="16">
        <f t="shared" si="75"/>
        <v>8</v>
      </c>
      <c r="X199" s="15">
        <f t="shared" si="76"/>
        <v>8</v>
      </c>
      <c r="Y199" s="61">
        <v>100</v>
      </c>
      <c r="Z199" s="16">
        <f t="shared" si="77"/>
        <v>0</v>
      </c>
      <c r="AA199" s="16">
        <f t="shared" si="78"/>
        <v>0</v>
      </c>
      <c r="AB199" s="16">
        <f t="shared" si="79"/>
        <v>0</v>
      </c>
      <c r="AC199" s="15">
        <f t="shared" si="80"/>
        <v>0</v>
      </c>
      <c r="AD199" s="18">
        <f t="shared" si="81"/>
        <v>29</v>
      </c>
      <c r="AE199" s="19">
        <f t="shared" si="82"/>
        <v>29</v>
      </c>
      <c r="AF199" s="19">
        <f t="shared" si="83"/>
        <v>194</v>
      </c>
    </row>
    <row r="200" spans="1:32" x14ac:dyDescent="0.25">
      <c r="A200" s="68">
        <v>190</v>
      </c>
      <c r="B200" s="70" t="s">
        <v>220</v>
      </c>
      <c r="C200" s="58">
        <v>59</v>
      </c>
      <c r="D200" s="59">
        <v>11.8</v>
      </c>
      <c r="E200" s="14">
        <f t="shared" si="65"/>
        <v>0</v>
      </c>
      <c r="F200" s="14">
        <f t="shared" si="66"/>
        <v>0</v>
      </c>
      <c r="G200" s="14">
        <f t="shared" si="67"/>
        <v>0</v>
      </c>
      <c r="H200" s="15">
        <f t="shared" si="68"/>
        <v>0</v>
      </c>
      <c r="I200" s="61">
        <v>360</v>
      </c>
      <c r="J200" s="14">
        <f t="shared" si="69"/>
        <v>0</v>
      </c>
      <c r="K200" s="14">
        <f t="shared" si="70"/>
        <v>9</v>
      </c>
      <c r="L200" s="14">
        <f t="shared" si="71"/>
        <v>9</v>
      </c>
      <c r="M200" s="15">
        <f t="shared" si="72"/>
        <v>9</v>
      </c>
      <c r="N200" s="16">
        <v>60</v>
      </c>
      <c r="O200" s="16">
        <f>IF(N200&gt;1.567,0,IF(N200&gt;1.56,60,IF(N200&gt;1.554,61,IF(N200&gt;1.548,62,IF(N200&gt;1.542,63,IF(N200&gt;1.536,64,IF(N200&gt;1.53,65,IF(N200&gt;1.524,66,IF(N200&gt;1.518,67,IF(N200&gt;1.512,68,IF(N200&gt;1.506,69,IF(N200&gt;1.5,70,IF(N200&gt;1.494,71,IF(N200&gt;1.488,72,IF(N200&gt;1.482,73,IF(N200&gt;1.477,74,IF(N200&gt;1.473,75,IF(N200&gt;1.469,76,IF(N200&gt;1.464,77,IF(N200&gt;1.46,78,IF(N200&gt;1.455,79,IF(N200&gt;1.451,80,IF(N200&gt;1.447,81,IF(N200&gt;1.443,82,IF(N200&gt;1.439,83,IF(N200&gt;1.435,84,IF(N200&gt;1.432,85,IF(N200&gt;1.428,86,IF(N200&gt;1.425,87,IF(N200&gt;1.422,88,IF(N200&gt;1.419,89,IF(N200&gt;1.416,90,IF(N200&gt;1.413,91,IF(N200&gt;1.41,92,IF(N200&gt;1.407,93,IF(N200&gt;1.404,94,IF(N200&gt;1.401,95,IF(N200&gt;1.398,96,IF(N200&gt;1.395,97,IF(N200&gt;1.392,98,IF(N200&gt;1.389,99,IF(N200&gt;1.386,100,IF(N200&gt;1.383,101,IF(N200&gt;1.38,102,IF(N200&gt;1.378,103,IF(N200&gt;1.375,104,IF(N200&gt;1.372,105,IF(N200&gt;1.37,106,IF(N200&gt;1.367,107,IF(N200&gt;1.365,108,IF(N200&gt;1.362,109,IF(N200&gt;1.359,110,IF(N200&gt;1.357,111,IF(N200&gt;1.354,112,IF(N200&gt;1.351,113,IF(N200&gt;1.348,114,IF(N200&gt;1.346,115,IF(N200&gt;1.343,116,IF(N200&gt;1.341,117,IF(N200&gt;1.338,118,IF(N200&gt;1.336,119,)))))))))))))))))))))))))))))))))))))))))))))))))))))))))))))</f>
        <v>0</v>
      </c>
      <c r="P200" s="16">
        <f>IF(N200&gt;3.015,0,IF(N200&gt;3.001,1,IF(N200&gt;2.587,2,IF(N200&gt;2.573,3,IF(N200&gt;2.559,4,IF(N200&gt;2.545,5,IF(N200&gt;2.531,6,IF(N200&gt;2.517,7,IF(N200&gt;2.503,8,IF(N200&gt;2.489,9,IF(N200&gt;2.475,10,IF(N200&gt;2.461,11,IF(N200&gt;2.448,12,IF(N200&gt;2.435,13,IF(N200&gt;2.422,14,IF(N200&gt;2.409,15,IF(N200&gt;2.396,16,IF(N200&gt;2.383,17,IF(N200&gt;2.37,18,IF(N200&gt;2.357,19,IF(N200&gt;2.344,20,IF(N200&gt;2.332,21,IF(N200&gt;2.32,22,IF(N200&gt;2.308,23,IF(N200&gt;2.296,24,IF(N200&gt;2.284,25,IF(N200&gt;2.272,26,IF(N200&gt;2.26,27,IF(N200&gt;2.248,28,IF(N200&gt;2.236,29,IF(N200&gt;2.225,30,IF(N200&gt;2.214,31,IF(N200&gt;2.203,32,IF(N200&gt;2.192,33,IF(N200&gt;2.181,34,IF(N200&gt;2.17,35,IF(N200&gt;2.16,36,IF(N200&gt;2.15,37,IF(N200&gt;2.14,38,IF(N200&gt;2.131,39,IF(N200&gt;2.122,40,IF(N200&gt;2.113,41,IF(N200&gt;2.104,42,IF(N200&gt;2.095,43,IF(N200&gt;2.086,44,IF(N200&gt;2.077,45,IF(N200&gt;2.068,46,IF(N200&gt;2.059,47,IF(N200&gt;2.05,48,IF(N200&gt;2.042,49,IF(N200&gt;2.034,50,IF(N200&gt;2.026,51,IF(N200&gt;2.018,52,IF(N200&gt;2.01,53,IF(N200&gt;2.002,54,IF(N200&gt;1.595,55,IF(N200&gt;1.588,56,IF(N200&gt;1.581,57,IF(N200&gt;1.574,58,IF(N200&gt;1.567,59,))))))))))))))))))))))))))))))))))))))))))))))))))))))))))))</f>
        <v>0</v>
      </c>
      <c r="Q200" s="16"/>
      <c r="R200" s="16">
        <f>O200+P200+Q200</f>
        <v>0</v>
      </c>
      <c r="S200" s="16">
        <f>R200</f>
        <v>0</v>
      </c>
      <c r="T200" s="65">
        <v>168</v>
      </c>
      <c r="U200" s="16">
        <f t="shared" si="73"/>
        <v>0</v>
      </c>
      <c r="V200" s="16">
        <f t="shared" si="74"/>
        <v>19</v>
      </c>
      <c r="W200" s="16">
        <f t="shared" si="75"/>
        <v>19</v>
      </c>
      <c r="X200" s="15">
        <f t="shared" si="76"/>
        <v>19</v>
      </c>
      <c r="Y200" s="61">
        <v>100</v>
      </c>
      <c r="Z200" s="16">
        <f t="shared" si="77"/>
        <v>0</v>
      </c>
      <c r="AA200" s="16">
        <f t="shared" si="78"/>
        <v>0</v>
      </c>
      <c r="AB200" s="16">
        <f t="shared" si="79"/>
        <v>0</v>
      </c>
      <c r="AC200" s="15">
        <f t="shared" si="80"/>
        <v>0</v>
      </c>
      <c r="AD200" s="18">
        <f t="shared" si="81"/>
        <v>28</v>
      </c>
      <c r="AE200" s="19">
        <f t="shared" si="82"/>
        <v>28</v>
      </c>
      <c r="AF200" s="19">
        <f t="shared" si="83"/>
        <v>195</v>
      </c>
    </row>
    <row r="201" spans="1:32" x14ac:dyDescent="0.25">
      <c r="A201" s="68">
        <v>114</v>
      </c>
      <c r="B201" s="70" t="s">
        <v>332</v>
      </c>
      <c r="C201" s="58">
        <v>39</v>
      </c>
      <c r="D201" s="59">
        <v>9.9</v>
      </c>
      <c r="E201" s="14">
        <f t="shared" si="65"/>
        <v>0</v>
      </c>
      <c r="F201" s="14">
        <f t="shared" si="66"/>
        <v>2</v>
      </c>
      <c r="G201" s="14">
        <f t="shared" si="67"/>
        <v>2</v>
      </c>
      <c r="H201" s="15">
        <f t="shared" si="68"/>
        <v>2</v>
      </c>
      <c r="I201" s="61">
        <v>360</v>
      </c>
      <c r="J201" s="14">
        <f t="shared" si="69"/>
        <v>0</v>
      </c>
      <c r="K201" s="14">
        <f t="shared" si="70"/>
        <v>9</v>
      </c>
      <c r="L201" s="14">
        <f t="shared" si="71"/>
        <v>9</v>
      </c>
      <c r="M201" s="15">
        <f t="shared" si="72"/>
        <v>9</v>
      </c>
      <c r="N201" s="17"/>
      <c r="O201" s="17"/>
      <c r="P201" s="17"/>
      <c r="Q201" s="17"/>
      <c r="R201" s="17"/>
      <c r="S201" s="17"/>
      <c r="T201" s="65">
        <v>156</v>
      </c>
      <c r="U201" s="16">
        <f t="shared" si="73"/>
        <v>0</v>
      </c>
      <c r="V201" s="16">
        <f t="shared" si="74"/>
        <v>13</v>
      </c>
      <c r="W201" s="16">
        <f t="shared" si="75"/>
        <v>13</v>
      </c>
      <c r="X201" s="15">
        <f t="shared" si="76"/>
        <v>13</v>
      </c>
      <c r="Y201" s="61">
        <v>100</v>
      </c>
      <c r="Z201" s="16">
        <f t="shared" si="77"/>
        <v>0</v>
      </c>
      <c r="AA201" s="16">
        <f t="shared" si="78"/>
        <v>0</v>
      </c>
      <c r="AB201" s="16">
        <f t="shared" si="79"/>
        <v>0</v>
      </c>
      <c r="AC201" s="15">
        <f t="shared" si="80"/>
        <v>0</v>
      </c>
      <c r="AD201" s="18">
        <f t="shared" si="81"/>
        <v>24</v>
      </c>
      <c r="AE201" s="19">
        <f t="shared" si="82"/>
        <v>24</v>
      </c>
      <c r="AF201" s="19">
        <f t="shared" si="83"/>
        <v>196</v>
      </c>
    </row>
    <row r="202" spans="1:32" x14ac:dyDescent="0.25">
      <c r="A202" s="68">
        <v>179</v>
      </c>
      <c r="B202" s="70" t="s">
        <v>429</v>
      </c>
      <c r="C202" s="58">
        <v>55</v>
      </c>
      <c r="D202" s="59">
        <v>9.4</v>
      </c>
      <c r="E202" s="14">
        <f t="shared" si="65"/>
        <v>0</v>
      </c>
      <c r="F202" s="14">
        <f t="shared" si="66"/>
        <v>7</v>
      </c>
      <c r="G202" s="14">
        <f t="shared" si="67"/>
        <v>7</v>
      </c>
      <c r="H202" s="15">
        <f t="shared" si="68"/>
        <v>7</v>
      </c>
      <c r="I202" s="61">
        <v>320</v>
      </c>
      <c r="J202" s="14">
        <f t="shared" si="69"/>
        <v>0</v>
      </c>
      <c r="K202" s="14">
        <f t="shared" si="70"/>
        <v>5</v>
      </c>
      <c r="L202" s="14">
        <f t="shared" si="71"/>
        <v>5</v>
      </c>
      <c r="M202" s="15">
        <f t="shared" si="72"/>
        <v>5</v>
      </c>
      <c r="N202" s="17"/>
      <c r="O202" s="17"/>
      <c r="P202" s="17"/>
      <c r="Q202" s="17"/>
      <c r="R202" s="17"/>
      <c r="S202" s="17"/>
      <c r="T202" s="65">
        <v>147</v>
      </c>
      <c r="U202" s="16">
        <f t="shared" si="73"/>
        <v>0</v>
      </c>
      <c r="V202" s="16">
        <f t="shared" si="74"/>
        <v>10</v>
      </c>
      <c r="W202" s="16">
        <f t="shared" si="75"/>
        <v>10</v>
      </c>
      <c r="X202" s="15">
        <f t="shared" si="76"/>
        <v>10</v>
      </c>
      <c r="Y202" s="61">
        <v>100</v>
      </c>
      <c r="Z202" s="16">
        <f t="shared" si="77"/>
        <v>0</v>
      </c>
      <c r="AA202" s="16">
        <f t="shared" si="78"/>
        <v>0</v>
      </c>
      <c r="AB202" s="16">
        <f t="shared" si="79"/>
        <v>0</v>
      </c>
      <c r="AC202" s="15">
        <f t="shared" si="80"/>
        <v>0</v>
      </c>
      <c r="AD202" s="18">
        <f t="shared" si="81"/>
        <v>22</v>
      </c>
      <c r="AE202" s="19">
        <f t="shared" si="82"/>
        <v>22</v>
      </c>
      <c r="AF202" s="19">
        <f t="shared" si="83"/>
        <v>197</v>
      </c>
    </row>
    <row r="203" spans="1:32" x14ac:dyDescent="0.25">
      <c r="A203" s="68">
        <v>34</v>
      </c>
      <c r="B203" s="70" t="s">
        <v>110</v>
      </c>
      <c r="C203" s="58">
        <v>17</v>
      </c>
      <c r="D203" s="59">
        <v>9.3000000000000007</v>
      </c>
      <c r="E203" s="14">
        <f t="shared" si="65"/>
        <v>0</v>
      </c>
      <c r="F203" s="14">
        <f t="shared" si="66"/>
        <v>8</v>
      </c>
      <c r="G203" s="14">
        <f t="shared" si="67"/>
        <v>8</v>
      </c>
      <c r="H203" s="15">
        <f t="shared" si="68"/>
        <v>8</v>
      </c>
      <c r="I203" s="61">
        <v>300</v>
      </c>
      <c r="J203" s="14">
        <f t="shared" si="69"/>
        <v>0</v>
      </c>
      <c r="K203" s="14">
        <f t="shared" si="70"/>
        <v>3</v>
      </c>
      <c r="L203" s="14">
        <f t="shared" si="71"/>
        <v>3</v>
      </c>
      <c r="M203" s="15">
        <f t="shared" si="72"/>
        <v>3</v>
      </c>
      <c r="N203" s="17"/>
      <c r="O203" s="17"/>
      <c r="P203" s="17"/>
      <c r="Q203" s="17"/>
      <c r="R203" s="17"/>
      <c r="S203" s="17"/>
      <c r="T203" s="65">
        <v>145</v>
      </c>
      <c r="U203" s="16">
        <f t="shared" si="73"/>
        <v>0</v>
      </c>
      <c r="V203" s="16">
        <f t="shared" si="74"/>
        <v>10</v>
      </c>
      <c r="W203" s="16">
        <f t="shared" si="75"/>
        <v>10</v>
      </c>
      <c r="X203" s="15">
        <f t="shared" si="76"/>
        <v>10</v>
      </c>
      <c r="Y203" s="61">
        <v>100</v>
      </c>
      <c r="Z203" s="16">
        <f t="shared" si="77"/>
        <v>0</v>
      </c>
      <c r="AA203" s="16">
        <f t="shared" si="78"/>
        <v>0</v>
      </c>
      <c r="AB203" s="16">
        <f t="shared" si="79"/>
        <v>0</v>
      </c>
      <c r="AC203" s="15">
        <f t="shared" si="80"/>
        <v>0</v>
      </c>
      <c r="AD203" s="18">
        <f t="shared" si="81"/>
        <v>21</v>
      </c>
      <c r="AE203" s="19">
        <f t="shared" si="82"/>
        <v>21</v>
      </c>
      <c r="AF203" s="19">
        <f t="shared" si="83"/>
        <v>198</v>
      </c>
    </row>
    <row r="204" spans="1:32" x14ac:dyDescent="0.25">
      <c r="A204" s="68">
        <v>177</v>
      </c>
      <c r="B204" s="70" t="s">
        <v>430</v>
      </c>
      <c r="C204" s="58">
        <v>55</v>
      </c>
      <c r="D204" s="59">
        <v>10.4</v>
      </c>
      <c r="E204" s="14">
        <f t="shared" si="65"/>
        <v>0</v>
      </c>
      <c r="F204" s="14">
        <f t="shared" si="66"/>
        <v>0</v>
      </c>
      <c r="G204" s="14">
        <f t="shared" si="67"/>
        <v>0</v>
      </c>
      <c r="H204" s="15">
        <f t="shared" si="68"/>
        <v>0</v>
      </c>
      <c r="I204" s="61">
        <v>300</v>
      </c>
      <c r="J204" s="14">
        <f t="shared" si="69"/>
        <v>0</v>
      </c>
      <c r="K204" s="14">
        <f t="shared" si="70"/>
        <v>3</v>
      </c>
      <c r="L204" s="14">
        <f t="shared" si="71"/>
        <v>3</v>
      </c>
      <c r="M204" s="15">
        <f t="shared" si="72"/>
        <v>3</v>
      </c>
      <c r="N204" s="17"/>
      <c r="O204" s="17"/>
      <c r="P204" s="17"/>
      <c r="Q204" s="17"/>
      <c r="R204" s="17"/>
      <c r="S204" s="17"/>
      <c r="T204" s="65">
        <v>165</v>
      </c>
      <c r="U204" s="16">
        <f t="shared" si="73"/>
        <v>0</v>
      </c>
      <c r="V204" s="16">
        <f t="shared" si="74"/>
        <v>17</v>
      </c>
      <c r="W204" s="16">
        <f t="shared" si="75"/>
        <v>17</v>
      </c>
      <c r="X204" s="15">
        <f t="shared" si="76"/>
        <v>17</v>
      </c>
      <c r="Y204" s="61">
        <v>100</v>
      </c>
      <c r="Z204" s="16">
        <f t="shared" si="77"/>
        <v>0</v>
      </c>
      <c r="AA204" s="16">
        <f t="shared" si="78"/>
        <v>0</v>
      </c>
      <c r="AB204" s="16">
        <f t="shared" si="79"/>
        <v>0</v>
      </c>
      <c r="AC204" s="15">
        <f t="shared" si="80"/>
        <v>0</v>
      </c>
      <c r="AD204" s="18">
        <f t="shared" si="81"/>
        <v>20</v>
      </c>
      <c r="AE204" s="19">
        <f t="shared" si="82"/>
        <v>20</v>
      </c>
      <c r="AF204" s="19">
        <f t="shared" si="83"/>
        <v>199</v>
      </c>
    </row>
    <row r="205" spans="1:32" x14ac:dyDescent="0.25">
      <c r="A205" s="68">
        <v>115</v>
      </c>
      <c r="B205" s="70" t="s">
        <v>333</v>
      </c>
      <c r="C205" s="58">
        <v>39</v>
      </c>
      <c r="D205" s="59">
        <v>10.1</v>
      </c>
      <c r="E205" s="14">
        <f t="shared" si="65"/>
        <v>0</v>
      </c>
      <c r="F205" s="14">
        <f t="shared" si="66"/>
        <v>0</v>
      </c>
      <c r="G205" s="14">
        <f t="shared" si="67"/>
        <v>0</v>
      </c>
      <c r="H205" s="15">
        <f t="shared" si="68"/>
        <v>0</v>
      </c>
      <c r="I205" s="61">
        <v>325</v>
      </c>
      <c r="J205" s="14">
        <f t="shared" si="69"/>
        <v>0</v>
      </c>
      <c r="K205" s="14">
        <f t="shared" si="70"/>
        <v>5</v>
      </c>
      <c r="L205" s="14">
        <f t="shared" si="71"/>
        <v>5</v>
      </c>
      <c r="M205" s="15">
        <f t="shared" si="72"/>
        <v>5</v>
      </c>
      <c r="N205" s="16">
        <v>60</v>
      </c>
      <c r="O205" s="16">
        <f>IF(N205&gt;1.567,0,IF(N205&gt;1.56,60,IF(N205&gt;1.554,61,IF(N205&gt;1.548,62,IF(N205&gt;1.542,63,IF(N205&gt;1.536,64,IF(N205&gt;1.53,65,IF(N205&gt;1.524,66,IF(N205&gt;1.518,67,IF(N205&gt;1.512,68,IF(N205&gt;1.506,69,IF(N205&gt;1.5,70,IF(N205&gt;1.494,71,IF(N205&gt;1.488,72,IF(N205&gt;1.482,73,IF(N205&gt;1.477,74,IF(N205&gt;1.473,75,IF(N205&gt;1.469,76,IF(N205&gt;1.464,77,IF(N205&gt;1.46,78,IF(N205&gt;1.455,79,IF(N205&gt;1.451,80,IF(N205&gt;1.447,81,IF(N205&gt;1.443,82,IF(N205&gt;1.439,83,IF(N205&gt;1.435,84,IF(N205&gt;1.432,85,IF(N205&gt;1.428,86,IF(N205&gt;1.425,87,IF(N205&gt;1.422,88,IF(N205&gt;1.419,89,IF(N205&gt;1.416,90,IF(N205&gt;1.413,91,IF(N205&gt;1.41,92,IF(N205&gt;1.407,93,IF(N205&gt;1.404,94,IF(N205&gt;1.401,95,IF(N205&gt;1.398,96,IF(N205&gt;1.395,97,IF(N205&gt;1.392,98,IF(N205&gt;1.389,99,IF(N205&gt;1.386,100,IF(N205&gt;1.383,101,IF(N205&gt;1.38,102,IF(N205&gt;1.378,103,IF(N205&gt;1.375,104,IF(N205&gt;1.372,105,IF(N205&gt;1.37,106,IF(N205&gt;1.367,107,IF(N205&gt;1.365,108,IF(N205&gt;1.362,109,IF(N205&gt;1.359,110,IF(N205&gt;1.357,111,IF(N205&gt;1.354,112,IF(N205&gt;1.351,113,IF(N205&gt;1.348,114,IF(N205&gt;1.346,115,IF(N205&gt;1.343,116,IF(N205&gt;1.341,117,IF(N205&gt;1.338,118,IF(N205&gt;1.336,119,)))))))))))))))))))))))))))))))))))))))))))))))))))))))))))))</f>
        <v>0</v>
      </c>
      <c r="P205" s="16">
        <f>IF(N205&gt;3.015,0,IF(N205&gt;3.001,1,IF(N205&gt;2.587,2,IF(N205&gt;2.573,3,IF(N205&gt;2.559,4,IF(N205&gt;2.545,5,IF(N205&gt;2.531,6,IF(N205&gt;2.517,7,IF(N205&gt;2.503,8,IF(N205&gt;2.489,9,IF(N205&gt;2.475,10,IF(N205&gt;2.461,11,IF(N205&gt;2.448,12,IF(N205&gt;2.435,13,IF(N205&gt;2.422,14,IF(N205&gt;2.409,15,IF(N205&gt;2.396,16,IF(N205&gt;2.383,17,IF(N205&gt;2.37,18,IF(N205&gt;2.357,19,IF(N205&gt;2.344,20,IF(N205&gt;2.332,21,IF(N205&gt;2.32,22,IF(N205&gt;2.308,23,IF(N205&gt;2.296,24,IF(N205&gt;2.284,25,IF(N205&gt;2.272,26,IF(N205&gt;2.26,27,IF(N205&gt;2.248,28,IF(N205&gt;2.236,29,IF(N205&gt;2.225,30,IF(N205&gt;2.214,31,IF(N205&gt;2.203,32,IF(N205&gt;2.192,33,IF(N205&gt;2.181,34,IF(N205&gt;2.17,35,IF(N205&gt;2.16,36,IF(N205&gt;2.15,37,IF(N205&gt;2.14,38,IF(N205&gt;2.131,39,IF(N205&gt;2.122,40,IF(N205&gt;2.113,41,IF(N205&gt;2.104,42,IF(N205&gt;2.095,43,IF(N205&gt;2.086,44,IF(N205&gt;2.077,45,IF(N205&gt;2.068,46,IF(N205&gt;2.059,47,IF(N205&gt;2.05,48,IF(N205&gt;2.042,49,IF(N205&gt;2.034,50,IF(N205&gt;2.026,51,IF(N205&gt;2.018,52,IF(N205&gt;2.01,53,IF(N205&gt;2.002,54,IF(N205&gt;1.595,55,IF(N205&gt;1.588,56,IF(N205&gt;1.581,57,IF(N205&gt;1.574,58,IF(N205&gt;1.567,59,))))))))))))))))))))))))))))))))))))))))))))))))))))))))))))</f>
        <v>0</v>
      </c>
      <c r="Q205" s="16"/>
      <c r="R205" s="16">
        <f>O205+P205+Q205</f>
        <v>0</v>
      </c>
      <c r="S205" s="16">
        <f>R205</f>
        <v>0</v>
      </c>
      <c r="T205" s="65">
        <v>156</v>
      </c>
      <c r="U205" s="16">
        <f t="shared" si="73"/>
        <v>0</v>
      </c>
      <c r="V205" s="16">
        <f t="shared" si="74"/>
        <v>13</v>
      </c>
      <c r="W205" s="16">
        <f t="shared" si="75"/>
        <v>13</v>
      </c>
      <c r="X205" s="15">
        <f t="shared" si="76"/>
        <v>13</v>
      </c>
      <c r="Y205" s="61">
        <v>100</v>
      </c>
      <c r="Z205" s="16">
        <f t="shared" si="77"/>
        <v>0</v>
      </c>
      <c r="AA205" s="16">
        <f t="shared" si="78"/>
        <v>0</v>
      </c>
      <c r="AB205" s="16">
        <f t="shared" si="79"/>
        <v>0</v>
      </c>
      <c r="AC205" s="15">
        <f t="shared" si="80"/>
        <v>0</v>
      </c>
      <c r="AD205" s="18">
        <f t="shared" si="81"/>
        <v>18</v>
      </c>
      <c r="AE205" s="19">
        <f t="shared" si="82"/>
        <v>18</v>
      </c>
      <c r="AF205" s="19">
        <f t="shared" si="83"/>
        <v>200</v>
      </c>
    </row>
    <row r="206" spans="1:32" x14ac:dyDescent="0.25">
      <c r="A206" s="68">
        <v>180</v>
      </c>
      <c r="B206" s="70" t="s">
        <v>345</v>
      </c>
      <c r="C206" s="58">
        <v>55</v>
      </c>
      <c r="D206" s="59">
        <v>9.1999999999999993</v>
      </c>
      <c r="E206" s="14">
        <f t="shared" si="65"/>
        <v>0</v>
      </c>
      <c r="F206" s="14">
        <f t="shared" si="66"/>
        <v>10</v>
      </c>
      <c r="G206" s="14">
        <f t="shared" si="67"/>
        <v>10</v>
      </c>
      <c r="H206" s="15">
        <f t="shared" si="68"/>
        <v>10</v>
      </c>
      <c r="I206" s="61">
        <v>290</v>
      </c>
      <c r="J206" s="14">
        <f t="shared" si="69"/>
        <v>0</v>
      </c>
      <c r="K206" s="14">
        <f t="shared" si="70"/>
        <v>3</v>
      </c>
      <c r="L206" s="14">
        <f t="shared" si="71"/>
        <v>3</v>
      </c>
      <c r="M206" s="15">
        <f t="shared" si="72"/>
        <v>3</v>
      </c>
      <c r="N206" s="17"/>
      <c r="O206" s="17"/>
      <c r="P206" s="17"/>
      <c r="Q206" s="17"/>
      <c r="R206" s="17"/>
      <c r="S206" s="17"/>
      <c r="T206" s="65">
        <v>130</v>
      </c>
      <c r="U206" s="16">
        <f t="shared" si="73"/>
        <v>0</v>
      </c>
      <c r="V206" s="16">
        <f t="shared" si="74"/>
        <v>5</v>
      </c>
      <c r="W206" s="16">
        <f t="shared" si="75"/>
        <v>5</v>
      </c>
      <c r="X206" s="15">
        <f t="shared" si="76"/>
        <v>5</v>
      </c>
      <c r="Y206" s="61">
        <v>100</v>
      </c>
      <c r="Z206" s="16">
        <f t="shared" si="77"/>
        <v>0</v>
      </c>
      <c r="AA206" s="16">
        <f t="shared" si="78"/>
        <v>0</v>
      </c>
      <c r="AB206" s="16">
        <f t="shared" si="79"/>
        <v>0</v>
      </c>
      <c r="AC206" s="15">
        <f t="shared" si="80"/>
        <v>0</v>
      </c>
      <c r="AD206" s="18">
        <f t="shared" si="81"/>
        <v>18</v>
      </c>
      <c r="AE206" s="19">
        <f t="shared" si="82"/>
        <v>18</v>
      </c>
      <c r="AF206" s="19">
        <f t="shared" si="83"/>
        <v>200</v>
      </c>
    </row>
    <row r="207" spans="1:32" x14ac:dyDescent="0.25">
      <c r="A207" s="68">
        <v>39</v>
      </c>
      <c r="B207" s="72" t="s">
        <v>173</v>
      </c>
      <c r="C207" s="58">
        <v>18</v>
      </c>
      <c r="D207" s="59"/>
      <c r="E207" s="14">
        <f t="shared" si="65"/>
        <v>0</v>
      </c>
      <c r="F207" s="14">
        <f t="shared" si="66"/>
        <v>0</v>
      </c>
      <c r="G207" s="14">
        <f t="shared" si="67"/>
        <v>0</v>
      </c>
      <c r="H207" s="15">
        <f t="shared" si="68"/>
        <v>0</v>
      </c>
      <c r="I207" s="61"/>
      <c r="J207" s="14">
        <f t="shared" si="69"/>
        <v>0</v>
      </c>
      <c r="K207" s="14">
        <f t="shared" si="70"/>
        <v>0</v>
      </c>
      <c r="L207" s="14">
        <f t="shared" si="71"/>
        <v>0</v>
      </c>
      <c r="M207" s="15">
        <f t="shared" si="72"/>
        <v>0</v>
      </c>
      <c r="N207" s="17"/>
      <c r="O207" s="17"/>
      <c r="P207" s="17"/>
      <c r="Q207" s="17"/>
      <c r="R207" s="17"/>
      <c r="S207" s="17"/>
      <c r="T207" s="65"/>
      <c r="U207" s="16">
        <f t="shared" si="73"/>
        <v>0</v>
      </c>
      <c r="V207" s="16">
        <f t="shared" si="74"/>
        <v>0</v>
      </c>
      <c r="W207" s="16">
        <f t="shared" si="75"/>
        <v>0</v>
      </c>
      <c r="X207" s="15">
        <f t="shared" si="76"/>
        <v>0</v>
      </c>
      <c r="Y207" s="61">
        <v>100</v>
      </c>
      <c r="Z207" s="16">
        <f t="shared" si="77"/>
        <v>0</v>
      </c>
      <c r="AA207" s="16">
        <f t="shared" si="78"/>
        <v>0</v>
      </c>
      <c r="AB207" s="16">
        <f t="shared" si="79"/>
        <v>0</v>
      </c>
      <c r="AC207" s="15">
        <f t="shared" si="80"/>
        <v>0</v>
      </c>
      <c r="AD207" s="18">
        <f t="shared" si="81"/>
        <v>0</v>
      </c>
      <c r="AE207" s="19">
        <f t="shared" si="82"/>
        <v>0</v>
      </c>
      <c r="AF207" s="19">
        <f t="shared" si="83"/>
        <v>202</v>
      </c>
    </row>
    <row r="208" spans="1:32" x14ac:dyDescent="0.25">
      <c r="A208" s="68">
        <v>87</v>
      </c>
      <c r="B208" s="72" t="s">
        <v>224</v>
      </c>
      <c r="C208" s="58">
        <v>32</v>
      </c>
      <c r="D208" s="59"/>
      <c r="E208" s="14">
        <f t="shared" si="65"/>
        <v>0</v>
      </c>
      <c r="F208" s="14">
        <f t="shared" si="66"/>
        <v>0</v>
      </c>
      <c r="G208" s="14">
        <f t="shared" si="67"/>
        <v>0</v>
      </c>
      <c r="H208" s="15">
        <f t="shared" si="68"/>
        <v>0</v>
      </c>
      <c r="I208" s="61"/>
      <c r="J208" s="14">
        <f t="shared" si="69"/>
        <v>0</v>
      </c>
      <c r="K208" s="14">
        <f t="shared" si="70"/>
        <v>0</v>
      </c>
      <c r="L208" s="14">
        <f t="shared" si="71"/>
        <v>0</v>
      </c>
      <c r="M208" s="15">
        <f t="shared" si="72"/>
        <v>0</v>
      </c>
      <c r="N208" s="16">
        <v>60</v>
      </c>
      <c r="O208" s="16">
        <f>IF(N208&gt;1.567,0,IF(N208&gt;1.56,60,IF(N208&gt;1.554,61,IF(N208&gt;1.548,62,IF(N208&gt;1.542,63,IF(N208&gt;1.536,64,IF(N208&gt;1.53,65,IF(N208&gt;1.524,66,IF(N208&gt;1.518,67,IF(N208&gt;1.512,68,IF(N208&gt;1.506,69,IF(N208&gt;1.5,70,IF(N208&gt;1.494,71,IF(N208&gt;1.488,72,IF(N208&gt;1.482,73,IF(N208&gt;1.477,74,IF(N208&gt;1.473,75,IF(N208&gt;1.469,76,IF(N208&gt;1.464,77,IF(N208&gt;1.46,78,IF(N208&gt;1.455,79,IF(N208&gt;1.451,80,IF(N208&gt;1.447,81,IF(N208&gt;1.443,82,IF(N208&gt;1.439,83,IF(N208&gt;1.435,84,IF(N208&gt;1.432,85,IF(N208&gt;1.428,86,IF(N208&gt;1.425,87,IF(N208&gt;1.422,88,IF(N208&gt;1.419,89,IF(N208&gt;1.416,90,IF(N208&gt;1.413,91,IF(N208&gt;1.41,92,IF(N208&gt;1.407,93,IF(N208&gt;1.404,94,IF(N208&gt;1.401,95,IF(N208&gt;1.398,96,IF(N208&gt;1.395,97,IF(N208&gt;1.392,98,IF(N208&gt;1.389,99,IF(N208&gt;1.386,100,IF(N208&gt;1.383,101,IF(N208&gt;1.38,102,IF(N208&gt;1.378,103,IF(N208&gt;1.375,104,IF(N208&gt;1.372,105,IF(N208&gt;1.37,106,IF(N208&gt;1.367,107,IF(N208&gt;1.365,108,IF(N208&gt;1.362,109,IF(N208&gt;1.359,110,IF(N208&gt;1.357,111,IF(N208&gt;1.354,112,IF(N208&gt;1.351,113,IF(N208&gt;1.348,114,IF(N208&gt;1.346,115,IF(N208&gt;1.343,116,IF(N208&gt;1.341,117,IF(N208&gt;1.338,118,IF(N208&gt;1.336,119,)))))))))))))))))))))))))))))))))))))))))))))))))))))))))))))</f>
        <v>0</v>
      </c>
      <c r="P208" s="16">
        <f>IF(N208&gt;3.015,0,IF(N208&gt;3.001,1,IF(N208&gt;2.587,2,IF(N208&gt;2.573,3,IF(N208&gt;2.559,4,IF(N208&gt;2.545,5,IF(N208&gt;2.531,6,IF(N208&gt;2.517,7,IF(N208&gt;2.503,8,IF(N208&gt;2.489,9,IF(N208&gt;2.475,10,IF(N208&gt;2.461,11,IF(N208&gt;2.448,12,IF(N208&gt;2.435,13,IF(N208&gt;2.422,14,IF(N208&gt;2.409,15,IF(N208&gt;2.396,16,IF(N208&gt;2.383,17,IF(N208&gt;2.37,18,IF(N208&gt;2.357,19,IF(N208&gt;2.344,20,IF(N208&gt;2.332,21,IF(N208&gt;2.32,22,IF(N208&gt;2.308,23,IF(N208&gt;2.296,24,IF(N208&gt;2.284,25,IF(N208&gt;2.272,26,IF(N208&gt;2.26,27,IF(N208&gt;2.248,28,IF(N208&gt;2.236,29,IF(N208&gt;2.225,30,IF(N208&gt;2.214,31,IF(N208&gt;2.203,32,IF(N208&gt;2.192,33,IF(N208&gt;2.181,34,IF(N208&gt;2.17,35,IF(N208&gt;2.16,36,IF(N208&gt;2.15,37,IF(N208&gt;2.14,38,IF(N208&gt;2.131,39,IF(N208&gt;2.122,40,IF(N208&gt;2.113,41,IF(N208&gt;2.104,42,IF(N208&gt;2.095,43,IF(N208&gt;2.086,44,IF(N208&gt;2.077,45,IF(N208&gt;2.068,46,IF(N208&gt;2.059,47,IF(N208&gt;2.05,48,IF(N208&gt;2.042,49,IF(N208&gt;2.034,50,IF(N208&gt;2.026,51,IF(N208&gt;2.018,52,IF(N208&gt;2.01,53,IF(N208&gt;2.002,54,IF(N208&gt;1.595,55,IF(N208&gt;1.588,56,IF(N208&gt;1.581,57,IF(N208&gt;1.574,58,IF(N208&gt;1.567,59,))))))))))))))))))))))))))))))))))))))))))))))))))))))))))))</f>
        <v>0</v>
      </c>
      <c r="Q208" s="16"/>
      <c r="R208" s="16">
        <f>O208+P208+Q208</f>
        <v>0</v>
      </c>
      <c r="S208" s="16">
        <f>R208</f>
        <v>0</v>
      </c>
      <c r="T208" s="65"/>
      <c r="U208" s="16">
        <f t="shared" si="73"/>
        <v>0</v>
      </c>
      <c r="V208" s="16">
        <f t="shared" si="74"/>
        <v>0</v>
      </c>
      <c r="W208" s="16">
        <f t="shared" si="75"/>
        <v>0</v>
      </c>
      <c r="X208" s="15">
        <f t="shared" si="76"/>
        <v>0</v>
      </c>
      <c r="Y208" s="61">
        <v>100</v>
      </c>
      <c r="Z208" s="16">
        <f t="shared" si="77"/>
        <v>0</v>
      </c>
      <c r="AA208" s="16">
        <f t="shared" si="78"/>
        <v>0</v>
      </c>
      <c r="AB208" s="16">
        <f t="shared" si="79"/>
        <v>0</v>
      </c>
      <c r="AC208" s="15">
        <f t="shared" si="80"/>
        <v>0</v>
      </c>
      <c r="AD208" s="18">
        <f t="shared" si="81"/>
        <v>0</v>
      </c>
      <c r="AE208" s="19">
        <f t="shared" si="82"/>
        <v>0</v>
      </c>
      <c r="AF208" s="19">
        <f t="shared" si="83"/>
        <v>202</v>
      </c>
    </row>
    <row r="209" spans="1:32" x14ac:dyDescent="0.25">
      <c r="A209" s="68">
        <v>89</v>
      </c>
      <c r="B209" s="72" t="s">
        <v>227</v>
      </c>
      <c r="C209" s="58">
        <v>32</v>
      </c>
      <c r="D209" s="59"/>
      <c r="E209" s="14">
        <f t="shared" si="65"/>
        <v>0</v>
      </c>
      <c r="F209" s="14">
        <f t="shared" si="66"/>
        <v>0</v>
      </c>
      <c r="G209" s="14">
        <f t="shared" si="67"/>
        <v>0</v>
      </c>
      <c r="H209" s="15">
        <f t="shared" si="68"/>
        <v>0</v>
      </c>
      <c r="I209" s="61"/>
      <c r="J209" s="14">
        <f t="shared" si="69"/>
        <v>0</v>
      </c>
      <c r="K209" s="14">
        <f t="shared" si="70"/>
        <v>0</v>
      </c>
      <c r="L209" s="14">
        <f t="shared" si="71"/>
        <v>0</v>
      </c>
      <c r="M209" s="15">
        <f t="shared" si="72"/>
        <v>0</v>
      </c>
      <c r="N209" s="17"/>
      <c r="O209" s="17"/>
      <c r="P209" s="17"/>
      <c r="Q209" s="17"/>
      <c r="R209" s="17"/>
      <c r="S209" s="17"/>
      <c r="T209" s="65"/>
      <c r="U209" s="16">
        <f t="shared" si="73"/>
        <v>0</v>
      </c>
      <c r="V209" s="16">
        <f t="shared" si="74"/>
        <v>0</v>
      </c>
      <c r="W209" s="16">
        <f t="shared" si="75"/>
        <v>0</v>
      </c>
      <c r="X209" s="15">
        <f t="shared" si="76"/>
        <v>0</v>
      </c>
      <c r="Y209" s="61">
        <v>100</v>
      </c>
      <c r="Z209" s="16">
        <f t="shared" si="77"/>
        <v>0</v>
      </c>
      <c r="AA209" s="16">
        <f t="shared" si="78"/>
        <v>0</v>
      </c>
      <c r="AB209" s="16">
        <f t="shared" si="79"/>
        <v>0</v>
      </c>
      <c r="AC209" s="15">
        <f t="shared" si="80"/>
        <v>0</v>
      </c>
      <c r="AD209" s="18">
        <f t="shared" si="81"/>
        <v>0</v>
      </c>
      <c r="AE209" s="19">
        <f t="shared" si="82"/>
        <v>0</v>
      </c>
      <c r="AF209" s="19">
        <f t="shared" si="83"/>
        <v>202</v>
      </c>
    </row>
    <row r="210" spans="1:32" x14ac:dyDescent="0.25">
      <c r="A210" s="68">
        <v>119</v>
      </c>
      <c r="B210" s="72" t="s">
        <v>179</v>
      </c>
      <c r="C210" s="58">
        <v>40</v>
      </c>
      <c r="D210" s="59"/>
      <c r="E210" s="14">
        <f t="shared" si="65"/>
        <v>0</v>
      </c>
      <c r="F210" s="14">
        <f t="shared" si="66"/>
        <v>0</v>
      </c>
      <c r="G210" s="14">
        <f t="shared" si="67"/>
        <v>0</v>
      </c>
      <c r="H210" s="15">
        <f t="shared" si="68"/>
        <v>0</v>
      </c>
      <c r="I210" s="61"/>
      <c r="J210" s="14">
        <f t="shared" si="69"/>
        <v>0</v>
      </c>
      <c r="K210" s="14">
        <f t="shared" si="70"/>
        <v>0</v>
      </c>
      <c r="L210" s="14">
        <f t="shared" si="71"/>
        <v>0</v>
      </c>
      <c r="M210" s="15">
        <f t="shared" si="72"/>
        <v>0</v>
      </c>
      <c r="N210" s="17"/>
      <c r="O210" s="17"/>
      <c r="P210" s="17"/>
      <c r="Q210" s="17"/>
      <c r="R210" s="17"/>
      <c r="S210" s="17"/>
      <c r="T210" s="65"/>
      <c r="U210" s="16">
        <f t="shared" si="73"/>
        <v>0</v>
      </c>
      <c r="V210" s="16">
        <f t="shared" si="74"/>
        <v>0</v>
      </c>
      <c r="W210" s="16">
        <f t="shared" si="75"/>
        <v>0</v>
      </c>
      <c r="X210" s="15">
        <f t="shared" si="76"/>
        <v>0</v>
      </c>
      <c r="Y210" s="61">
        <v>100</v>
      </c>
      <c r="Z210" s="16">
        <f t="shared" si="77"/>
        <v>0</v>
      </c>
      <c r="AA210" s="16">
        <f t="shared" si="78"/>
        <v>0</v>
      </c>
      <c r="AB210" s="16">
        <f t="shared" si="79"/>
        <v>0</v>
      </c>
      <c r="AC210" s="15">
        <f t="shared" si="80"/>
        <v>0</v>
      </c>
      <c r="AD210" s="18">
        <f t="shared" si="81"/>
        <v>0</v>
      </c>
      <c r="AE210" s="19">
        <f t="shared" si="82"/>
        <v>0</v>
      </c>
      <c r="AF210" s="19">
        <f t="shared" si="83"/>
        <v>202</v>
      </c>
    </row>
    <row r="211" spans="1:32" x14ac:dyDescent="0.25">
      <c r="A211" s="68">
        <v>206</v>
      </c>
      <c r="B211" s="70"/>
      <c r="C211" s="58"/>
      <c r="D211" s="59"/>
      <c r="E211" s="14">
        <f t="shared" si="65"/>
        <v>0</v>
      </c>
      <c r="F211" s="14">
        <f t="shared" si="66"/>
        <v>0</v>
      </c>
      <c r="G211" s="14">
        <f t="shared" si="67"/>
        <v>0</v>
      </c>
      <c r="H211" s="15">
        <f t="shared" si="68"/>
        <v>0</v>
      </c>
      <c r="I211" s="61"/>
      <c r="J211" s="14">
        <f t="shared" si="69"/>
        <v>0</v>
      </c>
      <c r="K211" s="14">
        <f t="shared" si="70"/>
        <v>0</v>
      </c>
      <c r="L211" s="14">
        <f t="shared" si="71"/>
        <v>0</v>
      </c>
      <c r="M211" s="15">
        <f t="shared" si="72"/>
        <v>0</v>
      </c>
      <c r="N211" s="17"/>
      <c r="O211" s="17"/>
      <c r="P211" s="17"/>
      <c r="Q211" s="17"/>
      <c r="R211" s="17"/>
      <c r="S211" s="17"/>
      <c r="T211" s="65"/>
      <c r="U211" s="16">
        <f t="shared" si="73"/>
        <v>0</v>
      </c>
      <c r="V211" s="16">
        <f t="shared" si="74"/>
        <v>0</v>
      </c>
      <c r="W211" s="16">
        <f t="shared" si="75"/>
        <v>0</v>
      </c>
      <c r="X211" s="15">
        <f t="shared" si="76"/>
        <v>0</v>
      </c>
      <c r="Y211" s="61">
        <v>100</v>
      </c>
      <c r="Z211" s="16">
        <f t="shared" si="77"/>
        <v>0</v>
      </c>
      <c r="AA211" s="16">
        <f t="shared" si="78"/>
        <v>0</v>
      </c>
      <c r="AB211" s="16">
        <f t="shared" si="79"/>
        <v>0</v>
      </c>
      <c r="AC211" s="15">
        <f t="shared" si="80"/>
        <v>0</v>
      </c>
      <c r="AD211" s="18">
        <f t="shared" si="81"/>
        <v>0</v>
      </c>
      <c r="AE211" s="19">
        <f t="shared" si="82"/>
        <v>0</v>
      </c>
      <c r="AF211" s="19">
        <f t="shared" si="83"/>
        <v>202</v>
      </c>
    </row>
    <row r="212" spans="1:32" x14ac:dyDescent="0.25">
      <c r="A212" s="68">
        <v>207</v>
      </c>
      <c r="B212" s="70"/>
      <c r="C212" s="58"/>
      <c r="D212" s="59"/>
      <c r="E212" s="14">
        <f t="shared" si="65"/>
        <v>0</v>
      </c>
      <c r="F212" s="14">
        <f t="shared" si="66"/>
        <v>0</v>
      </c>
      <c r="G212" s="14">
        <f t="shared" si="67"/>
        <v>0</v>
      </c>
      <c r="H212" s="15">
        <f t="shared" si="68"/>
        <v>0</v>
      </c>
      <c r="I212" s="61"/>
      <c r="J212" s="14">
        <f t="shared" si="69"/>
        <v>0</v>
      </c>
      <c r="K212" s="14">
        <f t="shared" si="70"/>
        <v>0</v>
      </c>
      <c r="L212" s="14">
        <f t="shared" si="71"/>
        <v>0</v>
      </c>
      <c r="M212" s="15">
        <f t="shared" si="72"/>
        <v>0</v>
      </c>
      <c r="N212" s="17"/>
      <c r="O212" s="17"/>
      <c r="P212" s="17"/>
      <c r="Q212" s="17"/>
      <c r="R212" s="17"/>
      <c r="S212" s="17"/>
      <c r="T212" s="65"/>
      <c r="U212" s="16">
        <f t="shared" si="73"/>
        <v>0</v>
      </c>
      <c r="V212" s="16">
        <f t="shared" si="74"/>
        <v>0</v>
      </c>
      <c r="W212" s="16">
        <f t="shared" si="75"/>
        <v>0</v>
      </c>
      <c r="X212" s="15">
        <f t="shared" si="76"/>
        <v>0</v>
      </c>
      <c r="Y212" s="61">
        <v>100</v>
      </c>
      <c r="Z212" s="16">
        <f t="shared" si="77"/>
        <v>0</v>
      </c>
      <c r="AA212" s="16">
        <f t="shared" si="78"/>
        <v>0</v>
      </c>
      <c r="AB212" s="16">
        <f t="shared" si="79"/>
        <v>0</v>
      </c>
      <c r="AC212" s="15">
        <f t="shared" si="80"/>
        <v>0</v>
      </c>
      <c r="AD212" s="18">
        <f t="shared" si="81"/>
        <v>0</v>
      </c>
      <c r="AE212" s="19">
        <f t="shared" si="82"/>
        <v>0</v>
      </c>
      <c r="AF212" s="19">
        <f t="shared" si="83"/>
        <v>202</v>
      </c>
    </row>
    <row r="213" spans="1:32" x14ac:dyDescent="0.25">
      <c r="A213" s="68">
        <v>208</v>
      </c>
      <c r="B213" s="70"/>
      <c r="C213" s="58"/>
      <c r="D213" s="59"/>
      <c r="E213" s="14">
        <f t="shared" si="65"/>
        <v>0</v>
      </c>
      <c r="F213" s="14">
        <f t="shared" si="66"/>
        <v>0</v>
      </c>
      <c r="G213" s="14">
        <f t="shared" si="67"/>
        <v>0</v>
      </c>
      <c r="H213" s="15">
        <f t="shared" si="68"/>
        <v>0</v>
      </c>
      <c r="I213" s="61"/>
      <c r="J213" s="14">
        <f t="shared" si="69"/>
        <v>0</v>
      </c>
      <c r="K213" s="14">
        <f t="shared" si="70"/>
        <v>0</v>
      </c>
      <c r="L213" s="14">
        <f t="shared" si="71"/>
        <v>0</v>
      </c>
      <c r="M213" s="15">
        <f t="shared" si="72"/>
        <v>0</v>
      </c>
      <c r="N213" s="17"/>
      <c r="O213" s="17"/>
      <c r="P213" s="17"/>
      <c r="Q213" s="17"/>
      <c r="R213" s="17"/>
      <c r="S213" s="17"/>
      <c r="T213" s="65"/>
      <c r="U213" s="16">
        <f t="shared" si="73"/>
        <v>0</v>
      </c>
      <c r="V213" s="16">
        <f t="shared" si="74"/>
        <v>0</v>
      </c>
      <c r="W213" s="16">
        <f t="shared" si="75"/>
        <v>0</v>
      </c>
      <c r="X213" s="15">
        <f t="shared" si="76"/>
        <v>0</v>
      </c>
      <c r="Y213" s="61">
        <v>100</v>
      </c>
      <c r="Z213" s="16">
        <f t="shared" si="77"/>
        <v>0</v>
      </c>
      <c r="AA213" s="16">
        <f t="shared" si="78"/>
        <v>0</v>
      </c>
      <c r="AB213" s="16">
        <f t="shared" si="79"/>
        <v>0</v>
      </c>
      <c r="AC213" s="15">
        <f t="shared" si="80"/>
        <v>0</v>
      </c>
      <c r="AD213" s="18">
        <f t="shared" si="81"/>
        <v>0</v>
      </c>
      <c r="AE213" s="19">
        <f t="shared" si="82"/>
        <v>0</v>
      </c>
      <c r="AF213" s="19">
        <f t="shared" si="83"/>
        <v>202</v>
      </c>
    </row>
    <row r="214" spans="1:32" x14ac:dyDescent="0.25">
      <c r="A214" s="68">
        <v>209</v>
      </c>
      <c r="B214" s="70"/>
      <c r="C214" s="58"/>
      <c r="D214" s="59"/>
      <c r="E214" s="14">
        <f t="shared" si="65"/>
        <v>0</v>
      </c>
      <c r="F214" s="14">
        <f t="shared" si="66"/>
        <v>0</v>
      </c>
      <c r="G214" s="14">
        <f t="shared" si="67"/>
        <v>0</v>
      </c>
      <c r="H214" s="15">
        <f t="shared" si="68"/>
        <v>0</v>
      </c>
      <c r="I214" s="61"/>
      <c r="J214" s="14">
        <f t="shared" si="69"/>
        <v>0</v>
      </c>
      <c r="K214" s="14">
        <f t="shared" si="70"/>
        <v>0</v>
      </c>
      <c r="L214" s="14">
        <f t="shared" si="71"/>
        <v>0</v>
      </c>
      <c r="M214" s="15">
        <f t="shared" si="72"/>
        <v>0</v>
      </c>
      <c r="N214" s="17"/>
      <c r="O214" s="17"/>
      <c r="P214" s="17"/>
      <c r="Q214" s="17"/>
      <c r="R214" s="17"/>
      <c r="S214" s="17"/>
      <c r="T214" s="65"/>
      <c r="U214" s="16">
        <f t="shared" si="73"/>
        <v>0</v>
      </c>
      <c r="V214" s="16">
        <f t="shared" si="74"/>
        <v>0</v>
      </c>
      <c r="W214" s="16">
        <f t="shared" si="75"/>
        <v>0</v>
      </c>
      <c r="X214" s="15">
        <f t="shared" si="76"/>
        <v>0</v>
      </c>
      <c r="Y214" s="61">
        <v>100</v>
      </c>
      <c r="Z214" s="16">
        <f t="shared" si="77"/>
        <v>0</v>
      </c>
      <c r="AA214" s="16">
        <f t="shared" si="78"/>
        <v>0</v>
      </c>
      <c r="AB214" s="16">
        <f t="shared" si="79"/>
        <v>0</v>
      </c>
      <c r="AC214" s="15">
        <f t="shared" si="80"/>
        <v>0</v>
      </c>
      <c r="AD214" s="18">
        <f t="shared" si="81"/>
        <v>0</v>
      </c>
      <c r="AE214" s="19">
        <f t="shared" si="82"/>
        <v>0</v>
      </c>
      <c r="AF214" s="19">
        <f t="shared" si="83"/>
        <v>202</v>
      </c>
    </row>
    <row r="215" spans="1:32" x14ac:dyDescent="0.25">
      <c r="A215" s="68">
        <v>210</v>
      </c>
      <c r="B215" s="70"/>
      <c r="C215" s="58"/>
      <c r="D215" s="59"/>
      <c r="E215" s="14">
        <f t="shared" si="65"/>
        <v>0</v>
      </c>
      <c r="F215" s="14">
        <f t="shared" si="66"/>
        <v>0</v>
      </c>
      <c r="G215" s="14">
        <f t="shared" si="67"/>
        <v>0</v>
      </c>
      <c r="H215" s="15">
        <f t="shared" si="68"/>
        <v>0</v>
      </c>
      <c r="I215" s="61"/>
      <c r="J215" s="14">
        <f t="shared" si="69"/>
        <v>0</v>
      </c>
      <c r="K215" s="14">
        <f t="shared" si="70"/>
        <v>0</v>
      </c>
      <c r="L215" s="14">
        <f t="shared" si="71"/>
        <v>0</v>
      </c>
      <c r="M215" s="15">
        <f t="shared" si="72"/>
        <v>0</v>
      </c>
      <c r="N215" s="17"/>
      <c r="O215" s="17"/>
      <c r="P215" s="17"/>
      <c r="Q215" s="17"/>
      <c r="R215" s="17"/>
      <c r="S215" s="17"/>
      <c r="T215" s="65"/>
      <c r="U215" s="16">
        <f t="shared" si="73"/>
        <v>0</v>
      </c>
      <c r="V215" s="16">
        <f t="shared" si="74"/>
        <v>0</v>
      </c>
      <c r="W215" s="16">
        <f t="shared" si="75"/>
        <v>0</v>
      </c>
      <c r="X215" s="15">
        <f t="shared" si="76"/>
        <v>0</v>
      </c>
      <c r="Y215" s="61">
        <v>100</v>
      </c>
      <c r="Z215" s="16">
        <f t="shared" si="77"/>
        <v>0</v>
      </c>
      <c r="AA215" s="16">
        <f t="shared" si="78"/>
        <v>0</v>
      </c>
      <c r="AB215" s="16">
        <f t="shared" si="79"/>
        <v>0</v>
      </c>
      <c r="AC215" s="15">
        <f t="shared" si="80"/>
        <v>0</v>
      </c>
      <c r="AD215" s="18">
        <f t="shared" si="81"/>
        <v>0</v>
      </c>
      <c r="AE215" s="19">
        <f t="shared" si="82"/>
        <v>0</v>
      </c>
      <c r="AF215" s="19">
        <f t="shared" si="83"/>
        <v>202</v>
      </c>
    </row>
    <row r="216" spans="1:32" x14ac:dyDescent="0.25">
      <c r="A216" s="68">
        <v>211</v>
      </c>
      <c r="B216" s="70"/>
      <c r="C216" s="58"/>
      <c r="D216" s="59"/>
      <c r="E216" s="14">
        <f t="shared" si="65"/>
        <v>0</v>
      </c>
      <c r="F216" s="14">
        <f t="shared" si="66"/>
        <v>0</v>
      </c>
      <c r="G216" s="14">
        <f t="shared" si="67"/>
        <v>0</v>
      </c>
      <c r="H216" s="15">
        <f t="shared" si="68"/>
        <v>0</v>
      </c>
      <c r="I216" s="61"/>
      <c r="J216" s="14">
        <f t="shared" si="69"/>
        <v>0</v>
      </c>
      <c r="K216" s="14">
        <f t="shared" si="70"/>
        <v>0</v>
      </c>
      <c r="L216" s="14">
        <f t="shared" si="71"/>
        <v>0</v>
      </c>
      <c r="M216" s="15">
        <f t="shared" si="72"/>
        <v>0</v>
      </c>
      <c r="N216" s="17"/>
      <c r="O216" s="17"/>
      <c r="P216" s="17"/>
      <c r="Q216" s="17"/>
      <c r="R216" s="17"/>
      <c r="S216" s="17"/>
      <c r="T216" s="65"/>
      <c r="U216" s="16">
        <f t="shared" si="73"/>
        <v>0</v>
      </c>
      <c r="V216" s="16">
        <f t="shared" si="74"/>
        <v>0</v>
      </c>
      <c r="W216" s="16">
        <f t="shared" si="75"/>
        <v>0</v>
      </c>
      <c r="X216" s="15">
        <f t="shared" si="76"/>
        <v>0</v>
      </c>
      <c r="Y216" s="61">
        <v>100</v>
      </c>
      <c r="Z216" s="16">
        <f t="shared" si="77"/>
        <v>0</v>
      </c>
      <c r="AA216" s="16">
        <f t="shared" si="78"/>
        <v>0</v>
      </c>
      <c r="AB216" s="16">
        <f t="shared" si="79"/>
        <v>0</v>
      </c>
      <c r="AC216" s="15">
        <f t="shared" si="80"/>
        <v>0</v>
      </c>
      <c r="AD216" s="18">
        <f t="shared" si="81"/>
        <v>0</v>
      </c>
      <c r="AE216" s="19">
        <f t="shared" si="82"/>
        <v>0</v>
      </c>
      <c r="AF216" s="19">
        <f t="shared" si="83"/>
        <v>202</v>
      </c>
    </row>
    <row r="217" spans="1:32" x14ac:dyDescent="0.25">
      <c r="A217" s="68">
        <v>212</v>
      </c>
      <c r="B217" s="70"/>
      <c r="C217" s="58"/>
      <c r="D217" s="59"/>
      <c r="E217" s="14">
        <f t="shared" si="65"/>
        <v>0</v>
      </c>
      <c r="F217" s="14">
        <f t="shared" si="66"/>
        <v>0</v>
      </c>
      <c r="G217" s="14">
        <f t="shared" si="67"/>
        <v>0</v>
      </c>
      <c r="H217" s="15">
        <f t="shared" si="68"/>
        <v>0</v>
      </c>
      <c r="I217" s="61"/>
      <c r="J217" s="14">
        <f t="shared" si="69"/>
        <v>0</v>
      </c>
      <c r="K217" s="14">
        <f t="shared" si="70"/>
        <v>0</v>
      </c>
      <c r="L217" s="14">
        <f t="shared" si="71"/>
        <v>0</v>
      </c>
      <c r="M217" s="15">
        <f t="shared" si="72"/>
        <v>0</v>
      </c>
      <c r="N217" s="17"/>
      <c r="O217" s="17"/>
      <c r="P217" s="17"/>
      <c r="Q217" s="17"/>
      <c r="R217" s="17"/>
      <c r="S217" s="17"/>
      <c r="T217" s="65"/>
      <c r="U217" s="16">
        <f t="shared" si="73"/>
        <v>0</v>
      </c>
      <c r="V217" s="16">
        <f t="shared" si="74"/>
        <v>0</v>
      </c>
      <c r="W217" s="16">
        <f t="shared" si="75"/>
        <v>0</v>
      </c>
      <c r="X217" s="15">
        <f t="shared" si="76"/>
        <v>0</v>
      </c>
      <c r="Y217" s="61">
        <v>100</v>
      </c>
      <c r="Z217" s="16">
        <f t="shared" si="77"/>
        <v>0</v>
      </c>
      <c r="AA217" s="16">
        <f t="shared" si="78"/>
        <v>0</v>
      </c>
      <c r="AB217" s="16">
        <f t="shared" si="79"/>
        <v>0</v>
      </c>
      <c r="AC217" s="15">
        <f t="shared" si="80"/>
        <v>0</v>
      </c>
      <c r="AD217" s="18">
        <f t="shared" si="81"/>
        <v>0</v>
      </c>
      <c r="AE217" s="19">
        <f t="shared" si="82"/>
        <v>0</v>
      </c>
      <c r="AF217" s="19">
        <f t="shared" si="83"/>
        <v>202</v>
      </c>
    </row>
    <row r="218" spans="1:32" x14ac:dyDescent="0.25">
      <c r="A218" s="68">
        <v>213</v>
      </c>
      <c r="B218" s="70"/>
      <c r="C218" s="58"/>
      <c r="D218" s="59"/>
      <c r="E218" s="14">
        <f t="shared" si="65"/>
        <v>0</v>
      </c>
      <c r="F218" s="14">
        <f t="shared" si="66"/>
        <v>0</v>
      </c>
      <c r="G218" s="14">
        <f t="shared" si="67"/>
        <v>0</v>
      </c>
      <c r="H218" s="15">
        <f t="shared" si="68"/>
        <v>0</v>
      </c>
      <c r="I218" s="61"/>
      <c r="J218" s="14">
        <f t="shared" si="69"/>
        <v>0</v>
      </c>
      <c r="K218" s="14">
        <f t="shared" si="70"/>
        <v>0</v>
      </c>
      <c r="L218" s="14">
        <f t="shared" si="71"/>
        <v>0</v>
      </c>
      <c r="M218" s="15">
        <f t="shared" si="72"/>
        <v>0</v>
      </c>
      <c r="N218" s="17"/>
      <c r="O218" s="17"/>
      <c r="P218" s="17"/>
      <c r="Q218" s="17"/>
      <c r="R218" s="17"/>
      <c r="S218" s="17"/>
      <c r="T218" s="65"/>
      <c r="U218" s="16">
        <f t="shared" si="73"/>
        <v>0</v>
      </c>
      <c r="V218" s="16">
        <f t="shared" si="74"/>
        <v>0</v>
      </c>
      <c r="W218" s="16">
        <f t="shared" si="75"/>
        <v>0</v>
      </c>
      <c r="X218" s="15">
        <f t="shared" si="76"/>
        <v>0</v>
      </c>
      <c r="Y218" s="61">
        <v>100</v>
      </c>
      <c r="Z218" s="16">
        <f t="shared" si="77"/>
        <v>0</v>
      </c>
      <c r="AA218" s="16">
        <f t="shared" si="78"/>
        <v>0</v>
      </c>
      <c r="AB218" s="16">
        <f t="shared" si="79"/>
        <v>0</v>
      </c>
      <c r="AC218" s="15">
        <f t="shared" si="80"/>
        <v>0</v>
      </c>
      <c r="AD218" s="18">
        <f t="shared" si="81"/>
        <v>0</v>
      </c>
      <c r="AE218" s="19">
        <f t="shared" si="82"/>
        <v>0</v>
      </c>
      <c r="AF218" s="19">
        <f t="shared" si="83"/>
        <v>202</v>
      </c>
    </row>
    <row r="219" spans="1:32" x14ac:dyDescent="0.25">
      <c r="A219" s="68">
        <v>214</v>
      </c>
      <c r="B219" s="70"/>
      <c r="C219" s="58"/>
      <c r="D219" s="59"/>
      <c r="E219" s="14">
        <f t="shared" si="65"/>
        <v>0</v>
      </c>
      <c r="F219" s="14">
        <f t="shared" si="66"/>
        <v>0</v>
      </c>
      <c r="G219" s="14">
        <f t="shared" si="67"/>
        <v>0</v>
      </c>
      <c r="H219" s="15">
        <f t="shared" si="68"/>
        <v>0</v>
      </c>
      <c r="I219" s="61"/>
      <c r="J219" s="14">
        <f t="shared" si="69"/>
        <v>0</v>
      </c>
      <c r="K219" s="14">
        <f t="shared" si="70"/>
        <v>0</v>
      </c>
      <c r="L219" s="14">
        <f t="shared" si="71"/>
        <v>0</v>
      </c>
      <c r="M219" s="15">
        <f t="shared" si="72"/>
        <v>0</v>
      </c>
      <c r="N219" s="17"/>
      <c r="O219" s="17"/>
      <c r="P219" s="17"/>
      <c r="Q219" s="17"/>
      <c r="R219" s="17"/>
      <c r="S219" s="17"/>
      <c r="T219" s="65"/>
      <c r="U219" s="16">
        <f t="shared" si="73"/>
        <v>0</v>
      </c>
      <c r="V219" s="16">
        <f t="shared" si="74"/>
        <v>0</v>
      </c>
      <c r="W219" s="16">
        <f t="shared" si="75"/>
        <v>0</v>
      </c>
      <c r="X219" s="15">
        <f t="shared" si="76"/>
        <v>0</v>
      </c>
      <c r="Y219" s="61">
        <v>100</v>
      </c>
      <c r="Z219" s="16">
        <f t="shared" si="77"/>
        <v>0</v>
      </c>
      <c r="AA219" s="16">
        <f t="shared" si="78"/>
        <v>0</v>
      </c>
      <c r="AB219" s="16">
        <f t="shared" si="79"/>
        <v>0</v>
      </c>
      <c r="AC219" s="15">
        <f t="shared" si="80"/>
        <v>0</v>
      </c>
      <c r="AD219" s="18">
        <f t="shared" si="81"/>
        <v>0</v>
      </c>
      <c r="AE219" s="19">
        <f t="shared" si="82"/>
        <v>0</v>
      </c>
      <c r="AF219" s="19">
        <f t="shared" si="83"/>
        <v>202</v>
      </c>
    </row>
    <row r="220" spans="1:32" x14ac:dyDescent="0.25">
      <c r="A220" s="68">
        <v>215</v>
      </c>
      <c r="B220" s="70"/>
      <c r="C220" s="58"/>
      <c r="D220" s="59"/>
      <c r="E220" s="14">
        <f t="shared" si="65"/>
        <v>0</v>
      </c>
      <c r="F220" s="14">
        <f t="shared" si="66"/>
        <v>0</v>
      </c>
      <c r="G220" s="14">
        <f t="shared" si="67"/>
        <v>0</v>
      </c>
      <c r="H220" s="15">
        <f t="shared" si="68"/>
        <v>0</v>
      </c>
      <c r="I220" s="61"/>
      <c r="J220" s="14">
        <f t="shared" si="69"/>
        <v>0</v>
      </c>
      <c r="K220" s="14">
        <f t="shared" si="70"/>
        <v>0</v>
      </c>
      <c r="L220" s="14">
        <f t="shared" si="71"/>
        <v>0</v>
      </c>
      <c r="M220" s="15">
        <f t="shared" si="72"/>
        <v>0</v>
      </c>
      <c r="N220" s="17"/>
      <c r="O220" s="17"/>
      <c r="P220" s="17"/>
      <c r="Q220" s="17"/>
      <c r="R220" s="17"/>
      <c r="S220" s="17"/>
      <c r="T220" s="65"/>
      <c r="U220" s="16">
        <f t="shared" si="73"/>
        <v>0</v>
      </c>
      <c r="V220" s="16">
        <f t="shared" si="74"/>
        <v>0</v>
      </c>
      <c r="W220" s="16">
        <f t="shared" si="75"/>
        <v>0</v>
      </c>
      <c r="X220" s="15">
        <f t="shared" si="76"/>
        <v>0</v>
      </c>
      <c r="Y220" s="61">
        <v>100</v>
      </c>
      <c r="Z220" s="16">
        <f t="shared" si="77"/>
        <v>0</v>
      </c>
      <c r="AA220" s="16">
        <f t="shared" si="78"/>
        <v>0</v>
      </c>
      <c r="AB220" s="16">
        <f t="shared" si="79"/>
        <v>0</v>
      </c>
      <c r="AC220" s="15">
        <f t="shared" si="80"/>
        <v>0</v>
      </c>
      <c r="AD220" s="18">
        <f t="shared" si="81"/>
        <v>0</v>
      </c>
      <c r="AE220" s="19">
        <f t="shared" si="82"/>
        <v>0</v>
      </c>
      <c r="AF220" s="19">
        <f t="shared" si="83"/>
        <v>202</v>
      </c>
    </row>
    <row r="221" spans="1:32" x14ac:dyDescent="0.25">
      <c r="A221" s="68">
        <v>216</v>
      </c>
      <c r="B221" s="70"/>
      <c r="C221" s="58"/>
      <c r="D221" s="59"/>
      <c r="E221" s="14">
        <f t="shared" si="65"/>
        <v>0</v>
      </c>
      <c r="F221" s="14">
        <f t="shared" si="66"/>
        <v>0</v>
      </c>
      <c r="G221" s="14">
        <f t="shared" si="67"/>
        <v>0</v>
      </c>
      <c r="H221" s="15">
        <f t="shared" si="68"/>
        <v>0</v>
      </c>
      <c r="I221" s="61"/>
      <c r="J221" s="14">
        <f t="shared" si="69"/>
        <v>0</v>
      </c>
      <c r="K221" s="14">
        <f t="shared" si="70"/>
        <v>0</v>
      </c>
      <c r="L221" s="14">
        <f t="shared" si="71"/>
        <v>0</v>
      </c>
      <c r="M221" s="15">
        <f t="shared" si="72"/>
        <v>0</v>
      </c>
      <c r="N221" s="17"/>
      <c r="O221" s="17"/>
      <c r="P221" s="17"/>
      <c r="Q221" s="17"/>
      <c r="R221" s="17"/>
      <c r="S221" s="17"/>
      <c r="T221" s="65"/>
      <c r="U221" s="16">
        <f t="shared" si="73"/>
        <v>0</v>
      </c>
      <c r="V221" s="16">
        <f t="shared" si="74"/>
        <v>0</v>
      </c>
      <c r="W221" s="16">
        <f t="shared" si="75"/>
        <v>0</v>
      </c>
      <c r="X221" s="15">
        <f t="shared" si="76"/>
        <v>0</v>
      </c>
      <c r="Y221" s="61">
        <v>100</v>
      </c>
      <c r="Z221" s="16">
        <f t="shared" si="77"/>
        <v>0</v>
      </c>
      <c r="AA221" s="16">
        <f t="shared" si="78"/>
        <v>0</v>
      </c>
      <c r="AB221" s="16">
        <f t="shared" si="79"/>
        <v>0</v>
      </c>
      <c r="AC221" s="15">
        <f t="shared" si="80"/>
        <v>0</v>
      </c>
      <c r="AD221" s="18">
        <f t="shared" si="81"/>
        <v>0</v>
      </c>
      <c r="AE221" s="19">
        <f t="shared" si="82"/>
        <v>0</v>
      </c>
      <c r="AF221" s="19">
        <f t="shared" si="83"/>
        <v>202</v>
      </c>
    </row>
    <row r="222" spans="1:32" x14ac:dyDescent="0.25">
      <c r="A222" s="68">
        <v>217</v>
      </c>
      <c r="B222" s="70"/>
      <c r="C222" s="58"/>
      <c r="D222" s="59"/>
      <c r="E222" s="14">
        <f t="shared" si="65"/>
        <v>0</v>
      </c>
      <c r="F222" s="14">
        <f t="shared" si="66"/>
        <v>0</v>
      </c>
      <c r="G222" s="14">
        <f t="shared" si="67"/>
        <v>0</v>
      </c>
      <c r="H222" s="15">
        <f t="shared" si="68"/>
        <v>0</v>
      </c>
      <c r="I222" s="61"/>
      <c r="J222" s="14">
        <f t="shared" si="69"/>
        <v>0</v>
      </c>
      <c r="K222" s="14">
        <f t="shared" si="70"/>
        <v>0</v>
      </c>
      <c r="L222" s="14">
        <f t="shared" si="71"/>
        <v>0</v>
      </c>
      <c r="M222" s="15">
        <f t="shared" si="72"/>
        <v>0</v>
      </c>
      <c r="N222" s="17"/>
      <c r="O222" s="17"/>
      <c r="P222" s="17"/>
      <c r="Q222" s="17"/>
      <c r="R222" s="17"/>
      <c r="S222" s="17"/>
      <c r="T222" s="65"/>
      <c r="U222" s="16">
        <f t="shared" si="73"/>
        <v>0</v>
      </c>
      <c r="V222" s="16">
        <f t="shared" si="74"/>
        <v>0</v>
      </c>
      <c r="W222" s="16">
        <f t="shared" si="75"/>
        <v>0</v>
      </c>
      <c r="X222" s="15">
        <f t="shared" si="76"/>
        <v>0</v>
      </c>
      <c r="Y222" s="61">
        <v>100</v>
      </c>
      <c r="Z222" s="16">
        <f t="shared" si="77"/>
        <v>0</v>
      </c>
      <c r="AA222" s="16">
        <f t="shared" si="78"/>
        <v>0</v>
      </c>
      <c r="AB222" s="16">
        <f t="shared" si="79"/>
        <v>0</v>
      </c>
      <c r="AC222" s="15">
        <f t="shared" si="80"/>
        <v>0</v>
      </c>
      <c r="AD222" s="18">
        <f t="shared" si="81"/>
        <v>0</v>
      </c>
      <c r="AE222" s="19">
        <f t="shared" si="82"/>
        <v>0</v>
      </c>
      <c r="AF222" s="19">
        <f t="shared" si="83"/>
        <v>202</v>
      </c>
    </row>
    <row r="223" spans="1:32" x14ac:dyDescent="0.25">
      <c r="A223" s="68">
        <v>218</v>
      </c>
      <c r="B223" s="70"/>
      <c r="C223" s="58"/>
      <c r="D223" s="59"/>
      <c r="E223" s="14">
        <f t="shared" si="65"/>
        <v>0</v>
      </c>
      <c r="F223" s="14">
        <f t="shared" si="66"/>
        <v>0</v>
      </c>
      <c r="G223" s="14">
        <f t="shared" si="67"/>
        <v>0</v>
      </c>
      <c r="H223" s="15">
        <f t="shared" si="68"/>
        <v>0</v>
      </c>
      <c r="I223" s="61"/>
      <c r="J223" s="14">
        <f t="shared" si="69"/>
        <v>0</v>
      </c>
      <c r="K223" s="14">
        <f t="shared" si="70"/>
        <v>0</v>
      </c>
      <c r="L223" s="14">
        <f t="shared" si="71"/>
        <v>0</v>
      </c>
      <c r="M223" s="15">
        <f t="shared" si="72"/>
        <v>0</v>
      </c>
      <c r="N223" s="17"/>
      <c r="O223" s="17"/>
      <c r="P223" s="17"/>
      <c r="Q223" s="17"/>
      <c r="R223" s="17"/>
      <c r="S223" s="17"/>
      <c r="T223" s="65"/>
      <c r="U223" s="16">
        <f t="shared" si="73"/>
        <v>0</v>
      </c>
      <c r="V223" s="16">
        <f t="shared" si="74"/>
        <v>0</v>
      </c>
      <c r="W223" s="16">
        <f t="shared" si="75"/>
        <v>0</v>
      </c>
      <c r="X223" s="15">
        <f t="shared" si="76"/>
        <v>0</v>
      </c>
      <c r="Y223" s="61">
        <v>100</v>
      </c>
      <c r="Z223" s="16">
        <f t="shared" si="77"/>
        <v>0</v>
      </c>
      <c r="AA223" s="16">
        <f t="shared" si="78"/>
        <v>0</v>
      </c>
      <c r="AB223" s="16">
        <f t="shared" si="79"/>
        <v>0</v>
      </c>
      <c r="AC223" s="15">
        <f t="shared" si="80"/>
        <v>0</v>
      </c>
      <c r="AD223" s="18">
        <f t="shared" si="81"/>
        <v>0</v>
      </c>
      <c r="AE223" s="19">
        <f t="shared" si="82"/>
        <v>0</v>
      </c>
      <c r="AF223" s="19">
        <f t="shared" si="83"/>
        <v>202</v>
      </c>
    </row>
    <row r="224" spans="1:32" x14ac:dyDescent="0.25">
      <c r="A224" s="68">
        <v>219</v>
      </c>
      <c r="B224" s="70"/>
      <c r="C224" s="58"/>
      <c r="D224" s="59"/>
      <c r="E224" s="14">
        <f t="shared" si="65"/>
        <v>0</v>
      </c>
      <c r="F224" s="14">
        <f t="shared" si="66"/>
        <v>0</v>
      </c>
      <c r="G224" s="14">
        <f t="shared" si="67"/>
        <v>0</v>
      </c>
      <c r="H224" s="15">
        <f t="shared" si="68"/>
        <v>0</v>
      </c>
      <c r="I224" s="61"/>
      <c r="J224" s="14">
        <f t="shared" si="69"/>
        <v>0</v>
      </c>
      <c r="K224" s="14">
        <f t="shared" si="70"/>
        <v>0</v>
      </c>
      <c r="L224" s="14">
        <f t="shared" si="71"/>
        <v>0</v>
      </c>
      <c r="M224" s="15">
        <f t="shared" si="72"/>
        <v>0</v>
      </c>
      <c r="N224" s="17"/>
      <c r="O224" s="17"/>
      <c r="P224" s="17"/>
      <c r="Q224" s="17"/>
      <c r="R224" s="17"/>
      <c r="S224" s="17"/>
      <c r="T224" s="65"/>
      <c r="U224" s="16">
        <f t="shared" si="73"/>
        <v>0</v>
      </c>
      <c r="V224" s="16">
        <f t="shared" si="74"/>
        <v>0</v>
      </c>
      <c r="W224" s="16">
        <f t="shared" si="75"/>
        <v>0</v>
      </c>
      <c r="X224" s="15">
        <f t="shared" si="76"/>
        <v>0</v>
      </c>
      <c r="Y224" s="61">
        <v>100</v>
      </c>
      <c r="Z224" s="16">
        <f t="shared" si="77"/>
        <v>0</v>
      </c>
      <c r="AA224" s="16">
        <f t="shared" si="78"/>
        <v>0</v>
      </c>
      <c r="AB224" s="16">
        <f t="shared" si="79"/>
        <v>0</v>
      </c>
      <c r="AC224" s="15">
        <f t="shared" si="80"/>
        <v>0</v>
      </c>
      <c r="AD224" s="18">
        <f t="shared" si="81"/>
        <v>0</v>
      </c>
      <c r="AE224" s="19">
        <f t="shared" si="82"/>
        <v>0</v>
      </c>
      <c r="AF224" s="19">
        <f t="shared" si="83"/>
        <v>202</v>
      </c>
    </row>
    <row r="225" spans="1:32" x14ac:dyDescent="0.25">
      <c r="A225" s="68">
        <v>220</v>
      </c>
      <c r="B225" s="70"/>
      <c r="C225" s="58"/>
      <c r="D225" s="59"/>
      <c r="E225" s="14">
        <f t="shared" si="65"/>
        <v>0</v>
      </c>
      <c r="F225" s="14">
        <f t="shared" si="66"/>
        <v>0</v>
      </c>
      <c r="G225" s="14">
        <f t="shared" si="67"/>
        <v>0</v>
      </c>
      <c r="H225" s="15">
        <f t="shared" si="68"/>
        <v>0</v>
      </c>
      <c r="I225" s="61"/>
      <c r="J225" s="14">
        <f t="shared" si="69"/>
        <v>0</v>
      </c>
      <c r="K225" s="14">
        <f t="shared" si="70"/>
        <v>0</v>
      </c>
      <c r="L225" s="14">
        <f t="shared" si="71"/>
        <v>0</v>
      </c>
      <c r="M225" s="15">
        <f t="shared" si="72"/>
        <v>0</v>
      </c>
      <c r="N225" s="17"/>
      <c r="O225" s="17"/>
      <c r="P225" s="17"/>
      <c r="Q225" s="17"/>
      <c r="R225" s="17"/>
      <c r="S225" s="17"/>
      <c r="T225" s="65"/>
      <c r="U225" s="16">
        <f t="shared" si="73"/>
        <v>0</v>
      </c>
      <c r="V225" s="16">
        <f t="shared" si="74"/>
        <v>0</v>
      </c>
      <c r="W225" s="16">
        <f t="shared" si="75"/>
        <v>0</v>
      </c>
      <c r="X225" s="15">
        <f t="shared" si="76"/>
        <v>0</v>
      </c>
      <c r="Y225" s="61">
        <v>100</v>
      </c>
      <c r="Z225" s="16">
        <f t="shared" si="77"/>
        <v>0</v>
      </c>
      <c r="AA225" s="16">
        <f t="shared" si="78"/>
        <v>0</v>
      </c>
      <c r="AB225" s="16">
        <f t="shared" si="79"/>
        <v>0</v>
      </c>
      <c r="AC225" s="15">
        <f t="shared" si="80"/>
        <v>0</v>
      </c>
      <c r="AD225" s="18">
        <f t="shared" si="81"/>
        <v>0</v>
      </c>
      <c r="AE225" s="19">
        <f t="shared" si="82"/>
        <v>0</v>
      </c>
      <c r="AF225" s="19">
        <f t="shared" si="83"/>
        <v>202</v>
      </c>
    </row>
    <row r="226" spans="1:32" x14ac:dyDescent="0.25">
      <c r="A226" s="68">
        <v>221</v>
      </c>
      <c r="B226" s="70"/>
      <c r="C226" s="58"/>
      <c r="D226" s="59"/>
      <c r="E226" s="14">
        <f t="shared" si="65"/>
        <v>0</v>
      </c>
      <c r="F226" s="14">
        <f t="shared" si="66"/>
        <v>0</v>
      </c>
      <c r="G226" s="14">
        <f t="shared" si="67"/>
        <v>0</v>
      </c>
      <c r="H226" s="15">
        <f t="shared" si="68"/>
        <v>0</v>
      </c>
      <c r="I226" s="61"/>
      <c r="J226" s="14">
        <f t="shared" si="69"/>
        <v>0</v>
      </c>
      <c r="K226" s="14">
        <f t="shared" si="70"/>
        <v>0</v>
      </c>
      <c r="L226" s="14">
        <f t="shared" si="71"/>
        <v>0</v>
      </c>
      <c r="M226" s="15">
        <f t="shared" si="72"/>
        <v>0</v>
      </c>
      <c r="N226" s="17"/>
      <c r="O226" s="17"/>
      <c r="P226" s="17"/>
      <c r="Q226" s="17"/>
      <c r="R226" s="17"/>
      <c r="S226" s="17"/>
      <c r="T226" s="65"/>
      <c r="U226" s="16">
        <f t="shared" si="73"/>
        <v>0</v>
      </c>
      <c r="V226" s="16">
        <f t="shared" si="74"/>
        <v>0</v>
      </c>
      <c r="W226" s="16">
        <f t="shared" si="75"/>
        <v>0</v>
      </c>
      <c r="X226" s="15">
        <f t="shared" si="76"/>
        <v>0</v>
      </c>
      <c r="Y226" s="61">
        <v>100</v>
      </c>
      <c r="Z226" s="16">
        <f t="shared" si="77"/>
        <v>0</v>
      </c>
      <c r="AA226" s="16">
        <f t="shared" si="78"/>
        <v>0</v>
      </c>
      <c r="AB226" s="16">
        <f t="shared" si="79"/>
        <v>0</v>
      </c>
      <c r="AC226" s="15">
        <f t="shared" si="80"/>
        <v>0</v>
      </c>
      <c r="AD226" s="18">
        <f t="shared" si="81"/>
        <v>0</v>
      </c>
      <c r="AE226" s="19">
        <f t="shared" si="82"/>
        <v>0</v>
      </c>
      <c r="AF226" s="19">
        <f t="shared" si="83"/>
        <v>202</v>
      </c>
    </row>
    <row r="227" spans="1:32" x14ac:dyDescent="0.25">
      <c r="A227" s="68">
        <v>222</v>
      </c>
      <c r="B227" s="70"/>
      <c r="C227" s="58"/>
      <c r="D227" s="59"/>
      <c r="E227" s="14">
        <f t="shared" si="65"/>
        <v>0</v>
      </c>
      <c r="F227" s="14">
        <f t="shared" si="66"/>
        <v>0</v>
      </c>
      <c r="G227" s="14">
        <f t="shared" si="67"/>
        <v>0</v>
      </c>
      <c r="H227" s="15">
        <f t="shared" si="68"/>
        <v>0</v>
      </c>
      <c r="I227" s="61"/>
      <c r="J227" s="14">
        <f t="shared" si="69"/>
        <v>0</v>
      </c>
      <c r="K227" s="14">
        <f t="shared" si="70"/>
        <v>0</v>
      </c>
      <c r="L227" s="14">
        <f t="shared" si="71"/>
        <v>0</v>
      </c>
      <c r="M227" s="15">
        <f t="shared" si="72"/>
        <v>0</v>
      </c>
      <c r="N227" s="17"/>
      <c r="O227" s="17"/>
      <c r="P227" s="17"/>
      <c r="Q227" s="17"/>
      <c r="R227" s="17"/>
      <c r="S227" s="17"/>
      <c r="T227" s="65"/>
      <c r="U227" s="16">
        <f t="shared" si="73"/>
        <v>0</v>
      </c>
      <c r="V227" s="16">
        <f t="shared" si="74"/>
        <v>0</v>
      </c>
      <c r="W227" s="16">
        <f t="shared" si="75"/>
        <v>0</v>
      </c>
      <c r="X227" s="15">
        <f t="shared" si="76"/>
        <v>0</v>
      </c>
      <c r="Y227" s="61">
        <v>100</v>
      </c>
      <c r="Z227" s="16">
        <f t="shared" si="77"/>
        <v>0</v>
      </c>
      <c r="AA227" s="16">
        <f t="shared" si="78"/>
        <v>0</v>
      </c>
      <c r="AB227" s="16">
        <f t="shared" si="79"/>
        <v>0</v>
      </c>
      <c r="AC227" s="15">
        <f t="shared" si="80"/>
        <v>0</v>
      </c>
      <c r="AD227" s="18">
        <f t="shared" si="81"/>
        <v>0</v>
      </c>
      <c r="AE227" s="19">
        <f t="shared" si="82"/>
        <v>0</v>
      </c>
      <c r="AF227" s="19">
        <f t="shared" si="83"/>
        <v>202</v>
      </c>
    </row>
    <row r="228" spans="1:32" x14ac:dyDescent="0.25">
      <c r="A228" s="68">
        <v>223</v>
      </c>
      <c r="B228" s="57"/>
      <c r="C228" s="58"/>
      <c r="D228" s="59"/>
      <c r="E228" s="14">
        <f t="shared" si="65"/>
        <v>0</v>
      </c>
      <c r="F228" s="14">
        <f t="shared" si="66"/>
        <v>0</v>
      </c>
      <c r="G228" s="14">
        <f t="shared" si="67"/>
        <v>0</v>
      </c>
      <c r="H228" s="15">
        <f t="shared" si="68"/>
        <v>0</v>
      </c>
      <c r="I228" s="61"/>
      <c r="J228" s="14">
        <f t="shared" si="69"/>
        <v>0</v>
      </c>
      <c r="K228" s="14">
        <f t="shared" si="70"/>
        <v>0</v>
      </c>
      <c r="L228" s="14">
        <f t="shared" si="71"/>
        <v>0</v>
      </c>
      <c r="M228" s="15">
        <f t="shared" si="72"/>
        <v>0</v>
      </c>
      <c r="N228" s="17"/>
      <c r="O228" s="17"/>
      <c r="P228" s="17"/>
      <c r="Q228" s="17"/>
      <c r="R228" s="17"/>
      <c r="S228" s="17"/>
      <c r="T228" s="65"/>
      <c r="U228" s="16">
        <f t="shared" si="73"/>
        <v>0</v>
      </c>
      <c r="V228" s="16">
        <f t="shared" si="74"/>
        <v>0</v>
      </c>
      <c r="W228" s="16">
        <f t="shared" si="75"/>
        <v>0</v>
      </c>
      <c r="X228" s="15">
        <f t="shared" si="76"/>
        <v>0</v>
      </c>
      <c r="Y228" s="61">
        <v>100</v>
      </c>
      <c r="Z228" s="16">
        <f t="shared" si="77"/>
        <v>0</v>
      </c>
      <c r="AA228" s="16">
        <f t="shared" si="78"/>
        <v>0</v>
      </c>
      <c r="AB228" s="16">
        <f t="shared" si="79"/>
        <v>0</v>
      </c>
      <c r="AC228" s="15">
        <f t="shared" si="80"/>
        <v>0</v>
      </c>
      <c r="AD228" s="18">
        <f t="shared" si="81"/>
        <v>0</v>
      </c>
      <c r="AE228" s="19">
        <f t="shared" si="82"/>
        <v>0</v>
      </c>
      <c r="AF228" s="19">
        <f t="shared" si="83"/>
        <v>202</v>
      </c>
    </row>
    <row r="229" spans="1:32" x14ac:dyDescent="0.25">
      <c r="A229" s="68">
        <v>224</v>
      </c>
      <c r="B229" s="57"/>
      <c r="C229" s="58"/>
      <c r="D229" s="59"/>
      <c r="E229" s="14">
        <f t="shared" si="65"/>
        <v>0</v>
      </c>
      <c r="F229" s="14">
        <f t="shared" si="66"/>
        <v>0</v>
      </c>
      <c r="G229" s="14">
        <f t="shared" si="67"/>
        <v>0</v>
      </c>
      <c r="H229" s="15">
        <f t="shared" si="68"/>
        <v>0</v>
      </c>
      <c r="I229" s="61"/>
      <c r="J229" s="14">
        <f t="shared" si="69"/>
        <v>0</v>
      </c>
      <c r="K229" s="14">
        <f t="shared" si="70"/>
        <v>0</v>
      </c>
      <c r="L229" s="14">
        <f t="shared" si="71"/>
        <v>0</v>
      </c>
      <c r="M229" s="15">
        <f t="shared" si="72"/>
        <v>0</v>
      </c>
      <c r="N229" s="17"/>
      <c r="O229" s="17"/>
      <c r="P229" s="17"/>
      <c r="Q229" s="17"/>
      <c r="R229" s="17"/>
      <c r="S229" s="17"/>
      <c r="T229" s="65"/>
      <c r="U229" s="16">
        <f t="shared" si="73"/>
        <v>0</v>
      </c>
      <c r="V229" s="16">
        <f t="shared" si="74"/>
        <v>0</v>
      </c>
      <c r="W229" s="16">
        <f t="shared" si="75"/>
        <v>0</v>
      </c>
      <c r="X229" s="15">
        <f t="shared" si="76"/>
        <v>0</v>
      </c>
      <c r="Y229" s="61">
        <v>100</v>
      </c>
      <c r="Z229" s="16">
        <f t="shared" si="77"/>
        <v>0</v>
      </c>
      <c r="AA229" s="16">
        <f t="shared" si="78"/>
        <v>0</v>
      </c>
      <c r="AB229" s="16">
        <f t="shared" si="79"/>
        <v>0</v>
      </c>
      <c r="AC229" s="15">
        <f t="shared" si="80"/>
        <v>0</v>
      </c>
      <c r="AD229" s="18">
        <f t="shared" si="81"/>
        <v>0</v>
      </c>
      <c r="AE229" s="19">
        <f t="shared" si="82"/>
        <v>0</v>
      </c>
      <c r="AF229" s="19">
        <f t="shared" si="83"/>
        <v>202</v>
      </c>
    </row>
    <row r="230" spans="1:32" x14ac:dyDescent="0.25">
      <c r="A230" s="68">
        <v>225</v>
      </c>
      <c r="B230" s="57"/>
      <c r="C230" s="58"/>
      <c r="D230" s="59"/>
      <c r="E230" s="14">
        <f t="shared" si="65"/>
        <v>0</v>
      </c>
      <c r="F230" s="14">
        <f t="shared" si="66"/>
        <v>0</v>
      </c>
      <c r="G230" s="14">
        <f t="shared" si="67"/>
        <v>0</v>
      </c>
      <c r="H230" s="15">
        <f t="shared" si="68"/>
        <v>0</v>
      </c>
      <c r="I230" s="61"/>
      <c r="J230" s="14">
        <f t="shared" si="69"/>
        <v>0</v>
      </c>
      <c r="K230" s="14">
        <f t="shared" si="70"/>
        <v>0</v>
      </c>
      <c r="L230" s="14">
        <f t="shared" si="71"/>
        <v>0</v>
      </c>
      <c r="M230" s="15">
        <f t="shared" si="72"/>
        <v>0</v>
      </c>
      <c r="N230" s="17"/>
      <c r="O230" s="17"/>
      <c r="P230" s="17"/>
      <c r="Q230" s="17"/>
      <c r="R230" s="17"/>
      <c r="S230" s="17"/>
      <c r="T230" s="65"/>
      <c r="U230" s="16">
        <f t="shared" si="73"/>
        <v>0</v>
      </c>
      <c r="V230" s="16">
        <f t="shared" si="74"/>
        <v>0</v>
      </c>
      <c r="W230" s="16">
        <f t="shared" si="75"/>
        <v>0</v>
      </c>
      <c r="X230" s="15">
        <f t="shared" si="76"/>
        <v>0</v>
      </c>
      <c r="Y230" s="61">
        <v>100</v>
      </c>
      <c r="Z230" s="16">
        <f t="shared" si="77"/>
        <v>0</v>
      </c>
      <c r="AA230" s="16">
        <f t="shared" si="78"/>
        <v>0</v>
      </c>
      <c r="AB230" s="16">
        <f t="shared" si="79"/>
        <v>0</v>
      </c>
      <c r="AC230" s="15">
        <f t="shared" si="80"/>
        <v>0</v>
      </c>
      <c r="AD230" s="18">
        <f t="shared" si="81"/>
        <v>0</v>
      </c>
      <c r="AE230" s="19">
        <f t="shared" si="82"/>
        <v>0</v>
      </c>
      <c r="AF230" s="19">
        <f t="shared" si="83"/>
        <v>202</v>
      </c>
    </row>
    <row r="231" spans="1:32" x14ac:dyDescent="0.25">
      <c r="A231" s="68">
        <v>226</v>
      </c>
      <c r="B231" s="57"/>
      <c r="C231" s="58"/>
      <c r="D231" s="59"/>
      <c r="E231" s="14">
        <f t="shared" si="65"/>
        <v>0</v>
      </c>
      <c r="F231" s="14">
        <f t="shared" si="66"/>
        <v>0</v>
      </c>
      <c r="G231" s="14">
        <f t="shared" si="67"/>
        <v>0</v>
      </c>
      <c r="H231" s="15">
        <f t="shared" si="68"/>
        <v>0</v>
      </c>
      <c r="I231" s="61"/>
      <c r="J231" s="14">
        <f t="shared" si="69"/>
        <v>0</v>
      </c>
      <c r="K231" s="14">
        <f t="shared" si="70"/>
        <v>0</v>
      </c>
      <c r="L231" s="14">
        <f t="shared" si="71"/>
        <v>0</v>
      </c>
      <c r="M231" s="15">
        <f t="shared" si="72"/>
        <v>0</v>
      </c>
      <c r="N231" s="17"/>
      <c r="O231" s="17"/>
      <c r="P231" s="17"/>
      <c r="Q231" s="17"/>
      <c r="R231" s="17"/>
      <c r="S231" s="17"/>
      <c r="T231" s="65"/>
      <c r="U231" s="16">
        <f t="shared" si="73"/>
        <v>0</v>
      </c>
      <c r="V231" s="16">
        <f t="shared" si="74"/>
        <v>0</v>
      </c>
      <c r="W231" s="16">
        <f t="shared" si="75"/>
        <v>0</v>
      </c>
      <c r="X231" s="15">
        <f t="shared" si="76"/>
        <v>0</v>
      </c>
      <c r="Y231" s="61">
        <v>100</v>
      </c>
      <c r="Z231" s="16">
        <f t="shared" si="77"/>
        <v>0</v>
      </c>
      <c r="AA231" s="16">
        <f t="shared" si="78"/>
        <v>0</v>
      </c>
      <c r="AB231" s="16">
        <f t="shared" si="79"/>
        <v>0</v>
      </c>
      <c r="AC231" s="15">
        <f t="shared" si="80"/>
        <v>0</v>
      </c>
      <c r="AD231" s="18">
        <f t="shared" si="81"/>
        <v>0</v>
      </c>
      <c r="AE231" s="19">
        <f t="shared" si="82"/>
        <v>0</v>
      </c>
      <c r="AF231" s="19">
        <f t="shared" si="83"/>
        <v>202</v>
      </c>
    </row>
    <row r="232" spans="1:32" x14ac:dyDescent="0.25">
      <c r="A232" s="68">
        <v>227</v>
      </c>
      <c r="B232" s="57"/>
      <c r="C232" s="58"/>
      <c r="D232" s="59"/>
      <c r="E232" s="14">
        <f t="shared" si="65"/>
        <v>0</v>
      </c>
      <c r="F232" s="14">
        <f t="shared" si="66"/>
        <v>0</v>
      </c>
      <c r="G232" s="14">
        <f t="shared" si="67"/>
        <v>0</v>
      </c>
      <c r="H232" s="15">
        <f t="shared" si="68"/>
        <v>0</v>
      </c>
      <c r="I232" s="61"/>
      <c r="J232" s="14">
        <f t="shared" si="69"/>
        <v>0</v>
      </c>
      <c r="K232" s="14">
        <f t="shared" si="70"/>
        <v>0</v>
      </c>
      <c r="L232" s="14">
        <f t="shared" si="71"/>
        <v>0</v>
      </c>
      <c r="M232" s="15">
        <f t="shared" si="72"/>
        <v>0</v>
      </c>
      <c r="N232" s="17"/>
      <c r="O232" s="17"/>
      <c r="P232" s="17"/>
      <c r="Q232" s="17"/>
      <c r="R232" s="17"/>
      <c r="S232" s="17"/>
      <c r="T232" s="65"/>
      <c r="U232" s="16">
        <f t="shared" si="73"/>
        <v>0</v>
      </c>
      <c r="V232" s="16">
        <f t="shared" si="74"/>
        <v>0</v>
      </c>
      <c r="W232" s="16">
        <f t="shared" si="75"/>
        <v>0</v>
      </c>
      <c r="X232" s="15">
        <f t="shared" si="76"/>
        <v>0</v>
      </c>
      <c r="Y232" s="61">
        <v>100</v>
      </c>
      <c r="Z232" s="16">
        <f t="shared" si="77"/>
        <v>0</v>
      </c>
      <c r="AA232" s="16">
        <f t="shared" si="78"/>
        <v>0</v>
      </c>
      <c r="AB232" s="16">
        <f t="shared" si="79"/>
        <v>0</v>
      </c>
      <c r="AC232" s="15">
        <f t="shared" si="80"/>
        <v>0</v>
      </c>
      <c r="AD232" s="18">
        <f t="shared" si="81"/>
        <v>0</v>
      </c>
      <c r="AE232" s="19">
        <f t="shared" si="82"/>
        <v>0</v>
      </c>
      <c r="AF232" s="19">
        <f t="shared" si="83"/>
        <v>202</v>
      </c>
    </row>
    <row r="233" spans="1:32" x14ac:dyDescent="0.25">
      <c r="A233" s="68">
        <v>228</v>
      </c>
      <c r="B233" s="57"/>
      <c r="C233" s="58"/>
      <c r="D233" s="59"/>
      <c r="E233" s="14">
        <f t="shared" si="65"/>
        <v>0</v>
      </c>
      <c r="F233" s="14">
        <f t="shared" si="66"/>
        <v>0</v>
      </c>
      <c r="G233" s="14">
        <f t="shared" si="67"/>
        <v>0</v>
      </c>
      <c r="H233" s="15">
        <f t="shared" si="68"/>
        <v>0</v>
      </c>
      <c r="I233" s="61"/>
      <c r="J233" s="14">
        <f t="shared" si="69"/>
        <v>0</v>
      </c>
      <c r="K233" s="14">
        <f t="shared" si="70"/>
        <v>0</v>
      </c>
      <c r="L233" s="14">
        <f t="shared" si="71"/>
        <v>0</v>
      </c>
      <c r="M233" s="15">
        <f t="shared" si="72"/>
        <v>0</v>
      </c>
      <c r="N233" s="17"/>
      <c r="O233" s="17"/>
      <c r="P233" s="17"/>
      <c r="Q233" s="17"/>
      <c r="R233" s="17"/>
      <c r="S233" s="17"/>
      <c r="T233" s="65"/>
      <c r="U233" s="16">
        <f t="shared" si="73"/>
        <v>0</v>
      </c>
      <c r="V233" s="16">
        <f t="shared" si="74"/>
        <v>0</v>
      </c>
      <c r="W233" s="16">
        <f t="shared" si="75"/>
        <v>0</v>
      </c>
      <c r="X233" s="15">
        <f t="shared" si="76"/>
        <v>0</v>
      </c>
      <c r="Y233" s="61">
        <v>100</v>
      </c>
      <c r="Z233" s="16">
        <f t="shared" si="77"/>
        <v>0</v>
      </c>
      <c r="AA233" s="16">
        <f t="shared" si="78"/>
        <v>0</v>
      </c>
      <c r="AB233" s="16">
        <f t="shared" si="79"/>
        <v>0</v>
      </c>
      <c r="AC233" s="15">
        <f t="shared" si="80"/>
        <v>0</v>
      </c>
      <c r="AD233" s="18">
        <f t="shared" si="81"/>
        <v>0</v>
      </c>
      <c r="AE233" s="19">
        <f t="shared" si="82"/>
        <v>0</v>
      </c>
      <c r="AF233" s="19">
        <f t="shared" si="83"/>
        <v>202</v>
      </c>
    </row>
    <row r="234" spans="1:32" x14ac:dyDescent="0.25">
      <c r="A234" s="68">
        <v>229</v>
      </c>
      <c r="B234" s="57"/>
      <c r="C234" s="58"/>
      <c r="D234" s="59"/>
      <c r="E234" s="14">
        <f t="shared" si="65"/>
        <v>0</v>
      </c>
      <c r="F234" s="14">
        <f t="shared" si="66"/>
        <v>0</v>
      </c>
      <c r="G234" s="14">
        <f t="shared" si="67"/>
        <v>0</v>
      </c>
      <c r="H234" s="15">
        <f t="shared" si="68"/>
        <v>0</v>
      </c>
      <c r="I234" s="61"/>
      <c r="J234" s="14">
        <f t="shared" si="69"/>
        <v>0</v>
      </c>
      <c r="K234" s="14">
        <f t="shared" si="70"/>
        <v>0</v>
      </c>
      <c r="L234" s="14">
        <f t="shared" si="71"/>
        <v>0</v>
      </c>
      <c r="M234" s="15">
        <f t="shared" si="72"/>
        <v>0</v>
      </c>
      <c r="N234" s="17"/>
      <c r="O234" s="17"/>
      <c r="P234" s="17"/>
      <c r="Q234" s="17"/>
      <c r="R234" s="17"/>
      <c r="S234" s="17"/>
      <c r="T234" s="65"/>
      <c r="U234" s="16">
        <f t="shared" si="73"/>
        <v>0</v>
      </c>
      <c r="V234" s="16">
        <f t="shared" si="74"/>
        <v>0</v>
      </c>
      <c r="W234" s="16">
        <f t="shared" si="75"/>
        <v>0</v>
      </c>
      <c r="X234" s="15">
        <f t="shared" si="76"/>
        <v>0</v>
      </c>
      <c r="Y234" s="61">
        <v>100</v>
      </c>
      <c r="Z234" s="16">
        <f t="shared" si="77"/>
        <v>0</v>
      </c>
      <c r="AA234" s="16">
        <f t="shared" si="78"/>
        <v>0</v>
      </c>
      <c r="AB234" s="16">
        <f t="shared" si="79"/>
        <v>0</v>
      </c>
      <c r="AC234" s="15">
        <f t="shared" si="80"/>
        <v>0</v>
      </c>
      <c r="AD234" s="18">
        <f t="shared" si="81"/>
        <v>0</v>
      </c>
      <c r="AE234" s="19">
        <f t="shared" si="82"/>
        <v>0</v>
      </c>
      <c r="AF234" s="19">
        <f t="shared" si="83"/>
        <v>202</v>
      </c>
    </row>
    <row r="235" spans="1:32" x14ac:dyDescent="0.25">
      <c r="A235" s="68">
        <v>230</v>
      </c>
      <c r="B235" s="57"/>
      <c r="C235" s="58"/>
      <c r="D235" s="59"/>
      <c r="E235" s="14">
        <f t="shared" si="65"/>
        <v>0</v>
      </c>
      <c r="F235" s="14">
        <f t="shared" si="66"/>
        <v>0</v>
      </c>
      <c r="G235" s="14">
        <f t="shared" si="67"/>
        <v>0</v>
      </c>
      <c r="H235" s="15">
        <f t="shared" si="68"/>
        <v>0</v>
      </c>
      <c r="I235" s="61"/>
      <c r="J235" s="14">
        <f t="shared" si="69"/>
        <v>0</v>
      </c>
      <c r="K235" s="14">
        <f t="shared" si="70"/>
        <v>0</v>
      </c>
      <c r="L235" s="14">
        <f t="shared" si="71"/>
        <v>0</v>
      </c>
      <c r="M235" s="15">
        <f t="shared" si="72"/>
        <v>0</v>
      </c>
      <c r="N235" s="17"/>
      <c r="O235" s="17"/>
      <c r="P235" s="17"/>
      <c r="Q235" s="17"/>
      <c r="R235" s="17"/>
      <c r="S235" s="17"/>
      <c r="T235" s="65"/>
      <c r="U235" s="16">
        <f t="shared" si="73"/>
        <v>0</v>
      </c>
      <c r="V235" s="16">
        <f t="shared" si="74"/>
        <v>0</v>
      </c>
      <c r="W235" s="16">
        <f t="shared" si="75"/>
        <v>0</v>
      </c>
      <c r="X235" s="15">
        <f t="shared" si="76"/>
        <v>0</v>
      </c>
      <c r="Y235" s="61">
        <v>100</v>
      </c>
      <c r="Z235" s="16">
        <f t="shared" si="77"/>
        <v>0</v>
      </c>
      <c r="AA235" s="16">
        <f t="shared" si="78"/>
        <v>0</v>
      </c>
      <c r="AB235" s="16">
        <f t="shared" si="79"/>
        <v>0</v>
      </c>
      <c r="AC235" s="15">
        <f t="shared" si="80"/>
        <v>0</v>
      </c>
      <c r="AD235" s="18">
        <f t="shared" si="81"/>
        <v>0</v>
      </c>
      <c r="AE235" s="19">
        <f t="shared" si="82"/>
        <v>0</v>
      </c>
      <c r="AF235" s="19">
        <f t="shared" si="83"/>
        <v>202</v>
      </c>
    </row>
    <row r="236" spans="1:32" x14ac:dyDescent="0.25">
      <c r="A236" s="68">
        <v>231</v>
      </c>
      <c r="B236" s="57"/>
      <c r="C236" s="58"/>
      <c r="D236" s="59"/>
      <c r="E236" s="14">
        <f t="shared" si="65"/>
        <v>0</v>
      </c>
      <c r="F236" s="14">
        <f t="shared" si="66"/>
        <v>0</v>
      </c>
      <c r="G236" s="14">
        <f t="shared" si="67"/>
        <v>0</v>
      </c>
      <c r="H236" s="15">
        <f t="shared" si="68"/>
        <v>0</v>
      </c>
      <c r="I236" s="61"/>
      <c r="J236" s="14">
        <f t="shared" si="69"/>
        <v>0</v>
      </c>
      <c r="K236" s="14">
        <f t="shared" si="70"/>
        <v>0</v>
      </c>
      <c r="L236" s="14">
        <f t="shared" si="71"/>
        <v>0</v>
      </c>
      <c r="M236" s="15">
        <f t="shared" si="72"/>
        <v>0</v>
      </c>
      <c r="N236" s="17"/>
      <c r="O236" s="17"/>
      <c r="P236" s="17"/>
      <c r="Q236" s="17"/>
      <c r="R236" s="17"/>
      <c r="S236" s="17"/>
      <c r="T236" s="65"/>
      <c r="U236" s="16">
        <f t="shared" si="73"/>
        <v>0</v>
      </c>
      <c r="V236" s="16">
        <f t="shared" si="74"/>
        <v>0</v>
      </c>
      <c r="W236" s="16">
        <f t="shared" si="75"/>
        <v>0</v>
      </c>
      <c r="X236" s="15">
        <f t="shared" si="76"/>
        <v>0</v>
      </c>
      <c r="Y236" s="61">
        <v>100</v>
      </c>
      <c r="Z236" s="16">
        <f t="shared" si="77"/>
        <v>0</v>
      </c>
      <c r="AA236" s="16">
        <f t="shared" si="78"/>
        <v>0</v>
      </c>
      <c r="AB236" s="16">
        <f t="shared" si="79"/>
        <v>0</v>
      </c>
      <c r="AC236" s="15">
        <f t="shared" si="80"/>
        <v>0</v>
      </c>
      <c r="AD236" s="18">
        <f t="shared" si="81"/>
        <v>0</v>
      </c>
      <c r="AE236" s="19">
        <f t="shared" si="82"/>
        <v>0</v>
      </c>
      <c r="AF236" s="19">
        <f t="shared" si="83"/>
        <v>202</v>
      </c>
    </row>
    <row r="237" spans="1:32" x14ac:dyDescent="0.25">
      <c r="A237" s="68">
        <v>232</v>
      </c>
      <c r="B237" s="57"/>
      <c r="C237" s="58"/>
      <c r="D237" s="59"/>
      <c r="E237" s="14">
        <f t="shared" si="65"/>
        <v>0</v>
      </c>
      <c r="F237" s="14">
        <f t="shared" si="66"/>
        <v>0</v>
      </c>
      <c r="G237" s="14">
        <f t="shared" si="67"/>
        <v>0</v>
      </c>
      <c r="H237" s="15">
        <f t="shared" si="68"/>
        <v>0</v>
      </c>
      <c r="I237" s="61"/>
      <c r="J237" s="14">
        <f t="shared" si="69"/>
        <v>0</v>
      </c>
      <c r="K237" s="14">
        <f t="shared" si="70"/>
        <v>0</v>
      </c>
      <c r="L237" s="14">
        <f t="shared" si="71"/>
        <v>0</v>
      </c>
      <c r="M237" s="15">
        <f t="shared" si="72"/>
        <v>0</v>
      </c>
      <c r="N237" s="17"/>
      <c r="O237" s="17"/>
      <c r="P237" s="17"/>
      <c r="Q237" s="17"/>
      <c r="R237" s="17"/>
      <c r="S237" s="17"/>
      <c r="T237" s="65"/>
      <c r="U237" s="16">
        <f t="shared" si="73"/>
        <v>0</v>
      </c>
      <c r="V237" s="16">
        <f t="shared" si="74"/>
        <v>0</v>
      </c>
      <c r="W237" s="16">
        <f t="shared" si="75"/>
        <v>0</v>
      </c>
      <c r="X237" s="15">
        <f t="shared" si="76"/>
        <v>0</v>
      </c>
      <c r="Y237" s="61">
        <v>100</v>
      </c>
      <c r="Z237" s="16">
        <f t="shared" si="77"/>
        <v>0</v>
      </c>
      <c r="AA237" s="16">
        <f t="shared" si="78"/>
        <v>0</v>
      </c>
      <c r="AB237" s="16">
        <f t="shared" si="79"/>
        <v>0</v>
      </c>
      <c r="AC237" s="15">
        <f t="shared" si="80"/>
        <v>0</v>
      </c>
      <c r="AD237" s="18">
        <f t="shared" si="81"/>
        <v>0</v>
      </c>
      <c r="AE237" s="19">
        <f t="shared" si="82"/>
        <v>0</v>
      </c>
      <c r="AF237" s="19">
        <f t="shared" si="83"/>
        <v>202</v>
      </c>
    </row>
    <row r="238" spans="1:32" x14ac:dyDescent="0.25">
      <c r="A238" s="68">
        <v>233</v>
      </c>
      <c r="B238" s="57"/>
      <c r="C238" s="58"/>
      <c r="D238" s="59"/>
      <c r="E238" s="14">
        <f t="shared" si="65"/>
        <v>0</v>
      </c>
      <c r="F238" s="14">
        <f t="shared" si="66"/>
        <v>0</v>
      </c>
      <c r="G238" s="14">
        <f t="shared" si="67"/>
        <v>0</v>
      </c>
      <c r="H238" s="15">
        <f t="shared" si="68"/>
        <v>0</v>
      </c>
      <c r="I238" s="61"/>
      <c r="J238" s="14">
        <f t="shared" si="69"/>
        <v>0</v>
      </c>
      <c r="K238" s="14">
        <f t="shared" si="70"/>
        <v>0</v>
      </c>
      <c r="L238" s="14">
        <f t="shared" si="71"/>
        <v>0</v>
      </c>
      <c r="M238" s="15">
        <f t="shared" si="72"/>
        <v>0</v>
      </c>
      <c r="N238" s="17"/>
      <c r="O238" s="17"/>
      <c r="P238" s="17"/>
      <c r="Q238" s="17"/>
      <c r="R238" s="17"/>
      <c r="S238" s="17"/>
      <c r="T238" s="65"/>
      <c r="U238" s="16">
        <f t="shared" si="73"/>
        <v>0</v>
      </c>
      <c r="V238" s="16">
        <f t="shared" si="74"/>
        <v>0</v>
      </c>
      <c r="W238" s="16">
        <f t="shared" si="75"/>
        <v>0</v>
      </c>
      <c r="X238" s="15">
        <f t="shared" si="76"/>
        <v>0</v>
      </c>
      <c r="Y238" s="61">
        <v>100</v>
      </c>
      <c r="Z238" s="16">
        <f t="shared" si="77"/>
        <v>0</v>
      </c>
      <c r="AA238" s="16">
        <f t="shared" si="78"/>
        <v>0</v>
      </c>
      <c r="AB238" s="16">
        <f t="shared" si="79"/>
        <v>0</v>
      </c>
      <c r="AC238" s="15">
        <f t="shared" si="80"/>
        <v>0</v>
      </c>
      <c r="AD238" s="18">
        <f t="shared" si="81"/>
        <v>0</v>
      </c>
      <c r="AE238" s="19">
        <f t="shared" si="82"/>
        <v>0</v>
      </c>
      <c r="AF238" s="19">
        <f t="shared" si="83"/>
        <v>202</v>
      </c>
    </row>
    <row r="239" spans="1:32" x14ac:dyDescent="0.25">
      <c r="A239" s="68">
        <v>234</v>
      </c>
      <c r="B239" s="57"/>
      <c r="C239" s="58"/>
      <c r="D239" s="59"/>
      <c r="E239" s="14">
        <f t="shared" si="65"/>
        <v>0</v>
      </c>
      <c r="F239" s="14">
        <f t="shared" si="66"/>
        <v>0</v>
      </c>
      <c r="G239" s="14">
        <f t="shared" si="67"/>
        <v>0</v>
      </c>
      <c r="H239" s="15">
        <f t="shared" si="68"/>
        <v>0</v>
      </c>
      <c r="I239" s="61"/>
      <c r="J239" s="14">
        <f t="shared" si="69"/>
        <v>0</v>
      </c>
      <c r="K239" s="14">
        <f t="shared" si="70"/>
        <v>0</v>
      </c>
      <c r="L239" s="14">
        <f t="shared" si="71"/>
        <v>0</v>
      </c>
      <c r="M239" s="15">
        <f t="shared" si="72"/>
        <v>0</v>
      </c>
      <c r="N239" s="17"/>
      <c r="O239" s="17"/>
      <c r="P239" s="17"/>
      <c r="Q239" s="17"/>
      <c r="R239" s="17"/>
      <c r="S239" s="17"/>
      <c r="T239" s="65"/>
      <c r="U239" s="16">
        <f t="shared" si="73"/>
        <v>0</v>
      </c>
      <c r="V239" s="16">
        <f t="shared" si="74"/>
        <v>0</v>
      </c>
      <c r="W239" s="16">
        <f t="shared" si="75"/>
        <v>0</v>
      </c>
      <c r="X239" s="15">
        <f t="shared" si="76"/>
        <v>0</v>
      </c>
      <c r="Y239" s="61">
        <v>100</v>
      </c>
      <c r="Z239" s="16">
        <f t="shared" si="77"/>
        <v>0</v>
      </c>
      <c r="AA239" s="16">
        <f t="shared" si="78"/>
        <v>0</v>
      </c>
      <c r="AB239" s="16">
        <f t="shared" si="79"/>
        <v>0</v>
      </c>
      <c r="AC239" s="15">
        <f t="shared" si="80"/>
        <v>0</v>
      </c>
      <c r="AD239" s="18">
        <f t="shared" si="81"/>
        <v>0</v>
      </c>
      <c r="AE239" s="19">
        <f t="shared" si="82"/>
        <v>0</v>
      </c>
      <c r="AF239" s="19">
        <f t="shared" si="83"/>
        <v>202</v>
      </c>
    </row>
    <row r="240" spans="1:32" x14ac:dyDescent="0.25">
      <c r="A240" s="68">
        <v>235</v>
      </c>
      <c r="B240" s="57"/>
      <c r="C240" s="58"/>
      <c r="D240" s="59"/>
      <c r="E240" s="14">
        <f t="shared" si="65"/>
        <v>0</v>
      </c>
      <c r="F240" s="14">
        <f t="shared" si="66"/>
        <v>0</v>
      </c>
      <c r="G240" s="14">
        <f t="shared" si="67"/>
        <v>0</v>
      </c>
      <c r="H240" s="15">
        <f t="shared" si="68"/>
        <v>0</v>
      </c>
      <c r="I240" s="61"/>
      <c r="J240" s="14">
        <f t="shared" si="69"/>
        <v>0</v>
      </c>
      <c r="K240" s="14">
        <f t="shared" si="70"/>
        <v>0</v>
      </c>
      <c r="L240" s="14">
        <f t="shared" si="71"/>
        <v>0</v>
      </c>
      <c r="M240" s="15">
        <f t="shared" si="72"/>
        <v>0</v>
      </c>
      <c r="N240" s="17"/>
      <c r="O240" s="17"/>
      <c r="P240" s="17"/>
      <c r="Q240" s="17"/>
      <c r="R240" s="17"/>
      <c r="S240" s="17"/>
      <c r="T240" s="65"/>
      <c r="U240" s="16">
        <f t="shared" si="73"/>
        <v>0</v>
      </c>
      <c r="V240" s="16">
        <f t="shared" si="74"/>
        <v>0</v>
      </c>
      <c r="W240" s="16">
        <f t="shared" si="75"/>
        <v>0</v>
      </c>
      <c r="X240" s="15">
        <f t="shared" si="76"/>
        <v>0</v>
      </c>
      <c r="Y240" s="61">
        <v>100</v>
      </c>
      <c r="Z240" s="16">
        <f t="shared" si="77"/>
        <v>0</v>
      </c>
      <c r="AA240" s="16">
        <f t="shared" si="78"/>
        <v>0</v>
      </c>
      <c r="AB240" s="16">
        <f t="shared" si="79"/>
        <v>0</v>
      </c>
      <c r="AC240" s="15">
        <f t="shared" si="80"/>
        <v>0</v>
      </c>
      <c r="AD240" s="18">
        <f t="shared" si="81"/>
        <v>0</v>
      </c>
      <c r="AE240" s="19">
        <f t="shared" si="82"/>
        <v>0</v>
      </c>
      <c r="AF240" s="19">
        <f t="shared" si="83"/>
        <v>202</v>
      </c>
    </row>
    <row r="241" spans="1:32" x14ac:dyDescent="0.25">
      <c r="A241" s="68">
        <v>236</v>
      </c>
      <c r="B241" s="57"/>
      <c r="C241" s="58"/>
      <c r="D241" s="59"/>
      <c r="E241" s="14">
        <f t="shared" si="65"/>
        <v>0</v>
      </c>
      <c r="F241" s="14">
        <f t="shared" si="66"/>
        <v>0</v>
      </c>
      <c r="G241" s="14">
        <f t="shared" si="67"/>
        <v>0</v>
      </c>
      <c r="H241" s="15">
        <f t="shared" si="68"/>
        <v>0</v>
      </c>
      <c r="I241" s="61"/>
      <c r="J241" s="14">
        <f t="shared" si="69"/>
        <v>0</v>
      </c>
      <c r="K241" s="14">
        <f t="shared" si="70"/>
        <v>0</v>
      </c>
      <c r="L241" s="14">
        <f t="shared" si="71"/>
        <v>0</v>
      </c>
      <c r="M241" s="15">
        <f t="shared" si="72"/>
        <v>0</v>
      </c>
      <c r="N241" s="17"/>
      <c r="O241" s="17"/>
      <c r="P241" s="17"/>
      <c r="Q241" s="17"/>
      <c r="R241" s="17"/>
      <c r="S241" s="17"/>
      <c r="T241" s="65"/>
      <c r="U241" s="16">
        <f t="shared" si="73"/>
        <v>0</v>
      </c>
      <c r="V241" s="16">
        <f t="shared" si="74"/>
        <v>0</v>
      </c>
      <c r="W241" s="16">
        <f t="shared" si="75"/>
        <v>0</v>
      </c>
      <c r="X241" s="15">
        <f t="shared" si="76"/>
        <v>0</v>
      </c>
      <c r="Y241" s="61">
        <v>100</v>
      </c>
      <c r="Z241" s="16">
        <f t="shared" si="77"/>
        <v>0</v>
      </c>
      <c r="AA241" s="16">
        <f t="shared" si="78"/>
        <v>0</v>
      </c>
      <c r="AB241" s="16">
        <f t="shared" si="79"/>
        <v>0</v>
      </c>
      <c r="AC241" s="15">
        <f t="shared" si="80"/>
        <v>0</v>
      </c>
      <c r="AD241" s="18">
        <f t="shared" si="81"/>
        <v>0</v>
      </c>
      <c r="AE241" s="19">
        <f t="shared" si="82"/>
        <v>0</v>
      </c>
      <c r="AF241" s="19">
        <f t="shared" si="83"/>
        <v>202</v>
      </c>
    </row>
    <row r="242" spans="1:32" x14ac:dyDescent="0.25">
      <c r="A242" s="68">
        <v>237</v>
      </c>
      <c r="B242" s="57"/>
      <c r="C242" s="58"/>
      <c r="D242" s="59"/>
      <c r="E242" s="14">
        <f t="shared" si="65"/>
        <v>0</v>
      </c>
      <c r="F242" s="14">
        <f t="shared" si="66"/>
        <v>0</v>
      </c>
      <c r="G242" s="14">
        <f t="shared" si="67"/>
        <v>0</v>
      </c>
      <c r="H242" s="15">
        <f t="shared" si="68"/>
        <v>0</v>
      </c>
      <c r="I242" s="61"/>
      <c r="J242" s="14">
        <f t="shared" si="69"/>
        <v>0</v>
      </c>
      <c r="K242" s="14">
        <f t="shared" si="70"/>
        <v>0</v>
      </c>
      <c r="L242" s="14">
        <f t="shared" si="71"/>
        <v>0</v>
      </c>
      <c r="M242" s="15">
        <f t="shared" si="72"/>
        <v>0</v>
      </c>
      <c r="N242" s="17"/>
      <c r="O242" s="17"/>
      <c r="P242" s="17"/>
      <c r="Q242" s="17"/>
      <c r="R242" s="17"/>
      <c r="S242" s="17"/>
      <c r="T242" s="65"/>
      <c r="U242" s="16">
        <f t="shared" si="73"/>
        <v>0</v>
      </c>
      <c r="V242" s="16">
        <f t="shared" si="74"/>
        <v>0</v>
      </c>
      <c r="W242" s="16">
        <f t="shared" si="75"/>
        <v>0</v>
      </c>
      <c r="X242" s="15">
        <f t="shared" si="76"/>
        <v>0</v>
      </c>
      <c r="Y242" s="61">
        <v>100</v>
      </c>
      <c r="Z242" s="16">
        <f t="shared" si="77"/>
        <v>0</v>
      </c>
      <c r="AA242" s="16">
        <f t="shared" si="78"/>
        <v>0</v>
      </c>
      <c r="AB242" s="16">
        <f t="shared" si="79"/>
        <v>0</v>
      </c>
      <c r="AC242" s="15">
        <f t="shared" si="80"/>
        <v>0</v>
      </c>
      <c r="AD242" s="18">
        <f t="shared" si="81"/>
        <v>0</v>
      </c>
      <c r="AE242" s="19">
        <f t="shared" si="82"/>
        <v>0</v>
      </c>
      <c r="AF242" s="19">
        <f t="shared" si="83"/>
        <v>202</v>
      </c>
    </row>
    <row r="243" spans="1:32" x14ac:dyDescent="0.25">
      <c r="A243" s="68">
        <v>238</v>
      </c>
      <c r="B243" s="57"/>
      <c r="C243" s="58"/>
      <c r="D243" s="59"/>
      <c r="E243" s="14">
        <f t="shared" si="65"/>
        <v>0</v>
      </c>
      <c r="F243" s="14">
        <f t="shared" si="66"/>
        <v>0</v>
      </c>
      <c r="G243" s="14">
        <f t="shared" si="67"/>
        <v>0</v>
      </c>
      <c r="H243" s="15">
        <f t="shared" si="68"/>
        <v>0</v>
      </c>
      <c r="I243" s="61"/>
      <c r="J243" s="14">
        <f t="shared" si="69"/>
        <v>0</v>
      </c>
      <c r="K243" s="14">
        <f t="shared" si="70"/>
        <v>0</v>
      </c>
      <c r="L243" s="14">
        <f t="shared" si="71"/>
        <v>0</v>
      </c>
      <c r="M243" s="15">
        <f t="shared" si="72"/>
        <v>0</v>
      </c>
      <c r="N243" s="17"/>
      <c r="O243" s="17"/>
      <c r="P243" s="17"/>
      <c r="Q243" s="17"/>
      <c r="R243" s="17"/>
      <c r="S243" s="17"/>
      <c r="T243" s="65"/>
      <c r="U243" s="16">
        <f t="shared" si="73"/>
        <v>0</v>
      </c>
      <c r="V243" s="16">
        <f t="shared" si="74"/>
        <v>0</v>
      </c>
      <c r="W243" s="16">
        <f t="shared" si="75"/>
        <v>0</v>
      </c>
      <c r="X243" s="15">
        <f t="shared" si="76"/>
        <v>0</v>
      </c>
      <c r="Y243" s="61">
        <v>100</v>
      </c>
      <c r="Z243" s="16">
        <f t="shared" si="77"/>
        <v>0</v>
      </c>
      <c r="AA243" s="16">
        <f t="shared" si="78"/>
        <v>0</v>
      </c>
      <c r="AB243" s="16">
        <f t="shared" si="79"/>
        <v>0</v>
      </c>
      <c r="AC243" s="15">
        <f t="shared" si="80"/>
        <v>0</v>
      </c>
      <c r="AD243" s="18">
        <f t="shared" si="81"/>
        <v>0</v>
      </c>
      <c r="AE243" s="19">
        <f t="shared" si="82"/>
        <v>0</v>
      </c>
      <c r="AF243" s="19">
        <f t="shared" si="83"/>
        <v>202</v>
      </c>
    </row>
    <row r="244" spans="1:32" x14ac:dyDescent="0.25">
      <c r="A244" s="68">
        <v>239</v>
      </c>
      <c r="B244" s="57"/>
      <c r="C244" s="58"/>
      <c r="D244" s="59"/>
      <c r="E244" s="14">
        <f t="shared" si="65"/>
        <v>0</v>
      </c>
      <c r="F244" s="14">
        <f t="shared" si="66"/>
        <v>0</v>
      </c>
      <c r="G244" s="14">
        <f t="shared" si="67"/>
        <v>0</v>
      </c>
      <c r="H244" s="15">
        <f t="shared" si="68"/>
        <v>0</v>
      </c>
      <c r="I244" s="61"/>
      <c r="J244" s="14">
        <f t="shared" si="69"/>
        <v>0</v>
      </c>
      <c r="K244" s="14">
        <f t="shared" si="70"/>
        <v>0</v>
      </c>
      <c r="L244" s="14">
        <f t="shared" si="71"/>
        <v>0</v>
      </c>
      <c r="M244" s="15">
        <f t="shared" si="72"/>
        <v>0</v>
      </c>
      <c r="N244" s="17"/>
      <c r="O244" s="17"/>
      <c r="P244" s="17"/>
      <c r="Q244" s="17"/>
      <c r="R244" s="17"/>
      <c r="S244" s="17"/>
      <c r="T244" s="65"/>
      <c r="U244" s="16">
        <f t="shared" si="73"/>
        <v>0</v>
      </c>
      <c r="V244" s="16">
        <f t="shared" si="74"/>
        <v>0</v>
      </c>
      <c r="W244" s="16">
        <f t="shared" si="75"/>
        <v>0</v>
      </c>
      <c r="X244" s="15">
        <f t="shared" si="76"/>
        <v>0</v>
      </c>
      <c r="Y244" s="61">
        <v>100</v>
      </c>
      <c r="Z244" s="16">
        <f t="shared" si="77"/>
        <v>0</v>
      </c>
      <c r="AA244" s="16">
        <f t="shared" si="78"/>
        <v>0</v>
      </c>
      <c r="AB244" s="16">
        <f t="shared" si="79"/>
        <v>0</v>
      </c>
      <c r="AC244" s="15">
        <f t="shared" si="80"/>
        <v>0</v>
      </c>
      <c r="AD244" s="18">
        <f t="shared" si="81"/>
        <v>0</v>
      </c>
      <c r="AE244" s="19">
        <f t="shared" si="82"/>
        <v>0</v>
      </c>
      <c r="AF244" s="19">
        <f t="shared" si="83"/>
        <v>202</v>
      </c>
    </row>
    <row r="245" spans="1:32" x14ac:dyDescent="0.25">
      <c r="A245" s="68">
        <v>240</v>
      </c>
      <c r="B245" s="57"/>
      <c r="C245" s="58"/>
      <c r="D245" s="59"/>
      <c r="E245" s="14">
        <f t="shared" si="65"/>
        <v>0</v>
      </c>
      <c r="F245" s="14">
        <f t="shared" si="66"/>
        <v>0</v>
      </c>
      <c r="G245" s="14">
        <f t="shared" si="67"/>
        <v>0</v>
      </c>
      <c r="H245" s="15">
        <f t="shared" si="68"/>
        <v>0</v>
      </c>
      <c r="I245" s="61"/>
      <c r="J245" s="14">
        <f t="shared" si="69"/>
        <v>0</v>
      </c>
      <c r="K245" s="14">
        <f t="shared" si="70"/>
        <v>0</v>
      </c>
      <c r="L245" s="14">
        <f t="shared" si="71"/>
        <v>0</v>
      </c>
      <c r="M245" s="15">
        <f t="shared" si="72"/>
        <v>0</v>
      </c>
      <c r="N245" s="17"/>
      <c r="O245" s="17"/>
      <c r="P245" s="17"/>
      <c r="Q245" s="17"/>
      <c r="R245" s="17"/>
      <c r="S245" s="17"/>
      <c r="T245" s="65"/>
      <c r="U245" s="16">
        <f t="shared" si="73"/>
        <v>0</v>
      </c>
      <c r="V245" s="16">
        <f t="shared" si="74"/>
        <v>0</v>
      </c>
      <c r="W245" s="16">
        <f t="shared" si="75"/>
        <v>0</v>
      </c>
      <c r="X245" s="15">
        <f t="shared" si="76"/>
        <v>0</v>
      </c>
      <c r="Y245" s="61">
        <v>100</v>
      </c>
      <c r="Z245" s="16">
        <f t="shared" si="77"/>
        <v>0</v>
      </c>
      <c r="AA245" s="16">
        <f t="shared" si="78"/>
        <v>0</v>
      </c>
      <c r="AB245" s="16">
        <f t="shared" si="79"/>
        <v>0</v>
      </c>
      <c r="AC245" s="15">
        <f t="shared" si="80"/>
        <v>0</v>
      </c>
      <c r="AD245" s="18">
        <f t="shared" si="81"/>
        <v>0</v>
      </c>
      <c r="AE245" s="19">
        <f t="shared" si="82"/>
        <v>0</v>
      </c>
      <c r="AF245" s="19">
        <f t="shared" si="83"/>
        <v>202</v>
      </c>
    </row>
    <row r="246" spans="1:32" x14ac:dyDescent="0.25">
      <c r="A246" s="68">
        <v>241</v>
      </c>
      <c r="B246" s="57"/>
      <c r="C246" s="58"/>
      <c r="D246" s="59"/>
      <c r="E246" s="14">
        <f t="shared" si="65"/>
        <v>0</v>
      </c>
      <c r="F246" s="14">
        <f t="shared" si="66"/>
        <v>0</v>
      </c>
      <c r="G246" s="14">
        <f t="shared" si="67"/>
        <v>0</v>
      </c>
      <c r="H246" s="15">
        <f t="shared" si="68"/>
        <v>0</v>
      </c>
      <c r="I246" s="61"/>
      <c r="J246" s="14">
        <f t="shared" si="69"/>
        <v>0</v>
      </c>
      <c r="K246" s="14">
        <f t="shared" si="70"/>
        <v>0</v>
      </c>
      <c r="L246" s="14">
        <f t="shared" si="71"/>
        <v>0</v>
      </c>
      <c r="M246" s="15">
        <f t="shared" si="72"/>
        <v>0</v>
      </c>
      <c r="N246" s="17"/>
      <c r="O246" s="17"/>
      <c r="P246" s="17"/>
      <c r="Q246" s="17"/>
      <c r="R246" s="17"/>
      <c r="S246" s="17"/>
      <c r="T246" s="65"/>
      <c r="U246" s="16">
        <f t="shared" si="73"/>
        <v>0</v>
      </c>
      <c r="V246" s="16">
        <f t="shared" si="74"/>
        <v>0</v>
      </c>
      <c r="W246" s="16">
        <f t="shared" si="75"/>
        <v>0</v>
      </c>
      <c r="X246" s="15">
        <f t="shared" si="76"/>
        <v>0</v>
      </c>
      <c r="Y246" s="61">
        <v>100</v>
      </c>
      <c r="Z246" s="16">
        <f t="shared" si="77"/>
        <v>0</v>
      </c>
      <c r="AA246" s="16">
        <f t="shared" si="78"/>
        <v>0</v>
      </c>
      <c r="AB246" s="16">
        <f t="shared" si="79"/>
        <v>0</v>
      </c>
      <c r="AC246" s="15">
        <f t="shared" si="80"/>
        <v>0</v>
      </c>
      <c r="AD246" s="18">
        <f t="shared" si="81"/>
        <v>0</v>
      </c>
      <c r="AE246" s="19">
        <f t="shared" si="82"/>
        <v>0</v>
      </c>
      <c r="AF246" s="19">
        <f t="shared" si="83"/>
        <v>202</v>
      </c>
    </row>
    <row r="247" spans="1:32" x14ac:dyDescent="0.25">
      <c r="A247" s="68">
        <v>242</v>
      </c>
      <c r="B247" s="57"/>
      <c r="C247" s="58"/>
      <c r="D247" s="59"/>
      <c r="E247" s="14">
        <f t="shared" si="65"/>
        <v>0</v>
      </c>
      <c r="F247" s="14">
        <f t="shared" si="66"/>
        <v>0</v>
      </c>
      <c r="G247" s="14">
        <f t="shared" si="67"/>
        <v>0</v>
      </c>
      <c r="H247" s="15">
        <f t="shared" si="68"/>
        <v>0</v>
      </c>
      <c r="I247" s="61"/>
      <c r="J247" s="14">
        <f t="shared" si="69"/>
        <v>0</v>
      </c>
      <c r="K247" s="14">
        <f t="shared" si="70"/>
        <v>0</v>
      </c>
      <c r="L247" s="14">
        <f t="shared" si="71"/>
        <v>0</v>
      </c>
      <c r="M247" s="15">
        <f t="shared" si="72"/>
        <v>0</v>
      </c>
      <c r="N247" s="17"/>
      <c r="O247" s="17"/>
      <c r="P247" s="17"/>
      <c r="Q247" s="17"/>
      <c r="R247" s="17"/>
      <c r="S247" s="17"/>
      <c r="T247" s="65"/>
      <c r="U247" s="16">
        <f t="shared" si="73"/>
        <v>0</v>
      </c>
      <c r="V247" s="16">
        <f t="shared" si="74"/>
        <v>0</v>
      </c>
      <c r="W247" s="16">
        <f t="shared" si="75"/>
        <v>0</v>
      </c>
      <c r="X247" s="15">
        <f t="shared" si="76"/>
        <v>0</v>
      </c>
      <c r="Y247" s="61">
        <v>100</v>
      </c>
      <c r="Z247" s="16">
        <f t="shared" si="77"/>
        <v>0</v>
      </c>
      <c r="AA247" s="16">
        <f t="shared" si="78"/>
        <v>0</v>
      </c>
      <c r="AB247" s="16">
        <f t="shared" si="79"/>
        <v>0</v>
      </c>
      <c r="AC247" s="15">
        <f t="shared" si="80"/>
        <v>0</v>
      </c>
      <c r="AD247" s="18">
        <f t="shared" si="81"/>
        <v>0</v>
      </c>
      <c r="AE247" s="19">
        <f t="shared" si="82"/>
        <v>0</v>
      </c>
      <c r="AF247" s="19">
        <f t="shared" si="83"/>
        <v>202</v>
      </c>
    </row>
    <row r="248" spans="1:32" x14ac:dyDescent="0.25">
      <c r="A248" s="68">
        <v>243</v>
      </c>
      <c r="B248" s="57"/>
      <c r="C248" s="58"/>
      <c r="D248" s="59"/>
      <c r="E248" s="14">
        <f t="shared" si="65"/>
        <v>0</v>
      </c>
      <c r="F248" s="14">
        <f t="shared" si="66"/>
        <v>0</v>
      </c>
      <c r="G248" s="14">
        <f t="shared" si="67"/>
        <v>0</v>
      </c>
      <c r="H248" s="15">
        <f t="shared" si="68"/>
        <v>0</v>
      </c>
      <c r="I248" s="61"/>
      <c r="J248" s="14">
        <f t="shared" si="69"/>
        <v>0</v>
      </c>
      <c r="K248" s="14">
        <f t="shared" si="70"/>
        <v>0</v>
      </c>
      <c r="L248" s="14">
        <f t="shared" si="71"/>
        <v>0</v>
      </c>
      <c r="M248" s="15">
        <f t="shared" si="72"/>
        <v>0</v>
      </c>
      <c r="N248" s="17"/>
      <c r="O248" s="17"/>
      <c r="P248" s="17"/>
      <c r="Q248" s="17"/>
      <c r="R248" s="17"/>
      <c r="S248" s="17"/>
      <c r="T248" s="65"/>
      <c r="U248" s="16">
        <f t="shared" si="73"/>
        <v>0</v>
      </c>
      <c r="V248" s="16">
        <f t="shared" si="74"/>
        <v>0</v>
      </c>
      <c r="W248" s="16">
        <f t="shared" si="75"/>
        <v>0</v>
      </c>
      <c r="X248" s="15">
        <f t="shared" si="76"/>
        <v>0</v>
      </c>
      <c r="Y248" s="61">
        <v>100</v>
      </c>
      <c r="Z248" s="16">
        <f t="shared" si="77"/>
        <v>0</v>
      </c>
      <c r="AA248" s="16">
        <f t="shared" si="78"/>
        <v>0</v>
      </c>
      <c r="AB248" s="16">
        <f t="shared" si="79"/>
        <v>0</v>
      </c>
      <c r="AC248" s="15">
        <f t="shared" si="80"/>
        <v>0</v>
      </c>
      <c r="AD248" s="18">
        <f t="shared" si="81"/>
        <v>0</v>
      </c>
      <c r="AE248" s="19">
        <f t="shared" si="82"/>
        <v>0</v>
      </c>
      <c r="AF248" s="19">
        <f t="shared" si="83"/>
        <v>202</v>
      </c>
    </row>
    <row r="249" spans="1:32" x14ac:dyDescent="0.25">
      <c r="A249" s="68">
        <v>244</v>
      </c>
      <c r="B249" s="57"/>
      <c r="C249" s="58"/>
      <c r="D249" s="59"/>
      <c r="E249" s="14">
        <f t="shared" si="65"/>
        <v>0</v>
      </c>
      <c r="F249" s="14">
        <f t="shared" si="66"/>
        <v>0</v>
      </c>
      <c r="G249" s="14">
        <f t="shared" si="67"/>
        <v>0</v>
      </c>
      <c r="H249" s="15">
        <f t="shared" si="68"/>
        <v>0</v>
      </c>
      <c r="I249" s="61"/>
      <c r="J249" s="14">
        <f t="shared" si="69"/>
        <v>0</v>
      </c>
      <c r="K249" s="14">
        <f t="shared" si="70"/>
        <v>0</v>
      </c>
      <c r="L249" s="14">
        <f t="shared" si="71"/>
        <v>0</v>
      </c>
      <c r="M249" s="15">
        <f t="shared" si="72"/>
        <v>0</v>
      </c>
      <c r="N249" s="17"/>
      <c r="O249" s="17"/>
      <c r="P249" s="17"/>
      <c r="Q249" s="17"/>
      <c r="R249" s="17"/>
      <c r="S249" s="17"/>
      <c r="T249" s="65"/>
      <c r="U249" s="16">
        <f t="shared" si="73"/>
        <v>0</v>
      </c>
      <c r="V249" s="16">
        <f t="shared" si="74"/>
        <v>0</v>
      </c>
      <c r="W249" s="16">
        <f t="shared" si="75"/>
        <v>0</v>
      </c>
      <c r="X249" s="15">
        <f t="shared" si="76"/>
        <v>0</v>
      </c>
      <c r="Y249" s="61">
        <v>100</v>
      </c>
      <c r="Z249" s="16">
        <f t="shared" si="77"/>
        <v>0</v>
      </c>
      <c r="AA249" s="16">
        <f t="shared" si="78"/>
        <v>0</v>
      </c>
      <c r="AB249" s="16">
        <f t="shared" si="79"/>
        <v>0</v>
      </c>
      <c r="AC249" s="15">
        <f t="shared" si="80"/>
        <v>0</v>
      </c>
      <c r="AD249" s="18">
        <f t="shared" si="81"/>
        <v>0</v>
      </c>
      <c r="AE249" s="19">
        <f t="shared" si="82"/>
        <v>0</v>
      </c>
      <c r="AF249" s="19">
        <f t="shared" si="83"/>
        <v>202</v>
      </c>
    </row>
    <row r="250" spans="1:32" x14ac:dyDescent="0.25">
      <c r="A250" s="68">
        <v>245</v>
      </c>
      <c r="B250" s="57"/>
      <c r="C250" s="58"/>
      <c r="D250" s="59"/>
      <c r="E250" s="14">
        <f t="shared" si="65"/>
        <v>0</v>
      </c>
      <c r="F250" s="14">
        <f t="shared" si="66"/>
        <v>0</v>
      </c>
      <c r="G250" s="14">
        <f t="shared" si="67"/>
        <v>0</v>
      </c>
      <c r="H250" s="15">
        <f t="shared" si="68"/>
        <v>0</v>
      </c>
      <c r="I250" s="61"/>
      <c r="J250" s="14">
        <f t="shared" si="69"/>
        <v>0</v>
      </c>
      <c r="K250" s="14">
        <f t="shared" si="70"/>
        <v>0</v>
      </c>
      <c r="L250" s="14">
        <f t="shared" si="71"/>
        <v>0</v>
      </c>
      <c r="M250" s="15">
        <f t="shared" si="72"/>
        <v>0</v>
      </c>
      <c r="N250" s="17"/>
      <c r="O250" s="17"/>
      <c r="P250" s="17"/>
      <c r="Q250" s="17"/>
      <c r="R250" s="17"/>
      <c r="S250" s="17"/>
      <c r="T250" s="65"/>
      <c r="U250" s="16">
        <f t="shared" si="73"/>
        <v>0</v>
      </c>
      <c r="V250" s="16">
        <f t="shared" si="74"/>
        <v>0</v>
      </c>
      <c r="W250" s="16">
        <f t="shared" si="75"/>
        <v>0</v>
      </c>
      <c r="X250" s="15">
        <f t="shared" si="76"/>
        <v>0</v>
      </c>
      <c r="Y250" s="61">
        <v>100</v>
      </c>
      <c r="Z250" s="16">
        <f t="shared" si="77"/>
        <v>0</v>
      </c>
      <c r="AA250" s="16">
        <f t="shared" si="78"/>
        <v>0</v>
      </c>
      <c r="AB250" s="16">
        <f t="shared" si="79"/>
        <v>0</v>
      </c>
      <c r="AC250" s="15">
        <f t="shared" si="80"/>
        <v>0</v>
      </c>
      <c r="AD250" s="18">
        <f t="shared" si="81"/>
        <v>0</v>
      </c>
      <c r="AE250" s="19">
        <f t="shared" si="82"/>
        <v>0</v>
      </c>
      <c r="AF250" s="19">
        <f t="shared" si="83"/>
        <v>202</v>
      </c>
    </row>
    <row r="251" spans="1:32" x14ac:dyDescent="0.25">
      <c r="A251" s="68">
        <v>246</v>
      </c>
      <c r="B251" s="57"/>
      <c r="C251" s="58"/>
      <c r="D251" s="59"/>
      <c r="E251" s="14">
        <f t="shared" si="65"/>
        <v>0</v>
      </c>
      <c r="F251" s="14">
        <f t="shared" si="66"/>
        <v>0</v>
      </c>
      <c r="G251" s="14">
        <f t="shared" si="67"/>
        <v>0</v>
      </c>
      <c r="H251" s="15">
        <f t="shared" si="68"/>
        <v>0</v>
      </c>
      <c r="I251" s="61"/>
      <c r="J251" s="14">
        <f t="shared" si="69"/>
        <v>0</v>
      </c>
      <c r="K251" s="14">
        <f t="shared" si="70"/>
        <v>0</v>
      </c>
      <c r="L251" s="14">
        <f t="shared" si="71"/>
        <v>0</v>
      </c>
      <c r="M251" s="15">
        <f t="shared" si="72"/>
        <v>0</v>
      </c>
      <c r="N251" s="17"/>
      <c r="O251" s="17"/>
      <c r="P251" s="17"/>
      <c r="Q251" s="17"/>
      <c r="R251" s="17"/>
      <c r="S251" s="17"/>
      <c r="T251" s="65"/>
      <c r="U251" s="16">
        <f t="shared" si="73"/>
        <v>0</v>
      </c>
      <c r="V251" s="16">
        <f t="shared" si="74"/>
        <v>0</v>
      </c>
      <c r="W251" s="16">
        <f t="shared" si="75"/>
        <v>0</v>
      </c>
      <c r="X251" s="15">
        <f t="shared" si="76"/>
        <v>0</v>
      </c>
      <c r="Y251" s="61">
        <v>100</v>
      </c>
      <c r="Z251" s="16">
        <f t="shared" si="77"/>
        <v>0</v>
      </c>
      <c r="AA251" s="16">
        <f t="shared" si="78"/>
        <v>0</v>
      </c>
      <c r="AB251" s="16">
        <f t="shared" si="79"/>
        <v>0</v>
      </c>
      <c r="AC251" s="15">
        <f t="shared" si="80"/>
        <v>0</v>
      </c>
      <c r="AD251" s="18">
        <f t="shared" si="81"/>
        <v>0</v>
      </c>
      <c r="AE251" s="19">
        <f t="shared" si="82"/>
        <v>0</v>
      </c>
      <c r="AF251" s="19">
        <f t="shared" si="83"/>
        <v>202</v>
      </c>
    </row>
    <row r="252" spans="1:32" x14ac:dyDescent="0.25">
      <c r="A252" s="68">
        <v>247</v>
      </c>
      <c r="B252" s="57"/>
      <c r="C252" s="58"/>
      <c r="D252" s="59"/>
      <c r="E252" s="14">
        <f t="shared" si="65"/>
        <v>0</v>
      </c>
      <c r="F252" s="14">
        <f t="shared" si="66"/>
        <v>0</v>
      </c>
      <c r="G252" s="14">
        <f t="shared" si="67"/>
        <v>0</v>
      </c>
      <c r="H252" s="15">
        <f t="shared" si="68"/>
        <v>0</v>
      </c>
      <c r="I252" s="61"/>
      <c r="J252" s="14">
        <f t="shared" si="69"/>
        <v>0</v>
      </c>
      <c r="K252" s="14">
        <f t="shared" si="70"/>
        <v>0</v>
      </c>
      <c r="L252" s="14">
        <f t="shared" si="71"/>
        <v>0</v>
      </c>
      <c r="M252" s="15">
        <f t="shared" si="72"/>
        <v>0</v>
      </c>
      <c r="N252" s="17"/>
      <c r="O252" s="17"/>
      <c r="P252" s="17"/>
      <c r="Q252" s="17"/>
      <c r="R252" s="17"/>
      <c r="S252" s="17"/>
      <c r="T252" s="65"/>
      <c r="U252" s="16">
        <f t="shared" si="73"/>
        <v>0</v>
      </c>
      <c r="V252" s="16">
        <f t="shared" si="74"/>
        <v>0</v>
      </c>
      <c r="W252" s="16">
        <f t="shared" si="75"/>
        <v>0</v>
      </c>
      <c r="X252" s="15">
        <f t="shared" si="76"/>
        <v>0</v>
      </c>
      <c r="Y252" s="61">
        <v>100</v>
      </c>
      <c r="Z252" s="16">
        <f t="shared" si="77"/>
        <v>0</v>
      </c>
      <c r="AA252" s="16">
        <f t="shared" si="78"/>
        <v>0</v>
      </c>
      <c r="AB252" s="16">
        <f t="shared" si="79"/>
        <v>0</v>
      </c>
      <c r="AC252" s="15">
        <f t="shared" si="80"/>
        <v>0</v>
      </c>
      <c r="AD252" s="18">
        <f t="shared" si="81"/>
        <v>0</v>
      </c>
      <c r="AE252" s="19">
        <f t="shared" si="82"/>
        <v>0</v>
      </c>
      <c r="AF252" s="19">
        <f t="shared" si="83"/>
        <v>202</v>
      </c>
    </row>
    <row r="253" spans="1:32" x14ac:dyDescent="0.25">
      <c r="A253" s="68">
        <v>248</v>
      </c>
      <c r="B253" s="57"/>
      <c r="C253" s="58"/>
      <c r="D253" s="59"/>
      <c r="E253" s="14">
        <f t="shared" si="65"/>
        <v>0</v>
      </c>
      <c r="F253" s="14">
        <f t="shared" si="66"/>
        <v>0</v>
      </c>
      <c r="G253" s="14">
        <f t="shared" si="67"/>
        <v>0</v>
      </c>
      <c r="H253" s="15">
        <f t="shared" si="68"/>
        <v>0</v>
      </c>
      <c r="I253" s="61"/>
      <c r="J253" s="14">
        <f t="shared" si="69"/>
        <v>0</v>
      </c>
      <c r="K253" s="14">
        <f t="shared" si="70"/>
        <v>0</v>
      </c>
      <c r="L253" s="14">
        <f t="shared" si="71"/>
        <v>0</v>
      </c>
      <c r="M253" s="15">
        <f t="shared" si="72"/>
        <v>0</v>
      </c>
      <c r="N253" s="17"/>
      <c r="O253" s="17"/>
      <c r="P253" s="17"/>
      <c r="Q253" s="17"/>
      <c r="R253" s="17"/>
      <c r="S253" s="17"/>
      <c r="T253" s="65"/>
      <c r="U253" s="16">
        <f t="shared" si="73"/>
        <v>0</v>
      </c>
      <c r="V253" s="16">
        <f t="shared" si="74"/>
        <v>0</v>
      </c>
      <c r="W253" s="16">
        <f t="shared" si="75"/>
        <v>0</v>
      </c>
      <c r="X253" s="15">
        <f t="shared" si="76"/>
        <v>0</v>
      </c>
      <c r="Y253" s="61">
        <v>100</v>
      </c>
      <c r="Z253" s="16">
        <f t="shared" si="77"/>
        <v>0</v>
      </c>
      <c r="AA253" s="16">
        <f t="shared" si="78"/>
        <v>0</v>
      </c>
      <c r="AB253" s="16">
        <f t="shared" si="79"/>
        <v>0</v>
      </c>
      <c r="AC253" s="15">
        <f t="shared" si="80"/>
        <v>0</v>
      </c>
      <c r="AD253" s="18">
        <f t="shared" si="81"/>
        <v>0</v>
      </c>
      <c r="AE253" s="19">
        <f t="shared" si="82"/>
        <v>0</v>
      </c>
      <c r="AF253" s="19">
        <f t="shared" si="83"/>
        <v>202</v>
      </c>
    </row>
    <row r="254" spans="1:32" x14ac:dyDescent="0.25">
      <c r="A254" s="68">
        <v>249</v>
      </c>
      <c r="B254" s="57"/>
      <c r="C254" s="58"/>
      <c r="D254" s="59"/>
      <c r="E254" s="14">
        <f t="shared" si="65"/>
        <v>0</v>
      </c>
      <c r="F254" s="14">
        <f t="shared" si="66"/>
        <v>0</v>
      </c>
      <c r="G254" s="14">
        <f t="shared" si="67"/>
        <v>0</v>
      </c>
      <c r="H254" s="15">
        <f t="shared" si="68"/>
        <v>0</v>
      </c>
      <c r="I254" s="61"/>
      <c r="J254" s="14">
        <f t="shared" si="69"/>
        <v>0</v>
      </c>
      <c r="K254" s="14">
        <f t="shared" si="70"/>
        <v>0</v>
      </c>
      <c r="L254" s="14">
        <f t="shared" si="71"/>
        <v>0</v>
      </c>
      <c r="M254" s="15">
        <f t="shared" si="72"/>
        <v>0</v>
      </c>
      <c r="N254" s="17"/>
      <c r="O254" s="17"/>
      <c r="P254" s="17"/>
      <c r="Q254" s="17"/>
      <c r="R254" s="17"/>
      <c r="S254" s="17"/>
      <c r="T254" s="65"/>
      <c r="U254" s="16">
        <f t="shared" si="73"/>
        <v>0</v>
      </c>
      <c r="V254" s="16">
        <f t="shared" si="74"/>
        <v>0</v>
      </c>
      <c r="W254" s="16">
        <f t="shared" si="75"/>
        <v>0</v>
      </c>
      <c r="X254" s="15">
        <f t="shared" si="76"/>
        <v>0</v>
      </c>
      <c r="Y254" s="61">
        <v>100</v>
      </c>
      <c r="Z254" s="16">
        <f t="shared" si="77"/>
        <v>0</v>
      </c>
      <c r="AA254" s="16">
        <f t="shared" si="78"/>
        <v>0</v>
      </c>
      <c r="AB254" s="16">
        <f t="shared" si="79"/>
        <v>0</v>
      </c>
      <c r="AC254" s="15">
        <f t="shared" si="80"/>
        <v>0</v>
      </c>
      <c r="AD254" s="18">
        <f t="shared" si="81"/>
        <v>0</v>
      </c>
      <c r="AE254" s="19">
        <f t="shared" si="82"/>
        <v>0</v>
      </c>
      <c r="AF254" s="19">
        <f t="shared" si="83"/>
        <v>202</v>
      </c>
    </row>
    <row r="255" spans="1:32" x14ac:dyDescent="0.25">
      <c r="A255" s="68">
        <v>250</v>
      </c>
      <c r="B255" s="57"/>
      <c r="C255" s="58"/>
      <c r="D255" s="59"/>
      <c r="E255" s="14">
        <f t="shared" si="65"/>
        <v>0</v>
      </c>
      <c r="F255" s="14">
        <f t="shared" si="66"/>
        <v>0</v>
      </c>
      <c r="G255" s="14">
        <f t="shared" si="67"/>
        <v>0</v>
      </c>
      <c r="H255" s="15">
        <f t="shared" si="68"/>
        <v>0</v>
      </c>
      <c r="I255" s="61"/>
      <c r="J255" s="14">
        <f t="shared" si="69"/>
        <v>0</v>
      </c>
      <c r="K255" s="14">
        <f t="shared" si="70"/>
        <v>0</v>
      </c>
      <c r="L255" s="14">
        <f t="shared" si="71"/>
        <v>0</v>
      </c>
      <c r="M255" s="15">
        <f t="shared" si="72"/>
        <v>0</v>
      </c>
      <c r="N255" s="17"/>
      <c r="O255" s="17"/>
      <c r="P255" s="17"/>
      <c r="Q255" s="17"/>
      <c r="R255" s="17"/>
      <c r="S255" s="17"/>
      <c r="T255" s="65"/>
      <c r="U255" s="16">
        <f t="shared" si="73"/>
        <v>0</v>
      </c>
      <c r="V255" s="16">
        <f t="shared" si="74"/>
        <v>0</v>
      </c>
      <c r="W255" s="16">
        <f t="shared" si="75"/>
        <v>0</v>
      </c>
      <c r="X255" s="15">
        <f t="shared" si="76"/>
        <v>0</v>
      </c>
      <c r="Y255" s="61">
        <v>100</v>
      </c>
      <c r="Z255" s="16">
        <f t="shared" si="77"/>
        <v>0</v>
      </c>
      <c r="AA255" s="16">
        <f t="shared" si="78"/>
        <v>0</v>
      </c>
      <c r="AB255" s="16">
        <f t="shared" si="79"/>
        <v>0</v>
      </c>
      <c r="AC255" s="15">
        <f t="shared" si="80"/>
        <v>0</v>
      </c>
      <c r="AD255" s="18">
        <f t="shared" si="81"/>
        <v>0</v>
      </c>
      <c r="AE255" s="19">
        <f t="shared" si="82"/>
        <v>0</v>
      </c>
      <c r="AF255" s="19">
        <f t="shared" si="83"/>
        <v>202</v>
      </c>
    </row>
    <row r="256" spans="1:32" x14ac:dyDescent="0.25">
      <c r="A256" s="68">
        <v>251</v>
      </c>
      <c r="B256" s="57"/>
      <c r="C256" s="58"/>
      <c r="D256" s="59"/>
      <c r="E256" s="14">
        <f t="shared" si="65"/>
        <v>0</v>
      </c>
      <c r="F256" s="14">
        <f t="shared" si="66"/>
        <v>0</v>
      </c>
      <c r="G256" s="14">
        <f t="shared" si="67"/>
        <v>0</v>
      </c>
      <c r="H256" s="15">
        <f t="shared" si="68"/>
        <v>0</v>
      </c>
      <c r="I256" s="61"/>
      <c r="J256" s="14">
        <f t="shared" si="69"/>
        <v>0</v>
      </c>
      <c r="K256" s="14">
        <f t="shared" si="70"/>
        <v>0</v>
      </c>
      <c r="L256" s="14">
        <f t="shared" si="71"/>
        <v>0</v>
      </c>
      <c r="M256" s="15">
        <f t="shared" si="72"/>
        <v>0</v>
      </c>
      <c r="N256" s="17"/>
      <c r="O256" s="17"/>
      <c r="P256" s="17"/>
      <c r="Q256" s="17"/>
      <c r="R256" s="17"/>
      <c r="S256" s="17"/>
      <c r="T256" s="65"/>
      <c r="U256" s="16">
        <f t="shared" si="73"/>
        <v>0</v>
      </c>
      <c r="V256" s="16">
        <f t="shared" si="74"/>
        <v>0</v>
      </c>
      <c r="W256" s="16">
        <f t="shared" si="75"/>
        <v>0</v>
      </c>
      <c r="X256" s="15">
        <f t="shared" si="76"/>
        <v>0</v>
      </c>
      <c r="Y256" s="61">
        <v>100</v>
      </c>
      <c r="Z256" s="16">
        <f t="shared" si="77"/>
        <v>0</v>
      </c>
      <c r="AA256" s="16">
        <f t="shared" si="78"/>
        <v>0</v>
      </c>
      <c r="AB256" s="16">
        <f t="shared" si="79"/>
        <v>0</v>
      </c>
      <c r="AC256" s="15">
        <f t="shared" si="80"/>
        <v>0</v>
      </c>
      <c r="AD256" s="18">
        <f t="shared" si="81"/>
        <v>0</v>
      </c>
      <c r="AE256" s="19">
        <f t="shared" si="82"/>
        <v>0</v>
      </c>
      <c r="AF256" s="19">
        <f t="shared" si="83"/>
        <v>202</v>
      </c>
    </row>
    <row r="257" spans="21:22" x14ac:dyDescent="0.25">
      <c r="U257" s="11"/>
      <c r="V257" s="11"/>
    </row>
    <row r="258" spans="21:22" x14ac:dyDescent="0.25">
      <c r="U258" s="11"/>
      <c r="V258" s="11"/>
    </row>
    <row r="259" spans="21:22" x14ac:dyDescent="0.25">
      <c r="U259" s="11"/>
      <c r="V259" s="11"/>
    </row>
    <row r="260" spans="21:22" x14ac:dyDescent="0.25">
      <c r="U260" s="11"/>
      <c r="V260" s="11"/>
    </row>
    <row r="261" spans="21:22" x14ac:dyDescent="0.25">
      <c r="U261" s="11"/>
      <c r="V261" s="11"/>
    </row>
    <row r="262" spans="21:22" x14ac:dyDescent="0.25">
      <c r="U262" s="11"/>
      <c r="V262" s="11"/>
    </row>
    <row r="263" spans="21:22" x14ac:dyDescent="0.25">
      <c r="U263" s="11"/>
      <c r="V263" s="11"/>
    </row>
    <row r="264" spans="21:22" x14ac:dyDescent="0.25">
      <c r="U264" s="11"/>
      <c r="V264" s="11"/>
    </row>
    <row r="265" spans="21:22" x14ac:dyDescent="0.25">
      <c r="U265" s="11"/>
      <c r="V265" s="11"/>
    </row>
    <row r="266" spans="21:22" x14ac:dyDescent="0.25">
      <c r="U266" s="11"/>
      <c r="V266" s="11"/>
    </row>
    <row r="267" spans="21:22" x14ac:dyDescent="0.25">
      <c r="U267" s="11"/>
      <c r="V267" s="11"/>
    </row>
    <row r="268" spans="21:22" x14ac:dyDescent="0.25">
      <c r="U268" s="11"/>
      <c r="V268" s="11"/>
    </row>
    <row r="269" spans="21:22" x14ac:dyDescent="0.25">
      <c r="U269" s="11"/>
      <c r="V269" s="11"/>
    </row>
    <row r="270" spans="21:22" x14ac:dyDescent="0.25">
      <c r="U270" s="11"/>
      <c r="V270" s="11"/>
    </row>
    <row r="271" spans="21:22" x14ac:dyDescent="0.25">
      <c r="U271" s="11"/>
      <c r="V271" s="11"/>
    </row>
    <row r="272" spans="21:22" x14ac:dyDescent="0.25">
      <c r="U272" s="11"/>
      <c r="V272" s="11"/>
    </row>
    <row r="273" spans="21:22" x14ac:dyDescent="0.25">
      <c r="U273" s="11"/>
      <c r="V273" s="11"/>
    </row>
    <row r="274" spans="21:22" x14ac:dyDescent="0.25">
      <c r="U274" s="11"/>
      <c r="V274" s="11"/>
    </row>
    <row r="275" spans="21:22" x14ac:dyDescent="0.25">
      <c r="U275" s="11"/>
      <c r="V275" s="11"/>
    </row>
    <row r="276" spans="21:22" x14ac:dyDescent="0.25">
      <c r="U276" s="11"/>
      <c r="V276" s="11"/>
    </row>
    <row r="277" spans="21:22" x14ac:dyDescent="0.25">
      <c r="U277" s="11"/>
      <c r="V277" s="11"/>
    </row>
    <row r="278" spans="21:22" x14ac:dyDescent="0.25">
      <c r="U278" s="11"/>
      <c r="V278" s="11"/>
    </row>
    <row r="279" spans="21:22" x14ac:dyDescent="0.25">
      <c r="U279" s="11"/>
      <c r="V279" s="11"/>
    </row>
    <row r="280" spans="21:22" x14ac:dyDescent="0.25">
      <c r="U280" s="11"/>
      <c r="V280" s="11"/>
    </row>
    <row r="281" spans="21:22" x14ac:dyDescent="0.25">
      <c r="U281" s="11"/>
      <c r="V281" s="11"/>
    </row>
    <row r="282" spans="21:22" x14ac:dyDescent="0.25">
      <c r="U282" s="11"/>
      <c r="V282" s="11"/>
    </row>
    <row r="283" spans="21:22" x14ac:dyDescent="0.25">
      <c r="U283" s="11"/>
      <c r="V283" s="11"/>
    </row>
    <row r="284" spans="21:22" x14ac:dyDescent="0.25">
      <c r="U284" s="11"/>
      <c r="V284" s="11"/>
    </row>
    <row r="285" spans="21:22" x14ac:dyDescent="0.25">
      <c r="U285" s="11"/>
      <c r="V285" s="11"/>
    </row>
    <row r="286" spans="21:22" x14ac:dyDescent="0.25">
      <c r="U286" s="11"/>
      <c r="V286" s="11"/>
    </row>
    <row r="287" spans="21:22" x14ac:dyDescent="0.25">
      <c r="U287" s="11"/>
      <c r="V287" s="11"/>
    </row>
    <row r="288" spans="21:22" x14ac:dyDescent="0.25">
      <c r="U288" s="11"/>
      <c r="V288" s="11"/>
    </row>
    <row r="289" spans="21:22" x14ac:dyDescent="0.25">
      <c r="U289" s="11"/>
      <c r="V289" s="11"/>
    </row>
    <row r="290" spans="21:22" x14ac:dyDescent="0.25">
      <c r="U290" s="11"/>
      <c r="V290" s="11"/>
    </row>
    <row r="291" spans="21:22" x14ac:dyDescent="0.25">
      <c r="U291" s="11"/>
      <c r="V291" s="11"/>
    </row>
    <row r="292" spans="21:22" x14ac:dyDescent="0.25">
      <c r="U292" s="11"/>
      <c r="V292" s="11"/>
    </row>
    <row r="293" spans="21:22" x14ac:dyDescent="0.25">
      <c r="U293" s="11"/>
      <c r="V293" s="11"/>
    </row>
    <row r="294" spans="21:22" x14ac:dyDescent="0.25">
      <c r="U294" s="11"/>
      <c r="V294" s="11"/>
    </row>
    <row r="295" spans="21:22" x14ac:dyDescent="0.25">
      <c r="U295" s="11"/>
      <c r="V295" s="11"/>
    </row>
    <row r="296" spans="21:22" x14ac:dyDescent="0.25">
      <c r="U296" s="11"/>
      <c r="V296" s="11"/>
    </row>
    <row r="297" spans="21:22" x14ac:dyDescent="0.25">
      <c r="U297" s="11"/>
      <c r="V297" s="11"/>
    </row>
    <row r="298" spans="21:22" x14ac:dyDescent="0.25">
      <c r="U298" s="11"/>
      <c r="V298" s="11"/>
    </row>
    <row r="299" spans="21:22" x14ac:dyDescent="0.25">
      <c r="U299" s="11"/>
      <c r="V299" s="11"/>
    </row>
    <row r="300" spans="21:22" x14ac:dyDescent="0.25">
      <c r="U300" s="11"/>
      <c r="V300" s="11"/>
    </row>
    <row r="301" spans="21:22" x14ac:dyDescent="0.25">
      <c r="U301" s="11"/>
      <c r="V301" s="11"/>
    </row>
    <row r="302" spans="21:22" x14ac:dyDescent="0.25">
      <c r="U302" s="11"/>
      <c r="V302" s="11"/>
    </row>
    <row r="303" spans="21:22" x14ac:dyDescent="0.25">
      <c r="U303" s="11"/>
      <c r="V303" s="11"/>
    </row>
    <row r="304" spans="21:22" x14ac:dyDescent="0.25">
      <c r="U304" s="11"/>
      <c r="V304" s="11"/>
    </row>
    <row r="305" spans="8:31" x14ac:dyDescent="0.25">
      <c r="U305" s="11"/>
      <c r="V305" s="11"/>
    </row>
    <row r="306" spans="8:31" x14ac:dyDescent="0.25">
      <c r="U306" s="11"/>
      <c r="V306" s="11"/>
    </row>
    <row r="307" spans="8:31" x14ac:dyDescent="0.25">
      <c r="U307" s="11"/>
      <c r="V307" s="11"/>
    </row>
    <row r="308" spans="8:31" x14ac:dyDescent="0.25">
      <c r="U308" s="11"/>
      <c r="V308" s="11"/>
    </row>
    <row r="310" spans="8:31" x14ac:dyDescent="0.25">
      <c r="H310" s="48">
        <f>H121+H122+H123+H125</f>
        <v>160</v>
      </c>
      <c r="M310" s="48">
        <f>M121+M122+M123+M125</f>
        <v>33</v>
      </c>
      <c r="X310" s="48">
        <f>X121+X122+X123+X125</f>
        <v>98</v>
      </c>
      <c r="AC310" s="48">
        <f>AC105+AC106+AC107+AC108</f>
        <v>0</v>
      </c>
      <c r="AE310" s="49">
        <f>H310+M310+X310</f>
        <v>291</v>
      </c>
    </row>
  </sheetData>
  <autoFilter ref="A5:AF308">
    <sortState ref="A6:AF308">
      <sortCondition ref="AF5:AF308"/>
    </sortState>
  </autoFilter>
  <mergeCells count="5">
    <mergeCell ref="A3:A4"/>
    <mergeCell ref="B3:B4"/>
    <mergeCell ref="C3:C4"/>
    <mergeCell ref="AE3:AE4"/>
    <mergeCell ref="AF3:AF4"/>
  </mergeCells>
  <pageMargins left="0.7" right="0.7" top="0.75" bottom="0.75" header="0.3" footer="0.3"/>
  <pageSetup paperSize="9" scale="68" fitToHeight="0" orientation="portrait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39997558519241921"/>
    <pageSetUpPr fitToPage="1"/>
  </sheetPr>
  <dimension ref="A1:AF310"/>
  <sheetViews>
    <sheetView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9" width="12.7109375" style="52" customWidth="1"/>
    <col min="10" max="12" width="7.7109375" hidden="1" customWidth="1"/>
    <col min="13" max="13" width="12.7109375" style="10" customWidth="1"/>
    <col min="14" max="19" width="12.7109375" style="10" hidden="1" customWidth="1"/>
    <col min="20" max="20" width="12.7109375" style="62" customWidth="1"/>
    <col min="21" max="23" width="7.7109375" style="10" hidden="1" customWidth="1"/>
    <col min="24" max="24" width="12.7109375" style="10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hidden="1" customWidth="1"/>
    <col min="31" max="31" width="10.28515625" customWidth="1"/>
    <col min="32" max="32" width="9" customWidth="1"/>
  </cols>
  <sheetData>
    <row r="1" spans="1:32" ht="24" customHeight="1" x14ac:dyDescent="0.35">
      <c r="A1" s="51" t="s">
        <v>57</v>
      </c>
      <c r="B1" s="51"/>
      <c r="C1" s="51"/>
      <c r="D1" s="51"/>
      <c r="E1" s="50"/>
      <c r="F1" s="50"/>
      <c r="G1" s="50"/>
      <c r="H1" s="50"/>
      <c r="I1" s="51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  <c r="U1" s="50"/>
      <c r="V1" s="50"/>
      <c r="W1" s="50"/>
      <c r="X1" s="50"/>
      <c r="Y1" s="51"/>
      <c r="Z1" s="50"/>
      <c r="AA1" s="50"/>
      <c r="AB1" s="50"/>
      <c r="AC1" s="50"/>
      <c r="AD1" s="50"/>
      <c r="AE1" s="50"/>
      <c r="AF1" s="50"/>
    </row>
    <row r="2" spans="1:32" ht="15.75" thickBot="1" x14ac:dyDescent="0.3">
      <c r="O2" s="10" t="s">
        <v>18</v>
      </c>
      <c r="P2" s="10" t="s">
        <v>19</v>
      </c>
      <c r="Q2" s="10" t="s">
        <v>17</v>
      </c>
      <c r="R2" s="10">
        <v>7</v>
      </c>
      <c r="AE2" s="3"/>
    </row>
    <row r="3" spans="1:32" ht="27.75" customHeight="1" thickBot="1" x14ac:dyDescent="0.3">
      <c r="A3" s="165" t="s">
        <v>56</v>
      </c>
      <c r="B3" s="199" t="s">
        <v>1</v>
      </c>
      <c r="C3" s="169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60" t="s">
        <v>63</v>
      </c>
      <c r="J3" s="24" t="s">
        <v>50</v>
      </c>
      <c r="K3" s="20" t="s">
        <v>50</v>
      </c>
      <c r="L3" s="28" t="s">
        <v>49</v>
      </c>
      <c r="M3" s="40" t="s">
        <v>63</v>
      </c>
      <c r="N3" s="34" t="s">
        <v>22</v>
      </c>
      <c r="O3" s="21" t="s">
        <v>15</v>
      </c>
      <c r="P3" s="21" t="s">
        <v>15</v>
      </c>
      <c r="Q3" s="21" t="s">
        <v>15</v>
      </c>
      <c r="R3" s="21" t="s">
        <v>9</v>
      </c>
      <c r="S3" s="33" t="s">
        <v>16</v>
      </c>
      <c r="T3" s="63" t="s">
        <v>54</v>
      </c>
      <c r="U3" s="34" t="s">
        <v>10</v>
      </c>
      <c r="V3" s="21" t="s">
        <v>10</v>
      </c>
      <c r="W3" s="33" t="s">
        <v>51</v>
      </c>
      <c r="X3" s="40" t="s">
        <v>54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196" t="s">
        <v>55</v>
      </c>
      <c r="AF3" s="196" t="s">
        <v>27</v>
      </c>
    </row>
    <row r="4" spans="1:32" ht="15.75" thickBot="1" x14ac:dyDescent="0.3">
      <c r="A4" s="166"/>
      <c r="B4" s="200"/>
      <c r="C4" s="201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56" t="s">
        <v>23</v>
      </c>
      <c r="J4" s="25" t="s">
        <v>3</v>
      </c>
      <c r="K4" s="12" t="s">
        <v>7</v>
      </c>
      <c r="L4" s="29" t="s">
        <v>3</v>
      </c>
      <c r="M4" s="41" t="s">
        <v>3</v>
      </c>
      <c r="N4" s="35" t="s">
        <v>23</v>
      </c>
      <c r="O4" s="13" t="s">
        <v>3</v>
      </c>
      <c r="P4" s="13" t="s">
        <v>7</v>
      </c>
      <c r="Q4" s="13" t="s">
        <v>3</v>
      </c>
      <c r="R4" s="13" t="s">
        <v>3</v>
      </c>
      <c r="S4" s="32" t="s">
        <v>3</v>
      </c>
      <c r="T4" s="64" t="s">
        <v>23</v>
      </c>
      <c r="U4" s="35" t="s">
        <v>3</v>
      </c>
      <c r="V4" s="13" t="s">
        <v>7</v>
      </c>
      <c r="W4" s="32" t="s">
        <v>3</v>
      </c>
      <c r="X4" s="41" t="s">
        <v>3</v>
      </c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197"/>
      <c r="AF4" s="197"/>
    </row>
    <row r="5" spans="1:32" ht="15.75" thickBot="1" x14ac:dyDescent="0.3">
      <c r="A5" s="56"/>
      <c r="B5" s="69"/>
      <c r="C5" s="69"/>
      <c r="D5" s="55"/>
      <c r="E5" s="26"/>
      <c r="F5" s="22"/>
      <c r="G5" s="30"/>
      <c r="H5" s="41"/>
      <c r="I5" s="56"/>
      <c r="J5" s="26"/>
      <c r="K5" s="22"/>
      <c r="L5" s="30"/>
      <c r="M5" s="41"/>
      <c r="N5" s="36"/>
      <c r="O5" s="23"/>
      <c r="P5" s="23"/>
      <c r="Q5" s="23"/>
      <c r="R5" s="23"/>
      <c r="S5" s="31"/>
      <c r="T5" s="64"/>
      <c r="U5" s="36"/>
      <c r="V5" s="23"/>
      <c r="W5" s="31"/>
      <c r="X5" s="41"/>
      <c r="Y5" s="64"/>
      <c r="Z5" s="36"/>
      <c r="AA5" s="23"/>
      <c r="AB5" s="31"/>
      <c r="AC5" s="41"/>
      <c r="AD5" s="39"/>
      <c r="AE5" s="42"/>
      <c r="AF5" s="42"/>
    </row>
    <row r="6" spans="1:32" hidden="1" x14ac:dyDescent="0.25">
      <c r="A6" s="68">
        <v>106</v>
      </c>
      <c r="B6" s="70" t="s">
        <v>347</v>
      </c>
      <c r="C6" s="58">
        <v>38</v>
      </c>
      <c r="D6" s="59">
        <v>7.9</v>
      </c>
      <c r="E6" s="14">
        <f t="shared" ref="E6:E69" si="0">IF(D6&gt;8.85,0,IF(D6&gt;8.82,28,IF(D6&gt;8.8,29,IF(D6&gt;8.75,30,IF(D6&gt;8.73,31,IF(D6&gt;8.7,32,IF(D6&gt;8.65,33,IF(D6&gt;8.63,34,IF(D6&gt;8.6,35,IF(D6&gt;8.55,36,IF(D6&gt;8.53,37,IF(D6&gt;8.5,38,IF(D6&gt;8.45,39,IF(D6&gt;8.42,40,IF(D6&gt;8.4,41,IF(D6&gt;8.37,42,IF(D6&gt;8.36,43,IF(D6&gt;8.32,44,IF(D6&gt;8.3,45,IF(D6&gt;8.27,46,IF(D6&gt;8.25,47,IF(D6&gt;8.23,48,IF(D6&gt;8.2,49,IF(D6&gt;8.15,50,IF(D6&gt;8.13,51,IF(D6&gt;8.1,52,IF(D6&gt;8.05,53,IF(D6&gt;8,54,IF(D6&gt;7.93,55,IF(D6&gt;7.9,56,IF(D6&gt;7.84,57,IF(D6&gt;7.8,58,IF(D6&gt;7.75,59,IF(D6&gt;7.7,60,IF(D6&gt;7.65,61,IF(D6&gt;7.6,62,IF(D6&gt;7.55,63,IF(D6&gt;7.5,64,IF(D6&gt;7.45,65,IF(D6&gt;7.4,66,IF(D6&gt;7.35,67,IF(D6&gt;7.3,68,IF(D6&gt;7.2,69,IF(D6&gt;6.9,70,))))))))))))))))))))))))))))))))))))))))))))</f>
        <v>57</v>
      </c>
      <c r="F6" s="14">
        <f t="shared" ref="F6:F69" si="1">IF(D6&gt;10.5,0,IF(D6&gt;10.4,1,IF(D6&gt;10.3,2,IF(D6&gt;10.2,3,IF(D6&gt;10.1,4,IF(D6&gt;10,5,IF(D6&gt;9.9,6,IF(D6&gt;9.8,7,IF(D6&gt;9.75,8,IF(D6&gt;9.7,9,IF(D6&gt;9.65,10,IF(D6&gt;9.6,11,IF(D6&gt;9.55,12,IF(D6&gt;9.5,13,IF(D6&gt;9.45,14,IF(D6&gt;9.4,15,IF(D6&gt;9.35,16,IF(D6&gt;9.3,17,IF(D6&gt;9.25,18,IF(D6&gt;9.2,19,IF(D6&gt;9.15,20,IF(D6&gt;9.1,21,IF(D6&gt;9.03,22,IF(D6&gt;9,23,IF(D6&gt;8.95,24,IF(D6&gt;8.92,25,IF(D6&gt;8.9,26,IF(D6&gt;8.85,27,))))))))))))))))))))))))))))</f>
        <v>0</v>
      </c>
      <c r="G6" s="14">
        <f t="shared" ref="G6:G69" si="2">E6+F6</f>
        <v>57</v>
      </c>
      <c r="H6" s="15">
        <f t="shared" ref="H6:H69" si="3">G6</f>
        <v>57</v>
      </c>
      <c r="I6" s="61">
        <v>640</v>
      </c>
      <c r="J6" s="14">
        <f t="shared" ref="J6:J69" si="4">IF(I6&lt;470,0,IF(I6&lt;475,44,IF(I6&lt;480,45,IF(I6&lt;485,46,IF(I6&lt;490,47,IF(I6&lt;495,48,IF(I6&lt;500,49,IF(I6&lt;505,50,IF(I6&lt;510,51,IF(I6&lt;515,52,IF(I6&lt;520,53,IF(I6&lt;525,54,IF(I6&lt;530,55,IF(I6&lt;535,56,IF(I6&lt;540,57,IF(I6&lt;545,58,IF(I6&lt;550,59,IF(I6&lt;555,60,IF(I6&lt;560,61,IF(I6&lt;565,62,IF(I6&lt;570,63,IF(I6&lt;575,64,IF(I6&lt;580,65,IF(I6&lt;585,66,IF(I6&lt;590,67,IF(I6&lt;595,68,IF(I6&lt;600,69,IF(I6&lt;705,70,))))))))))))))))))))))))))))</f>
        <v>70</v>
      </c>
      <c r="K6" s="14">
        <f t="shared" ref="K6:K69" si="5">IF(I6&lt;210,0,IF(I6&lt;220,1,IF(I6&lt;230,2,IF(I6&lt;240,3,IF(I6&lt;250,4,IF(I6&lt;260,5,IF(I6&lt;270,6,IF(I6&lt;280,7,IF(I6&lt;290,8,IF(I6&lt;300,9,IF(I6&lt;305,10,IF(I6&lt;310,11,IF(I6&lt;315,12,IF(I6&lt;320,13,IF(I6&lt;325,14,IF(I6&lt;330,15,IF(I6&lt;335,16,IF(I6&lt;340,17,IF(I6&lt;345,18,IF(I6&lt;350,19,IF(I6&lt;355,20,IF(I6&lt;360,21,IF(I6&lt;365,22,IF(I6&lt;370,23,IF(I6&lt;375,24,IF(I6&lt;380,25,IF(I6&lt;385,26,IF(I6&lt;390,27,IF(I6&lt;395,28,IF(I6&lt;400,29,IF(I6&lt;405,30,IF(I6&lt;410,31,IF(I6&lt;415,32,IF(I6&lt;420,33,IF(I6&lt;425,34,IF(I6&lt;430,35,IF(I6&lt;435,36,IF(I6&lt;440,37,IF(I6&lt;445,38,IF(I6&lt;450,39,IF(I6&lt;455,40,IF(I6&lt;460,41,IF(I6&lt;465,42,IF(I6&lt;470,43,))))))))))))))))))))))))))))))))))))))))))))</f>
        <v>0</v>
      </c>
      <c r="L6" s="14">
        <f t="shared" ref="L6:L69" si="6">J6+K6</f>
        <v>70</v>
      </c>
      <c r="M6" s="15">
        <f t="shared" ref="M6:M69" si="7">L6</f>
        <v>70</v>
      </c>
      <c r="N6" s="16">
        <v>60</v>
      </c>
      <c r="O6" s="16">
        <f>IF(N6&gt;1.567,0,IF(N6&gt;1.56,60,IF(N6&gt;1.554,61,IF(N6&gt;1.548,62,IF(N6&gt;1.542,63,IF(N6&gt;1.536,64,IF(N6&gt;1.53,65,IF(N6&gt;1.524,66,IF(N6&gt;1.518,67,IF(N6&gt;1.512,68,IF(N6&gt;1.506,69,IF(N6&gt;1.5,70,IF(N6&gt;1.494,71,IF(N6&gt;1.488,72,IF(N6&gt;1.482,73,IF(N6&gt;1.477,74,IF(N6&gt;1.473,75,IF(N6&gt;1.469,76,IF(N6&gt;1.464,77,IF(N6&gt;1.46,78,IF(N6&gt;1.455,79,IF(N6&gt;1.451,80,IF(N6&gt;1.447,81,IF(N6&gt;1.443,82,IF(N6&gt;1.439,83,IF(N6&gt;1.435,84,IF(N6&gt;1.432,85,IF(N6&gt;1.428,86,IF(N6&gt;1.425,87,IF(N6&gt;1.422,88,IF(N6&gt;1.419,89,IF(N6&gt;1.416,90,IF(N6&gt;1.413,91,IF(N6&gt;1.41,92,IF(N6&gt;1.407,93,IF(N6&gt;1.404,94,IF(N6&gt;1.401,95,IF(N6&gt;1.398,96,IF(N6&gt;1.395,97,IF(N6&gt;1.392,98,IF(N6&gt;1.389,99,IF(N6&gt;1.386,100,IF(N6&gt;1.383,101,IF(N6&gt;1.38,102,IF(N6&gt;1.378,103,IF(N6&gt;1.375,104,IF(N6&gt;1.372,105,IF(N6&gt;1.37,106,IF(N6&gt;1.367,107,IF(N6&gt;1.365,108,IF(N6&gt;1.362,109,IF(N6&gt;1.359,110,IF(N6&gt;1.357,111,IF(N6&gt;1.354,112,IF(N6&gt;1.351,113,IF(N6&gt;1.348,114,IF(N6&gt;1.346,115,IF(N6&gt;1.343,116,IF(N6&gt;1.341,117,IF(N6&gt;1.338,118,IF(N6&gt;1.336,119,)))))))))))))))))))))))))))))))))))))))))))))))))))))))))))))</f>
        <v>0</v>
      </c>
      <c r="P6" s="16">
        <f>IF(N6&gt;3.015,0,IF(N6&gt;3.001,1,IF(N6&gt;2.587,2,IF(N6&gt;2.573,3,IF(N6&gt;2.559,4,IF(N6&gt;2.545,5,IF(N6&gt;2.531,6,IF(N6&gt;2.517,7,IF(N6&gt;2.503,8,IF(N6&gt;2.489,9,IF(N6&gt;2.475,10,IF(N6&gt;2.461,11,IF(N6&gt;2.448,12,IF(N6&gt;2.435,13,IF(N6&gt;2.422,14,IF(N6&gt;2.409,15,IF(N6&gt;2.396,16,IF(N6&gt;2.383,17,IF(N6&gt;2.37,18,IF(N6&gt;2.357,19,IF(N6&gt;2.344,20,IF(N6&gt;2.332,21,IF(N6&gt;2.32,22,IF(N6&gt;2.308,23,IF(N6&gt;2.296,24,IF(N6&gt;2.284,25,IF(N6&gt;2.272,26,IF(N6&gt;2.26,27,IF(N6&gt;2.248,28,IF(N6&gt;2.236,29,IF(N6&gt;2.225,30,IF(N6&gt;2.214,31,IF(N6&gt;2.203,32,IF(N6&gt;2.192,33,IF(N6&gt;2.181,34,IF(N6&gt;2.17,35,IF(N6&gt;2.16,36,IF(N6&gt;2.15,37,IF(N6&gt;2.14,38,IF(N6&gt;2.131,39,IF(N6&gt;2.122,40,IF(N6&gt;2.113,41,IF(N6&gt;2.104,42,IF(N6&gt;2.095,43,IF(N6&gt;2.086,44,IF(N6&gt;2.077,45,IF(N6&gt;2.068,46,IF(N6&gt;2.059,47,IF(N6&gt;2.05,48,IF(N6&gt;2.042,49,IF(N6&gt;2.034,50,IF(N6&gt;2.026,51,IF(N6&gt;2.018,52,IF(N6&gt;2.01,53,IF(N6&gt;2.002,54,IF(N6&gt;1.595,55,IF(N6&gt;1.588,56,IF(N6&gt;1.581,57,IF(N6&gt;1.574,58,IF(N6&gt;1.567,59,))))))))))))))))))))))))))))))))))))))))))))))))))))))))))))</f>
        <v>0</v>
      </c>
      <c r="Q6" s="16"/>
      <c r="R6" s="16">
        <f>O6+P6+Q6</f>
        <v>0</v>
      </c>
      <c r="S6" s="16">
        <f>R6</f>
        <v>0</v>
      </c>
      <c r="T6" s="65">
        <v>191</v>
      </c>
      <c r="U6" s="16">
        <f t="shared" ref="U6:U69" si="8">IF(T6&lt;220,0,IF(T6&lt;222,60,IF(T6&lt;224,61,IF(T6&lt;226,62,IF(T6&lt;228,63,IF(T6&lt;230,64,IF(T6&lt;233,65,IF(T6&lt;236,66,IF(T6&lt;239,67,IF(T6&lt;242,68,IF(T6&lt;245,69,IF(T6&lt;250,70,))))))))))))</f>
        <v>0</v>
      </c>
      <c r="V6" s="16">
        <f t="shared" ref="V6:V69" si="9">IF(T6&lt;107,0,IF(T6&lt;110,1,IF(T6&lt;113,2,IF(T6&lt;116,3,IF(T6&lt;119,4,IF(T6&lt;122,5,IF(T6&lt;124,6,IF(T6&lt;126,7,IF(T6&lt;128,8,IF(T6&lt;130,9,IF(T6&lt;132,10,IF(T6&lt;134,11,IF(T6&lt;136,12,IF(T6&lt;138,13,IF(T6&lt;140,14,IF(T6&lt;142,15,IF(T6&lt;144,16,IF(T6&lt;146,17,IF(T6&lt;148,18,IF(T6&lt;150,19,IF(T6&lt;152,20,IF(T6&lt;154,21,IF(T6&lt;156,22,IF(T6&lt;158,23,IF(T6&lt;160,24,IF(T6&lt;162,25,IF(T6&lt;164,26,IF(T6&lt;166,27,IF(T6&lt;168,28,IF(T6&lt;170,29,IF(T6&lt;172,30,IF(T6&lt;174,31,IF(T6&lt;176,32,IF(T6&lt;178,33,IF(T6&lt;180,34,IF(T6&lt;182,35,IF(T6&lt;184,36,IF(T6&lt;186,37,IF(T6&lt;188,38,IF(T6&lt;190,39,IF(T6&lt;191,40,IF(T6&lt;192,41,IF(T6&lt;193,42,IF(T6&lt;194,43,IF(T6&lt;195,44,IF(T6&lt;196,45,IF(T6&lt;197,46,IF(T6&lt;198,47,IF(T6&lt;199,48,IF(T6&lt;200,49,IF(T6&lt;202,50,IF(T6&lt;204,51,IF(T6&lt;206,52,IF(T6&lt;208,53,IF(T6&lt;210,54,IF(T6&lt;212,55,IF(T6&lt;214,56,IF(T6&lt;216,57,IF(T6&lt;218,58,IF(T6&lt;220,59,))))))))))))))))))))))))))))))))))))))))))))))))))))))))))))</f>
        <v>41</v>
      </c>
      <c r="W6" s="16">
        <f t="shared" ref="W6:W69" si="10">U6+V6</f>
        <v>41</v>
      </c>
      <c r="X6" s="15">
        <f t="shared" ref="X6:X69" si="11">W6</f>
        <v>41</v>
      </c>
      <c r="Y6" s="61">
        <v>100</v>
      </c>
      <c r="Z6" s="16">
        <f t="shared" ref="Z6:Z69" si="12">IF(Y6&lt;26,0,IF(Y6&lt;26.5,60,IF(Y6&lt;27,61,IF(Y6&lt;28,62,IF(Y6&lt;29,63,IF(Y6&lt;30,64,IF(Y6&lt;31,65,IF(Y6&lt;32,66,IF(Y6&lt;33,67,IF(Y6&lt;34,68,IF(Y6&lt;35,69,IF(Y6&lt;36,70,IF(Y6&lt;37,71,IF(Y6&lt;38,72,IF(Y6&lt;39,73,)))))))))))))))</f>
        <v>0</v>
      </c>
      <c r="AA6" s="16">
        <f t="shared" ref="AA6:AA69" si="13">IF(Y6&lt;-3,0,IF(Y6&lt;-2,1,IF(Y6&lt;-1,2,IF(Y6&lt;0,3,IF(Y6&lt;1,4,IF(Y6&lt;2,5,IF(Y6&lt;3,6,IF(Y6&lt;4,7,IF(Y6&lt;4.5,8,IF(Y6&lt;5,9,IF(Y6&lt;5.5,10,IF(Y6&lt;6,11,IF(Y6&lt;6.5,12,IF(Y6&lt;7,13,IF(Y6&lt;7.5,14,IF(Y6&lt;8,15,IF(Y6&lt;8.5,16,IF(Y6&lt;9,17,IF(Y6&lt;9.5,18,IF(Y6&lt;10,19,IF(Y6&lt;10.5,20,IF(Y6&lt;11,21,IF(Y6&lt;11.5,22,IF(Y6&lt;12,23,IF(Y6&lt;12.5,24,IF(Y6&lt;13,25,IF(Y6&lt;13.5,26,IF(Y6&lt;13.7,27,IF(Y6&lt;14,28,IF(Y6&lt;14.5,29,IF(Y6&lt;14.6,30,IF(Y6&lt;15,31,IF(Y6&lt;15.5,32,IF(Y6&lt;15.6,33,IF(Y6&lt;16,34,IF(Y6&lt;16.5,35,IF(Y6&lt;16.7,36,IF(Y6&lt;17,37,IF(Y6&lt;17.5,38,IF(Y6&lt;17.7,39,IF(Y6&lt;18,40,IF(Y6&lt;18.5,41,IF(Y6&lt;18.6,42,IF(Y6&lt;19,43,IF(Y6&lt;19.5,44,IF(Y6&lt;19.6,45,IF(Y6&lt;20,46,IF(Y6&lt;20.5,47,IF(Y6&lt;20.6,48,IF(Y6&lt;21,49,IF(Y6&lt;21.5,50,IF(Y6&lt;22,51,IF(Y6&lt;22.5,52,IF(Y6&lt;23,53,IF(Y6&lt;23.5,54,IF(Y6&lt;24,55,IF(Y6&lt;24.5,56,IF(Y6&lt;25,57,IF(Y6&lt;25.5,58,IF(Y6&lt;26,59,))))))))))))))))))))))))))))))))))))))))))))))))))))))))))))</f>
        <v>0</v>
      </c>
      <c r="AB6" s="16">
        <f t="shared" ref="AB6:AB69" si="14">Z6+AA6</f>
        <v>0</v>
      </c>
      <c r="AC6" s="15">
        <f t="shared" ref="AC6:AC69" si="15">AB6</f>
        <v>0</v>
      </c>
      <c r="AD6" s="18">
        <f t="shared" ref="AD6:AD69" si="16">H6+M6+S6+X6+AC6</f>
        <v>168</v>
      </c>
      <c r="AE6" s="19">
        <f t="shared" ref="AE6:AE69" si="17">AD6</f>
        <v>168</v>
      </c>
      <c r="AF6" s="19">
        <f t="shared" ref="AF6:AF69" si="18">IF(ISNUMBER(AE6),RANK(AE6,$AE$6:$AE$256,0),"")</f>
        <v>1</v>
      </c>
    </row>
    <row r="7" spans="1:32" hidden="1" x14ac:dyDescent="0.25">
      <c r="A7" s="68">
        <v>86</v>
      </c>
      <c r="B7" s="70" t="s">
        <v>426</v>
      </c>
      <c r="C7" s="58">
        <v>31</v>
      </c>
      <c r="D7" s="59">
        <v>7.9</v>
      </c>
      <c r="E7" s="14">
        <f t="shared" si="0"/>
        <v>57</v>
      </c>
      <c r="F7" s="14">
        <f t="shared" si="1"/>
        <v>0</v>
      </c>
      <c r="G7" s="14">
        <f t="shared" si="2"/>
        <v>57</v>
      </c>
      <c r="H7" s="15">
        <f t="shared" si="3"/>
        <v>57</v>
      </c>
      <c r="I7" s="61">
        <v>510</v>
      </c>
      <c r="J7" s="14">
        <f t="shared" si="4"/>
        <v>52</v>
      </c>
      <c r="K7" s="14">
        <f t="shared" si="5"/>
        <v>0</v>
      </c>
      <c r="L7" s="14">
        <f t="shared" si="6"/>
        <v>52</v>
      </c>
      <c r="M7" s="15">
        <f t="shared" si="7"/>
        <v>52</v>
      </c>
      <c r="N7" s="17"/>
      <c r="O7" s="17"/>
      <c r="P7" s="17"/>
      <c r="Q7" s="17"/>
      <c r="R7" s="17"/>
      <c r="S7" s="17"/>
      <c r="T7" s="65">
        <v>212</v>
      </c>
      <c r="U7" s="16">
        <f t="shared" si="8"/>
        <v>0</v>
      </c>
      <c r="V7" s="16">
        <f t="shared" si="9"/>
        <v>56</v>
      </c>
      <c r="W7" s="16">
        <f t="shared" si="10"/>
        <v>56</v>
      </c>
      <c r="X7" s="15">
        <f t="shared" si="11"/>
        <v>56</v>
      </c>
      <c r="Y7" s="61">
        <v>100</v>
      </c>
      <c r="Z7" s="16">
        <f t="shared" si="12"/>
        <v>0</v>
      </c>
      <c r="AA7" s="16">
        <f t="shared" si="13"/>
        <v>0</v>
      </c>
      <c r="AB7" s="16">
        <f t="shared" si="14"/>
        <v>0</v>
      </c>
      <c r="AC7" s="15">
        <f t="shared" si="15"/>
        <v>0</v>
      </c>
      <c r="AD7" s="18">
        <f t="shared" si="16"/>
        <v>165</v>
      </c>
      <c r="AE7" s="19">
        <f t="shared" si="17"/>
        <v>165</v>
      </c>
      <c r="AF7" s="19">
        <f t="shared" si="18"/>
        <v>2</v>
      </c>
    </row>
    <row r="8" spans="1:32" hidden="1" x14ac:dyDescent="0.25">
      <c r="A8" s="68">
        <v>83</v>
      </c>
      <c r="B8" s="70" t="s">
        <v>69</v>
      </c>
      <c r="C8" s="58">
        <v>30</v>
      </c>
      <c r="D8" s="59">
        <v>7.8</v>
      </c>
      <c r="E8" s="14">
        <f t="shared" si="0"/>
        <v>59</v>
      </c>
      <c r="F8" s="14">
        <f t="shared" si="1"/>
        <v>0</v>
      </c>
      <c r="G8" s="14">
        <f t="shared" si="2"/>
        <v>59</v>
      </c>
      <c r="H8" s="15">
        <f t="shared" si="3"/>
        <v>59</v>
      </c>
      <c r="I8" s="61">
        <v>510</v>
      </c>
      <c r="J8" s="14">
        <f t="shared" si="4"/>
        <v>52</v>
      </c>
      <c r="K8" s="14">
        <f t="shared" si="5"/>
        <v>0</v>
      </c>
      <c r="L8" s="14">
        <f t="shared" si="6"/>
        <v>52</v>
      </c>
      <c r="M8" s="15">
        <f t="shared" si="7"/>
        <v>52</v>
      </c>
      <c r="N8" s="17"/>
      <c r="O8" s="17"/>
      <c r="P8" s="17"/>
      <c r="Q8" s="17"/>
      <c r="R8" s="17"/>
      <c r="S8" s="17"/>
      <c r="T8" s="65">
        <v>198</v>
      </c>
      <c r="U8" s="16">
        <f t="shared" si="8"/>
        <v>0</v>
      </c>
      <c r="V8" s="16">
        <f t="shared" si="9"/>
        <v>48</v>
      </c>
      <c r="W8" s="16">
        <f t="shared" si="10"/>
        <v>48</v>
      </c>
      <c r="X8" s="15">
        <f t="shared" si="11"/>
        <v>48</v>
      </c>
      <c r="Y8" s="61">
        <v>100</v>
      </c>
      <c r="Z8" s="16">
        <f t="shared" si="12"/>
        <v>0</v>
      </c>
      <c r="AA8" s="16">
        <f t="shared" si="13"/>
        <v>0</v>
      </c>
      <c r="AB8" s="16">
        <f t="shared" si="14"/>
        <v>0</v>
      </c>
      <c r="AC8" s="15">
        <f t="shared" si="15"/>
        <v>0</v>
      </c>
      <c r="AD8" s="18">
        <f t="shared" si="16"/>
        <v>159</v>
      </c>
      <c r="AE8" s="19">
        <f t="shared" si="17"/>
        <v>159</v>
      </c>
      <c r="AF8" s="19">
        <f t="shared" si="18"/>
        <v>3</v>
      </c>
    </row>
    <row r="9" spans="1:32" hidden="1" x14ac:dyDescent="0.25">
      <c r="A9" s="68">
        <v>81</v>
      </c>
      <c r="B9" s="70" t="s">
        <v>70</v>
      </c>
      <c r="C9" s="58">
        <v>30</v>
      </c>
      <c r="D9" s="59">
        <v>8.1</v>
      </c>
      <c r="E9" s="14">
        <f t="shared" si="0"/>
        <v>53</v>
      </c>
      <c r="F9" s="14">
        <f t="shared" si="1"/>
        <v>0</v>
      </c>
      <c r="G9" s="14">
        <f t="shared" si="2"/>
        <v>53</v>
      </c>
      <c r="H9" s="15">
        <f t="shared" si="3"/>
        <v>53</v>
      </c>
      <c r="I9" s="61">
        <v>520</v>
      </c>
      <c r="J9" s="14">
        <f t="shared" si="4"/>
        <v>54</v>
      </c>
      <c r="K9" s="14">
        <f t="shared" si="5"/>
        <v>0</v>
      </c>
      <c r="L9" s="14">
        <f t="shared" si="6"/>
        <v>54</v>
      </c>
      <c r="M9" s="15">
        <f t="shared" si="7"/>
        <v>54</v>
      </c>
      <c r="N9" s="17"/>
      <c r="O9" s="17"/>
      <c r="P9" s="17"/>
      <c r="Q9" s="17"/>
      <c r="R9" s="17"/>
      <c r="S9" s="17"/>
      <c r="T9" s="65">
        <v>203</v>
      </c>
      <c r="U9" s="16">
        <f t="shared" si="8"/>
        <v>0</v>
      </c>
      <c r="V9" s="16">
        <f t="shared" si="9"/>
        <v>51</v>
      </c>
      <c r="W9" s="16">
        <f t="shared" si="10"/>
        <v>51</v>
      </c>
      <c r="X9" s="15">
        <f t="shared" si="11"/>
        <v>51</v>
      </c>
      <c r="Y9" s="61">
        <v>100</v>
      </c>
      <c r="Z9" s="16">
        <f t="shared" si="12"/>
        <v>0</v>
      </c>
      <c r="AA9" s="16">
        <f t="shared" si="13"/>
        <v>0</v>
      </c>
      <c r="AB9" s="16">
        <f t="shared" si="14"/>
        <v>0</v>
      </c>
      <c r="AC9" s="15">
        <f t="shared" si="15"/>
        <v>0</v>
      </c>
      <c r="AD9" s="18">
        <f t="shared" si="16"/>
        <v>158</v>
      </c>
      <c r="AE9" s="19">
        <f t="shared" si="17"/>
        <v>158</v>
      </c>
      <c r="AF9" s="19">
        <f t="shared" si="18"/>
        <v>4</v>
      </c>
    </row>
    <row r="10" spans="1:32" hidden="1" x14ac:dyDescent="0.25">
      <c r="A10" s="68">
        <v>66</v>
      </c>
      <c r="B10" s="70" t="s">
        <v>415</v>
      </c>
      <c r="C10" s="58">
        <v>27</v>
      </c>
      <c r="D10" s="59">
        <v>8</v>
      </c>
      <c r="E10" s="14">
        <f t="shared" si="0"/>
        <v>55</v>
      </c>
      <c r="F10" s="14">
        <f t="shared" si="1"/>
        <v>0</v>
      </c>
      <c r="G10" s="14">
        <f t="shared" si="2"/>
        <v>55</v>
      </c>
      <c r="H10" s="15">
        <f t="shared" si="3"/>
        <v>55</v>
      </c>
      <c r="I10" s="61">
        <v>550</v>
      </c>
      <c r="J10" s="14">
        <f t="shared" si="4"/>
        <v>60</v>
      </c>
      <c r="K10" s="14">
        <f t="shared" si="5"/>
        <v>0</v>
      </c>
      <c r="L10" s="14">
        <f t="shared" si="6"/>
        <v>60</v>
      </c>
      <c r="M10" s="15">
        <f t="shared" si="7"/>
        <v>60</v>
      </c>
      <c r="N10" s="16">
        <v>60</v>
      </c>
      <c r="O10" s="16">
        <f>IF(N10&gt;40,0,IF(N10&gt;42,60,IF(N10&gt;44,61,IF(N10&gt;46,62,IF(N10&gt;48,63,IF(N10&gt;50,64,IF(N10&gt;53,65,IF(N10&gt;56,66,IF(N10&gt;59,67,IF(N10&gt;62,68,IF(N10&gt;65,69,IF(N10&gt;66,70,))))))))))))</f>
        <v>0</v>
      </c>
      <c r="P10" s="16">
        <f>IF(N10&gt;4,0,IF(N10&gt;5,1,IF(N10&gt;6,2,IF(N10&gt;7,3,IF(N10&gt;8,4,IF(N10&gt;9,5,IF(N10&gt;10,6,IF(N10&gt;11,7,IF(N10&gt;12,8,IF(N10&gt;13,9,IF(N10&gt;13.5,10,IF(N10&gt;14,11,IF(N10&gt;14.8,12,IF(N10&gt;15,13,IF(N10&gt;15.4,14,IF(N10&gt;16,15,IF(N10&gt;16.3,16,IF(N10&gt;17,17,IF(N10&gt;17.3,18,IF(N10&gt;18,19,IF(N10&gt;18.3,20,IF(N10&gt;19,21,IF(N10&gt;19.3,22,IF(N10&gt;20,23,IF(N10&gt;20.2,24,IF(N10&gt;21,25,IF(N10&gt;21.2,26,IF(N10&gt;22,27,IF(N10&gt;22.2,28,IF(N10&gt;23,29,IF(N10&gt;23.2,30,IF(N10&gt;24,31,IF(N10&gt;24.2,32,IF(N10&gt;25,33,IF(N10&gt;25.1,34,IF(N10&gt;26,35,IF(N10&gt;26.1,36,IF(N10&gt;27,37,IF(N10&gt;27.1,38,IF(N10&gt;28,39,IF(N10&gt;28.1,40,IF(N10&gt;29,41,IF(N10&gt;29.1,42,IF(N10&gt;30,43,IF(N10&gt;30.1,44,IF(N10&gt;30.7,45,IF(N10&gt;31,46,IF(N10&gt;31.5,47,IF(N10&gt;31.7,48,IF(N10&gt;32,49,IF(N10&gt;32.4,50,IF(N10&gt;33,51,IF(N10&gt;33.8,52,IF(N10&gt;34,53,IF(N10&gt;35,54,IF(N10&gt;36,55,IF(N10&gt;37,56,IF(N10&gt;38,57,IF(N10&gt;39,58,IF(N10&gt;40,59,))))))))))))))))))))))))))))))))))))))))))))))))))))))))))))</f>
        <v>0</v>
      </c>
      <c r="Q10" s="16"/>
      <c r="R10" s="16">
        <f>O10+P10+Q10</f>
        <v>0</v>
      </c>
      <c r="S10" s="16">
        <f>R10</f>
        <v>0</v>
      </c>
      <c r="T10" s="65">
        <v>192</v>
      </c>
      <c r="U10" s="16">
        <f t="shared" si="8"/>
        <v>0</v>
      </c>
      <c r="V10" s="16">
        <f t="shared" si="9"/>
        <v>42</v>
      </c>
      <c r="W10" s="16">
        <f t="shared" si="10"/>
        <v>42</v>
      </c>
      <c r="X10" s="15">
        <f t="shared" si="11"/>
        <v>42</v>
      </c>
      <c r="Y10" s="61">
        <v>100</v>
      </c>
      <c r="Z10" s="16">
        <f t="shared" si="12"/>
        <v>0</v>
      </c>
      <c r="AA10" s="16">
        <f t="shared" si="13"/>
        <v>0</v>
      </c>
      <c r="AB10" s="16">
        <f t="shared" si="14"/>
        <v>0</v>
      </c>
      <c r="AC10" s="15">
        <f t="shared" si="15"/>
        <v>0</v>
      </c>
      <c r="AD10" s="18">
        <f t="shared" si="16"/>
        <v>157</v>
      </c>
      <c r="AE10" s="19">
        <f t="shared" si="17"/>
        <v>157</v>
      </c>
      <c r="AF10" s="19">
        <f t="shared" si="18"/>
        <v>5</v>
      </c>
    </row>
    <row r="11" spans="1:32" hidden="1" x14ac:dyDescent="0.25">
      <c r="A11" s="68">
        <v>37</v>
      </c>
      <c r="B11" s="70" t="s">
        <v>121</v>
      </c>
      <c r="C11" s="58">
        <v>18</v>
      </c>
      <c r="D11" s="59">
        <v>8</v>
      </c>
      <c r="E11" s="14">
        <f t="shared" si="0"/>
        <v>55</v>
      </c>
      <c r="F11" s="14">
        <f t="shared" si="1"/>
        <v>0</v>
      </c>
      <c r="G11" s="14">
        <f t="shared" si="2"/>
        <v>55</v>
      </c>
      <c r="H11" s="15">
        <f t="shared" si="3"/>
        <v>55</v>
      </c>
      <c r="I11" s="61">
        <v>600</v>
      </c>
      <c r="J11" s="14">
        <f t="shared" si="4"/>
        <v>70</v>
      </c>
      <c r="K11" s="14">
        <f t="shared" si="5"/>
        <v>0</v>
      </c>
      <c r="L11" s="14">
        <f t="shared" si="6"/>
        <v>70</v>
      </c>
      <c r="M11" s="15">
        <f t="shared" si="7"/>
        <v>70</v>
      </c>
      <c r="N11" s="17"/>
      <c r="O11" s="17"/>
      <c r="P11" s="17"/>
      <c r="Q11" s="17"/>
      <c r="R11" s="17"/>
      <c r="S11" s="17"/>
      <c r="T11" s="65">
        <v>172</v>
      </c>
      <c r="U11" s="16">
        <f t="shared" si="8"/>
        <v>0</v>
      </c>
      <c r="V11" s="16">
        <f t="shared" si="9"/>
        <v>31</v>
      </c>
      <c r="W11" s="16">
        <f t="shared" si="10"/>
        <v>31</v>
      </c>
      <c r="X11" s="15">
        <f t="shared" si="11"/>
        <v>31</v>
      </c>
      <c r="Y11" s="61">
        <v>100</v>
      </c>
      <c r="Z11" s="16">
        <f t="shared" si="12"/>
        <v>0</v>
      </c>
      <c r="AA11" s="16">
        <f t="shared" si="13"/>
        <v>0</v>
      </c>
      <c r="AB11" s="16">
        <f t="shared" si="14"/>
        <v>0</v>
      </c>
      <c r="AC11" s="15">
        <f t="shared" si="15"/>
        <v>0</v>
      </c>
      <c r="AD11" s="18">
        <f t="shared" si="16"/>
        <v>156</v>
      </c>
      <c r="AE11" s="19">
        <f t="shared" si="17"/>
        <v>156</v>
      </c>
      <c r="AF11" s="19">
        <f t="shared" si="18"/>
        <v>6</v>
      </c>
    </row>
    <row r="12" spans="1:32" hidden="1" x14ac:dyDescent="0.25">
      <c r="A12" s="68">
        <v>175</v>
      </c>
      <c r="B12" s="70" t="s">
        <v>162</v>
      </c>
      <c r="C12" s="58">
        <v>56</v>
      </c>
      <c r="D12" s="59">
        <v>7.9</v>
      </c>
      <c r="E12" s="14">
        <f t="shared" si="0"/>
        <v>57</v>
      </c>
      <c r="F12" s="14">
        <f t="shared" si="1"/>
        <v>0</v>
      </c>
      <c r="G12" s="14">
        <f t="shared" si="2"/>
        <v>57</v>
      </c>
      <c r="H12" s="15">
        <f t="shared" si="3"/>
        <v>57</v>
      </c>
      <c r="I12" s="61">
        <v>550</v>
      </c>
      <c r="J12" s="14">
        <f t="shared" si="4"/>
        <v>60</v>
      </c>
      <c r="K12" s="14">
        <f t="shared" si="5"/>
        <v>0</v>
      </c>
      <c r="L12" s="14">
        <f t="shared" si="6"/>
        <v>60</v>
      </c>
      <c r="M12" s="15">
        <f t="shared" si="7"/>
        <v>60</v>
      </c>
      <c r="N12" s="16">
        <v>60</v>
      </c>
      <c r="O12" s="16">
        <f>IF(N12&gt;1.567,0,IF(N12&gt;1.56,60,IF(N12&gt;1.554,61,IF(N12&gt;1.548,62,IF(N12&gt;1.542,63,IF(N12&gt;1.536,64,IF(N12&gt;1.53,65,IF(N12&gt;1.524,66,IF(N12&gt;1.518,67,IF(N12&gt;1.512,68,IF(N12&gt;1.506,69,IF(N12&gt;1.5,70,IF(N12&gt;1.494,71,IF(N12&gt;1.488,72,IF(N12&gt;1.482,73,IF(N12&gt;1.477,74,IF(N12&gt;1.473,75,IF(N12&gt;1.469,76,IF(N12&gt;1.464,77,IF(N12&gt;1.46,78,IF(N12&gt;1.455,79,IF(N12&gt;1.451,80,IF(N12&gt;1.447,81,IF(N12&gt;1.443,82,IF(N12&gt;1.439,83,IF(N12&gt;1.435,84,IF(N12&gt;1.432,85,IF(N12&gt;1.428,86,IF(N12&gt;1.425,87,IF(N12&gt;1.422,88,IF(N12&gt;1.419,89,IF(N12&gt;1.416,90,IF(N12&gt;1.413,91,IF(N12&gt;1.41,92,IF(N12&gt;1.407,93,IF(N12&gt;1.404,94,IF(N12&gt;1.401,95,IF(N12&gt;1.398,96,IF(N12&gt;1.395,97,IF(N12&gt;1.392,98,IF(N12&gt;1.389,99,IF(N12&gt;1.386,100,IF(N12&gt;1.383,101,IF(N12&gt;1.38,102,IF(N12&gt;1.378,103,IF(N12&gt;1.375,104,IF(N12&gt;1.372,105,IF(N12&gt;1.37,106,IF(N12&gt;1.367,107,IF(N12&gt;1.365,108,IF(N12&gt;1.362,109,IF(N12&gt;1.359,110,IF(N12&gt;1.357,111,IF(N12&gt;1.354,112,IF(N12&gt;1.351,113,IF(N12&gt;1.348,114,IF(N12&gt;1.346,115,IF(N12&gt;1.343,116,IF(N12&gt;1.341,117,IF(N12&gt;1.338,118,IF(N12&gt;1.336,119,)))))))))))))))))))))))))))))))))))))))))))))))))))))))))))))</f>
        <v>0</v>
      </c>
      <c r="P12" s="16">
        <f>IF(N12&gt;3.015,0,IF(N12&gt;3.001,1,IF(N12&gt;2.587,2,IF(N12&gt;2.573,3,IF(N12&gt;2.559,4,IF(N12&gt;2.545,5,IF(N12&gt;2.531,6,IF(N12&gt;2.517,7,IF(N12&gt;2.503,8,IF(N12&gt;2.489,9,IF(N12&gt;2.475,10,IF(N12&gt;2.461,11,IF(N12&gt;2.448,12,IF(N12&gt;2.435,13,IF(N12&gt;2.422,14,IF(N12&gt;2.409,15,IF(N12&gt;2.396,16,IF(N12&gt;2.383,17,IF(N12&gt;2.37,18,IF(N12&gt;2.357,19,IF(N12&gt;2.344,20,IF(N12&gt;2.332,21,IF(N12&gt;2.32,22,IF(N12&gt;2.308,23,IF(N12&gt;2.296,24,IF(N12&gt;2.284,25,IF(N12&gt;2.272,26,IF(N12&gt;2.26,27,IF(N12&gt;2.248,28,IF(N12&gt;2.236,29,IF(N12&gt;2.225,30,IF(N12&gt;2.214,31,IF(N12&gt;2.203,32,IF(N12&gt;2.192,33,IF(N12&gt;2.181,34,IF(N12&gt;2.17,35,IF(N12&gt;2.16,36,IF(N12&gt;2.15,37,IF(N12&gt;2.14,38,IF(N12&gt;2.131,39,IF(N12&gt;2.122,40,IF(N12&gt;2.113,41,IF(N12&gt;2.104,42,IF(N12&gt;2.095,43,IF(N12&gt;2.086,44,IF(N12&gt;2.077,45,IF(N12&gt;2.068,46,IF(N12&gt;2.059,47,IF(N12&gt;2.05,48,IF(N12&gt;2.042,49,IF(N12&gt;2.034,50,IF(N12&gt;2.026,51,IF(N12&gt;2.018,52,IF(N12&gt;2.01,53,IF(N12&gt;2.002,54,IF(N12&gt;1.595,55,IF(N12&gt;1.588,56,IF(N12&gt;1.581,57,IF(N12&gt;1.574,58,IF(N12&gt;1.567,59,))))))))))))))))))))))))))))))))))))))))))))))))))))))))))))</f>
        <v>0</v>
      </c>
      <c r="Q12" s="16"/>
      <c r="R12" s="16">
        <f>O12+P12+Q12</f>
        <v>0</v>
      </c>
      <c r="S12" s="16">
        <f>R12</f>
        <v>0</v>
      </c>
      <c r="T12" s="65">
        <v>186</v>
      </c>
      <c r="U12" s="16">
        <f t="shared" si="8"/>
        <v>0</v>
      </c>
      <c r="V12" s="16">
        <f t="shared" si="9"/>
        <v>38</v>
      </c>
      <c r="W12" s="16">
        <f t="shared" si="10"/>
        <v>38</v>
      </c>
      <c r="X12" s="15">
        <f t="shared" si="11"/>
        <v>38</v>
      </c>
      <c r="Y12" s="61">
        <v>100</v>
      </c>
      <c r="Z12" s="16">
        <f t="shared" si="12"/>
        <v>0</v>
      </c>
      <c r="AA12" s="16">
        <f t="shared" si="13"/>
        <v>0</v>
      </c>
      <c r="AB12" s="16">
        <f t="shared" si="14"/>
        <v>0</v>
      </c>
      <c r="AC12" s="15">
        <f t="shared" si="15"/>
        <v>0</v>
      </c>
      <c r="AD12" s="18">
        <f t="shared" si="16"/>
        <v>155</v>
      </c>
      <c r="AE12" s="19">
        <f t="shared" si="17"/>
        <v>155</v>
      </c>
      <c r="AF12" s="19">
        <f t="shared" si="18"/>
        <v>7</v>
      </c>
    </row>
    <row r="13" spans="1:32" hidden="1" x14ac:dyDescent="0.25">
      <c r="A13" s="68">
        <v>68</v>
      </c>
      <c r="B13" s="70" t="s">
        <v>417</v>
      </c>
      <c r="C13" s="58">
        <v>27</v>
      </c>
      <c r="D13" s="59">
        <v>8.3000000000000007</v>
      </c>
      <c r="E13" s="14">
        <f t="shared" si="0"/>
        <v>46</v>
      </c>
      <c r="F13" s="14">
        <f t="shared" si="1"/>
        <v>0</v>
      </c>
      <c r="G13" s="14">
        <f t="shared" si="2"/>
        <v>46</v>
      </c>
      <c r="H13" s="15">
        <f t="shared" si="3"/>
        <v>46</v>
      </c>
      <c r="I13" s="61">
        <v>580</v>
      </c>
      <c r="J13" s="14">
        <f t="shared" si="4"/>
        <v>66</v>
      </c>
      <c r="K13" s="14">
        <f t="shared" si="5"/>
        <v>0</v>
      </c>
      <c r="L13" s="14">
        <f t="shared" si="6"/>
        <v>66</v>
      </c>
      <c r="M13" s="15">
        <f t="shared" si="7"/>
        <v>66</v>
      </c>
      <c r="N13" s="16">
        <v>60</v>
      </c>
      <c r="O13" s="16">
        <f>IF(N13&gt;1.567,0,IF(N13&gt;1.56,60,IF(N13&gt;1.554,61,IF(N13&gt;1.548,62,IF(N13&gt;1.542,63,IF(N13&gt;1.536,64,IF(N13&gt;1.53,65,IF(N13&gt;1.524,66,IF(N13&gt;1.518,67,IF(N13&gt;1.512,68,IF(N13&gt;1.506,69,IF(N13&gt;1.5,70,IF(N13&gt;1.494,71,IF(N13&gt;1.488,72,IF(N13&gt;1.482,73,IF(N13&gt;1.477,74,IF(N13&gt;1.473,75,IF(N13&gt;1.469,76,IF(N13&gt;1.464,77,IF(N13&gt;1.46,78,IF(N13&gt;1.455,79,IF(N13&gt;1.451,80,IF(N13&gt;1.447,81,IF(N13&gt;1.443,82,IF(N13&gt;1.439,83,IF(N13&gt;1.435,84,IF(N13&gt;1.432,85,IF(N13&gt;1.428,86,IF(N13&gt;1.425,87,IF(N13&gt;1.422,88,IF(N13&gt;1.419,89,IF(N13&gt;1.416,90,IF(N13&gt;1.413,91,IF(N13&gt;1.41,92,IF(N13&gt;1.407,93,IF(N13&gt;1.404,94,IF(N13&gt;1.401,95,IF(N13&gt;1.398,96,IF(N13&gt;1.395,97,IF(N13&gt;1.392,98,IF(N13&gt;1.389,99,IF(N13&gt;1.386,100,IF(N13&gt;1.383,101,IF(N13&gt;1.38,102,IF(N13&gt;1.378,103,IF(N13&gt;1.375,104,IF(N13&gt;1.372,105,IF(N13&gt;1.37,106,IF(N13&gt;1.367,107,IF(N13&gt;1.365,108,IF(N13&gt;1.362,109,IF(N13&gt;1.359,110,IF(N13&gt;1.357,111,IF(N13&gt;1.354,112,IF(N13&gt;1.351,113,IF(N13&gt;1.348,114,IF(N13&gt;1.346,115,IF(N13&gt;1.343,116,IF(N13&gt;1.341,117,IF(N13&gt;1.338,118,IF(N13&gt;1.336,119,)))))))))))))))))))))))))))))))))))))))))))))))))))))))))))))</f>
        <v>0</v>
      </c>
      <c r="P13" s="16">
        <f>IF(N13&gt;3.015,0,IF(N13&gt;3.001,1,IF(N13&gt;2.587,2,IF(N13&gt;2.573,3,IF(N13&gt;2.559,4,IF(N13&gt;2.545,5,IF(N13&gt;2.531,6,IF(N13&gt;2.517,7,IF(N13&gt;2.503,8,IF(N13&gt;2.489,9,IF(N13&gt;2.475,10,IF(N13&gt;2.461,11,IF(N13&gt;2.448,12,IF(N13&gt;2.435,13,IF(N13&gt;2.422,14,IF(N13&gt;2.409,15,IF(N13&gt;2.396,16,IF(N13&gt;2.383,17,IF(N13&gt;2.37,18,IF(N13&gt;2.357,19,IF(N13&gt;2.344,20,IF(N13&gt;2.332,21,IF(N13&gt;2.32,22,IF(N13&gt;2.308,23,IF(N13&gt;2.296,24,IF(N13&gt;2.284,25,IF(N13&gt;2.272,26,IF(N13&gt;2.26,27,IF(N13&gt;2.248,28,IF(N13&gt;2.236,29,IF(N13&gt;2.225,30,IF(N13&gt;2.214,31,IF(N13&gt;2.203,32,IF(N13&gt;2.192,33,IF(N13&gt;2.181,34,IF(N13&gt;2.17,35,IF(N13&gt;2.16,36,IF(N13&gt;2.15,37,IF(N13&gt;2.14,38,IF(N13&gt;2.131,39,IF(N13&gt;2.122,40,IF(N13&gt;2.113,41,IF(N13&gt;2.104,42,IF(N13&gt;2.095,43,IF(N13&gt;2.086,44,IF(N13&gt;2.077,45,IF(N13&gt;2.068,46,IF(N13&gt;2.059,47,IF(N13&gt;2.05,48,IF(N13&gt;2.042,49,IF(N13&gt;2.034,50,IF(N13&gt;2.026,51,IF(N13&gt;2.018,52,IF(N13&gt;2.01,53,IF(N13&gt;2.002,54,IF(N13&gt;1.595,55,IF(N13&gt;1.588,56,IF(N13&gt;1.581,57,IF(N13&gt;1.574,58,IF(N13&gt;1.567,59,))))))))))))))))))))))))))))))))))))))))))))))))))))))))))))</f>
        <v>0</v>
      </c>
      <c r="Q13" s="16"/>
      <c r="R13" s="16">
        <f>O13+P13+Q13</f>
        <v>0</v>
      </c>
      <c r="S13" s="16">
        <f>R13</f>
        <v>0</v>
      </c>
      <c r="T13" s="65">
        <v>184</v>
      </c>
      <c r="U13" s="16">
        <f t="shared" si="8"/>
        <v>0</v>
      </c>
      <c r="V13" s="16">
        <f t="shared" si="9"/>
        <v>37</v>
      </c>
      <c r="W13" s="16">
        <f t="shared" si="10"/>
        <v>37</v>
      </c>
      <c r="X13" s="15">
        <f t="shared" si="11"/>
        <v>37</v>
      </c>
      <c r="Y13" s="61">
        <v>100</v>
      </c>
      <c r="Z13" s="16">
        <f t="shared" si="12"/>
        <v>0</v>
      </c>
      <c r="AA13" s="16">
        <f t="shared" si="13"/>
        <v>0</v>
      </c>
      <c r="AB13" s="16">
        <f t="shared" si="14"/>
        <v>0</v>
      </c>
      <c r="AC13" s="15">
        <f t="shared" si="15"/>
        <v>0</v>
      </c>
      <c r="AD13" s="18">
        <f t="shared" si="16"/>
        <v>149</v>
      </c>
      <c r="AE13" s="19">
        <f t="shared" si="17"/>
        <v>149</v>
      </c>
      <c r="AF13" s="19">
        <f t="shared" si="18"/>
        <v>8</v>
      </c>
    </row>
    <row r="14" spans="1:32" hidden="1" x14ac:dyDescent="0.25">
      <c r="A14" s="68">
        <v>13</v>
      </c>
      <c r="B14" s="70" t="s">
        <v>375</v>
      </c>
      <c r="C14" s="58">
        <v>9</v>
      </c>
      <c r="D14" s="59">
        <v>7.9</v>
      </c>
      <c r="E14" s="14">
        <f t="shared" si="0"/>
        <v>57</v>
      </c>
      <c r="F14" s="14">
        <f t="shared" si="1"/>
        <v>0</v>
      </c>
      <c r="G14" s="14">
        <f t="shared" si="2"/>
        <v>57</v>
      </c>
      <c r="H14" s="15">
        <f t="shared" si="3"/>
        <v>57</v>
      </c>
      <c r="I14" s="61">
        <v>550</v>
      </c>
      <c r="J14" s="14">
        <f t="shared" si="4"/>
        <v>60</v>
      </c>
      <c r="K14" s="14">
        <f t="shared" si="5"/>
        <v>0</v>
      </c>
      <c r="L14" s="14">
        <f t="shared" si="6"/>
        <v>60</v>
      </c>
      <c r="M14" s="15">
        <f t="shared" si="7"/>
        <v>60</v>
      </c>
      <c r="N14" s="16"/>
      <c r="O14" s="16"/>
      <c r="P14" s="16"/>
      <c r="Q14" s="16"/>
      <c r="R14" s="16"/>
      <c r="S14" s="16"/>
      <c r="T14" s="65">
        <v>172</v>
      </c>
      <c r="U14" s="16">
        <f t="shared" si="8"/>
        <v>0</v>
      </c>
      <c r="V14" s="16">
        <f t="shared" si="9"/>
        <v>31</v>
      </c>
      <c r="W14" s="16">
        <f t="shared" si="10"/>
        <v>31</v>
      </c>
      <c r="X14" s="15">
        <f t="shared" si="11"/>
        <v>31</v>
      </c>
      <c r="Y14" s="61">
        <v>100</v>
      </c>
      <c r="Z14" s="16">
        <f t="shared" si="12"/>
        <v>0</v>
      </c>
      <c r="AA14" s="16">
        <f t="shared" si="13"/>
        <v>0</v>
      </c>
      <c r="AB14" s="16">
        <f t="shared" si="14"/>
        <v>0</v>
      </c>
      <c r="AC14" s="15">
        <f t="shared" si="15"/>
        <v>0</v>
      </c>
      <c r="AD14" s="18">
        <f t="shared" si="16"/>
        <v>148</v>
      </c>
      <c r="AE14" s="19">
        <f t="shared" si="17"/>
        <v>148</v>
      </c>
      <c r="AF14" s="19">
        <f t="shared" si="18"/>
        <v>9</v>
      </c>
    </row>
    <row r="15" spans="1:32" hidden="1" x14ac:dyDescent="0.25">
      <c r="A15" s="68">
        <v>82</v>
      </c>
      <c r="B15" s="70" t="s">
        <v>71</v>
      </c>
      <c r="C15" s="58">
        <v>30</v>
      </c>
      <c r="D15" s="59">
        <v>7.6</v>
      </c>
      <c r="E15" s="14">
        <f t="shared" si="0"/>
        <v>63</v>
      </c>
      <c r="F15" s="14">
        <f t="shared" si="1"/>
        <v>0</v>
      </c>
      <c r="G15" s="14">
        <f t="shared" si="2"/>
        <v>63</v>
      </c>
      <c r="H15" s="15">
        <f t="shared" si="3"/>
        <v>63</v>
      </c>
      <c r="I15" s="61">
        <v>420</v>
      </c>
      <c r="J15" s="14">
        <f t="shared" si="4"/>
        <v>0</v>
      </c>
      <c r="K15" s="14">
        <f t="shared" si="5"/>
        <v>34</v>
      </c>
      <c r="L15" s="14">
        <f t="shared" si="6"/>
        <v>34</v>
      </c>
      <c r="M15" s="15">
        <f t="shared" si="7"/>
        <v>34</v>
      </c>
      <c r="N15" s="17"/>
      <c r="O15" s="17"/>
      <c r="P15" s="17"/>
      <c r="Q15" s="17"/>
      <c r="R15" s="17"/>
      <c r="S15" s="17"/>
      <c r="T15" s="65">
        <v>200</v>
      </c>
      <c r="U15" s="16">
        <f t="shared" si="8"/>
        <v>0</v>
      </c>
      <c r="V15" s="16">
        <f t="shared" si="9"/>
        <v>50</v>
      </c>
      <c r="W15" s="16">
        <f t="shared" si="10"/>
        <v>50</v>
      </c>
      <c r="X15" s="15">
        <f t="shared" si="11"/>
        <v>50</v>
      </c>
      <c r="Y15" s="61">
        <v>100</v>
      </c>
      <c r="Z15" s="16">
        <f t="shared" si="12"/>
        <v>0</v>
      </c>
      <c r="AA15" s="16">
        <f t="shared" si="13"/>
        <v>0</v>
      </c>
      <c r="AB15" s="16">
        <f t="shared" si="14"/>
        <v>0</v>
      </c>
      <c r="AC15" s="15">
        <f t="shared" si="15"/>
        <v>0</v>
      </c>
      <c r="AD15" s="18">
        <f t="shared" si="16"/>
        <v>147</v>
      </c>
      <c r="AE15" s="19">
        <f t="shared" si="17"/>
        <v>147</v>
      </c>
      <c r="AF15" s="19">
        <f t="shared" si="18"/>
        <v>10</v>
      </c>
    </row>
    <row r="16" spans="1:32" hidden="1" x14ac:dyDescent="0.25">
      <c r="A16" s="68">
        <v>88</v>
      </c>
      <c r="B16" s="70" t="s">
        <v>241</v>
      </c>
      <c r="C16" s="58">
        <v>31</v>
      </c>
      <c r="D16" s="59">
        <v>7.9</v>
      </c>
      <c r="E16" s="14">
        <f t="shared" si="0"/>
        <v>57</v>
      </c>
      <c r="F16" s="14">
        <f t="shared" si="1"/>
        <v>0</v>
      </c>
      <c r="G16" s="14">
        <f t="shared" si="2"/>
        <v>57</v>
      </c>
      <c r="H16" s="15">
        <f t="shared" si="3"/>
        <v>57</v>
      </c>
      <c r="I16" s="61">
        <v>485</v>
      </c>
      <c r="J16" s="14">
        <f t="shared" si="4"/>
        <v>47</v>
      </c>
      <c r="K16" s="14">
        <f t="shared" si="5"/>
        <v>0</v>
      </c>
      <c r="L16" s="14">
        <f t="shared" si="6"/>
        <v>47</v>
      </c>
      <c r="M16" s="15">
        <f t="shared" si="7"/>
        <v>47</v>
      </c>
      <c r="N16" s="17"/>
      <c r="O16" s="17"/>
      <c r="P16" s="17"/>
      <c r="Q16" s="17"/>
      <c r="R16" s="17"/>
      <c r="S16" s="17"/>
      <c r="T16" s="65">
        <v>193</v>
      </c>
      <c r="U16" s="16">
        <f t="shared" si="8"/>
        <v>0</v>
      </c>
      <c r="V16" s="16">
        <f t="shared" si="9"/>
        <v>43</v>
      </c>
      <c r="W16" s="16">
        <f t="shared" si="10"/>
        <v>43</v>
      </c>
      <c r="X16" s="15">
        <f t="shared" si="11"/>
        <v>43</v>
      </c>
      <c r="Y16" s="61">
        <v>100</v>
      </c>
      <c r="Z16" s="16">
        <f t="shared" si="12"/>
        <v>0</v>
      </c>
      <c r="AA16" s="16">
        <f t="shared" si="13"/>
        <v>0</v>
      </c>
      <c r="AB16" s="16">
        <f t="shared" si="14"/>
        <v>0</v>
      </c>
      <c r="AC16" s="15">
        <f t="shared" si="15"/>
        <v>0</v>
      </c>
      <c r="AD16" s="18">
        <f t="shared" si="16"/>
        <v>147</v>
      </c>
      <c r="AE16" s="19">
        <f t="shared" si="17"/>
        <v>147</v>
      </c>
      <c r="AF16" s="19">
        <f t="shared" si="18"/>
        <v>10</v>
      </c>
    </row>
    <row r="17" spans="1:32" hidden="1" x14ac:dyDescent="0.25">
      <c r="A17" s="68">
        <v>89</v>
      </c>
      <c r="B17" s="70" t="s">
        <v>428</v>
      </c>
      <c r="C17" s="58">
        <v>31</v>
      </c>
      <c r="D17" s="59">
        <v>7.7</v>
      </c>
      <c r="E17" s="14">
        <f t="shared" si="0"/>
        <v>61</v>
      </c>
      <c r="F17" s="14">
        <f t="shared" si="1"/>
        <v>0</v>
      </c>
      <c r="G17" s="14">
        <f t="shared" si="2"/>
        <v>61</v>
      </c>
      <c r="H17" s="15">
        <f t="shared" si="3"/>
        <v>61</v>
      </c>
      <c r="I17" s="61">
        <v>460</v>
      </c>
      <c r="J17" s="14">
        <f t="shared" si="4"/>
        <v>0</v>
      </c>
      <c r="K17" s="14">
        <f t="shared" si="5"/>
        <v>42</v>
      </c>
      <c r="L17" s="14">
        <f t="shared" si="6"/>
        <v>42</v>
      </c>
      <c r="M17" s="15">
        <f t="shared" si="7"/>
        <v>42</v>
      </c>
      <c r="N17" s="17"/>
      <c r="O17" s="17"/>
      <c r="P17" s="17"/>
      <c r="Q17" s="17"/>
      <c r="R17" s="17"/>
      <c r="S17" s="17"/>
      <c r="T17" s="65">
        <v>191</v>
      </c>
      <c r="U17" s="16">
        <f t="shared" si="8"/>
        <v>0</v>
      </c>
      <c r="V17" s="16">
        <f t="shared" si="9"/>
        <v>41</v>
      </c>
      <c r="W17" s="16">
        <f t="shared" si="10"/>
        <v>41</v>
      </c>
      <c r="X17" s="15">
        <f t="shared" si="11"/>
        <v>41</v>
      </c>
      <c r="Y17" s="61">
        <v>100</v>
      </c>
      <c r="Z17" s="16">
        <f t="shared" si="12"/>
        <v>0</v>
      </c>
      <c r="AA17" s="16">
        <f t="shared" si="13"/>
        <v>0</v>
      </c>
      <c r="AB17" s="16">
        <f t="shared" si="14"/>
        <v>0</v>
      </c>
      <c r="AC17" s="15">
        <f t="shared" si="15"/>
        <v>0</v>
      </c>
      <c r="AD17" s="18">
        <f t="shared" si="16"/>
        <v>144</v>
      </c>
      <c r="AE17" s="19">
        <f t="shared" si="17"/>
        <v>144</v>
      </c>
      <c r="AF17" s="19">
        <f t="shared" si="18"/>
        <v>12</v>
      </c>
    </row>
    <row r="18" spans="1:32" hidden="1" x14ac:dyDescent="0.25">
      <c r="A18" s="68">
        <v>16</v>
      </c>
      <c r="B18" s="70" t="s">
        <v>240</v>
      </c>
      <c r="C18" s="58">
        <v>10</v>
      </c>
      <c r="D18" s="59">
        <v>7.9</v>
      </c>
      <c r="E18" s="14">
        <f t="shared" si="0"/>
        <v>57</v>
      </c>
      <c r="F18" s="14">
        <f t="shared" si="1"/>
        <v>0</v>
      </c>
      <c r="G18" s="14">
        <f t="shared" si="2"/>
        <v>57</v>
      </c>
      <c r="H18" s="15">
        <f t="shared" si="3"/>
        <v>57</v>
      </c>
      <c r="I18" s="61">
        <v>470</v>
      </c>
      <c r="J18" s="14">
        <f t="shared" si="4"/>
        <v>44</v>
      </c>
      <c r="K18" s="14">
        <f t="shared" si="5"/>
        <v>0</v>
      </c>
      <c r="L18" s="14">
        <f t="shared" si="6"/>
        <v>44</v>
      </c>
      <c r="M18" s="15">
        <f t="shared" si="7"/>
        <v>44</v>
      </c>
      <c r="N18" s="16">
        <v>60</v>
      </c>
      <c r="O18" s="16">
        <f>IF(N18&gt;1.567,0,IF(N18&gt;1.56,60,IF(N18&gt;1.554,61,IF(N18&gt;1.548,62,IF(N18&gt;1.542,63,IF(N18&gt;1.536,64,IF(N18&gt;1.53,65,IF(N18&gt;1.524,66,IF(N18&gt;1.518,67,IF(N18&gt;1.512,68,IF(N18&gt;1.506,69,IF(N18&gt;1.5,70,IF(N18&gt;1.494,71,IF(N18&gt;1.488,72,IF(N18&gt;1.482,73,IF(N18&gt;1.477,74,IF(N18&gt;1.473,75,IF(N18&gt;1.469,76,IF(N18&gt;1.464,77,IF(N18&gt;1.46,78,IF(N18&gt;1.455,79,IF(N18&gt;1.451,80,IF(N18&gt;1.447,81,IF(N18&gt;1.443,82,IF(N18&gt;1.439,83,IF(N18&gt;1.435,84,IF(N18&gt;1.432,85,IF(N18&gt;1.428,86,IF(N18&gt;1.425,87,IF(N18&gt;1.422,88,IF(N18&gt;1.419,89,IF(N18&gt;1.416,90,IF(N18&gt;1.413,91,IF(N18&gt;1.41,92,IF(N18&gt;1.407,93,IF(N18&gt;1.404,94,IF(N18&gt;1.401,95,IF(N18&gt;1.398,96,IF(N18&gt;1.395,97,IF(N18&gt;1.392,98,IF(N18&gt;1.389,99,IF(N18&gt;1.386,100,IF(N18&gt;1.383,101,IF(N18&gt;1.38,102,IF(N18&gt;1.378,103,IF(N18&gt;1.375,104,IF(N18&gt;1.372,105,IF(N18&gt;1.37,106,IF(N18&gt;1.367,107,IF(N18&gt;1.365,108,IF(N18&gt;1.362,109,IF(N18&gt;1.359,110,IF(N18&gt;1.357,111,IF(N18&gt;1.354,112,IF(N18&gt;1.351,113,IF(N18&gt;1.348,114,IF(N18&gt;1.346,115,IF(N18&gt;1.343,116,IF(N18&gt;1.341,117,IF(N18&gt;1.338,118,IF(N18&gt;1.336,119,)))))))))))))))))))))))))))))))))))))))))))))))))))))))))))))</f>
        <v>0</v>
      </c>
      <c r="P18" s="16">
        <f>IF(N18&gt;3.015,0,IF(N18&gt;3.001,1,IF(N18&gt;2.587,2,IF(N18&gt;2.573,3,IF(N18&gt;2.559,4,IF(N18&gt;2.545,5,IF(N18&gt;2.531,6,IF(N18&gt;2.517,7,IF(N18&gt;2.503,8,IF(N18&gt;2.489,9,IF(N18&gt;2.475,10,IF(N18&gt;2.461,11,IF(N18&gt;2.448,12,IF(N18&gt;2.435,13,IF(N18&gt;2.422,14,IF(N18&gt;2.409,15,IF(N18&gt;2.396,16,IF(N18&gt;2.383,17,IF(N18&gt;2.37,18,IF(N18&gt;2.357,19,IF(N18&gt;2.344,20,IF(N18&gt;2.332,21,IF(N18&gt;2.32,22,IF(N18&gt;2.308,23,IF(N18&gt;2.296,24,IF(N18&gt;2.284,25,IF(N18&gt;2.272,26,IF(N18&gt;2.26,27,IF(N18&gt;2.248,28,IF(N18&gt;2.236,29,IF(N18&gt;2.225,30,IF(N18&gt;2.214,31,IF(N18&gt;2.203,32,IF(N18&gt;2.192,33,IF(N18&gt;2.181,34,IF(N18&gt;2.17,35,IF(N18&gt;2.16,36,IF(N18&gt;2.15,37,IF(N18&gt;2.14,38,IF(N18&gt;2.131,39,IF(N18&gt;2.122,40,IF(N18&gt;2.113,41,IF(N18&gt;2.104,42,IF(N18&gt;2.095,43,IF(N18&gt;2.086,44,IF(N18&gt;2.077,45,IF(N18&gt;2.068,46,IF(N18&gt;2.059,47,IF(N18&gt;2.05,48,IF(N18&gt;2.042,49,IF(N18&gt;2.034,50,IF(N18&gt;2.026,51,IF(N18&gt;2.018,52,IF(N18&gt;2.01,53,IF(N18&gt;2.002,54,IF(N18&gt;1.595,55,IF(N18&gt;1.588,56,IF(N18&gt;1.581,57,IF(N18&gt;1.574,58,IF(N18&gt;1.567,59,))))))))))))))))))))))))))))))))))))))))))))))))))))))))))))</f>
        <v>0</v>
      </c>
      <c r="Q18" s="16"/>
      <c r="R18" s="16">
        <f>O18+P18+Q18</f>
        <v>0</v>
      </c>
      <c r="S18" s="16">
        <f>R18</f>
        <v>0</v>
      </c>
      <c r="T18" s="65">
        <v>191</v>
      </c>
      <c r="U18" s="16">
        <f t="shared" si="8"/>
        <v>0</v>
      </c>
      <c r="V18" s="16">
        <f t="shared" si="9"/>
        <v>41</v>
      </c>
      <c r="W18" s="16">
        <f t="shared" si="10"/>
        <v>41</v>
      </c>
      <c r="X18" s="15">
        <f t="shared" si="11"/>
        <v>41</v>
      </c>
      <c r="Y18" s="61">
        <v>100</v>
      </c>
      <c r="Z18" s="16">
        <f t="shared" si="12"/>
        <v>0</v>
      </c>
      <c r="AA18" s="16">
        <f t="shared" si="13"/>
        <v>0</v>
      </c>
      <c r="AB18" s="16">
        <f t="shared" si="14"/>
        <v>0</v>
      </c>
      <c r="AC18" s="15">
        <f t="shared" si="15"/>
        <v>0</v>
      </c>
      <c r="AD18" s="18">
        <f t="shared" si="16"/>
        <v>142</v>
      </c>
      <c r="AE18" s="19">
        <f t="shared" si="17"/>
        <v>142</v>
      </c>
      <c r="AF18" s="19">
        <f t="shared" si="18"/>
        <v>13</v>
      </c>
    </row>
    <row r="19" spans="1:32" hidden="1" x14ac:dyDescent="0.25">
      <c r="A19" s="68">
        <v>67</v>
      </c>
      <c r="B19" s="70" t="s">
        <v>416</v>
      </c>
      <c r="C19" s="58">
        <v>27</v>
      </c>
      <c r="D19" s="59">
        <v>8.1</v>
      </c>
      <c r="E19" s="14">
        <f t="shared" si="0"/>
        <v>53</v>
      </c>
      <c r="F19" s="14">
        <f t="shared" si="1"/>
        <v>0</v>
      </c>
      <c r="G19" s="14">
        <f t="shared" si="2"/>
        <v>53</v>
      </c>
      <c r="H19" s="15">
        <f t="shared" si="3"/>
        <v>53</v>
      </c>
      <c r="I19" s="61">
        <v>500</v>
      </c>
      <c r="J19" s="14">
        <f t="shared" si="4"/>
        <v>50</v>
      </c>
      <c r="K19" s="14">
        <f t="shared" si="5"/>
        <v>0</v>
      </c>
      <c r="L19" s="14">
        <f t="shared" si="6"/>
        <v>50</v>
      </c>
      <c r="M19" s="15">
        <f t="shared" si="7"/>
        <v>50</v>
      </c>
      <c r="N19" s="16">
        <v>60</v>
      </c>
      <c r="O19" s="16">
        <f>IF(N19&gt;1.567,0,IF(N19&gt;1.56,60,IF(N19&gt;1.554,61,IF(N19&gt;1.548,62,IF(N19&gt;1.542,63,IF(N19&gt;1.536,64,IF(N19&gt;1.53,65,IF(N19&gt;1.524,66,IF(N19&gt;1.518,67,IF(N19&gt;1.512,68,IF(N19&gt;1.506,69,IF(N19&gt;1.5,70,IF(N19&gt;1.494,71,IF(N19&gt;1.488,72,IF(N19&gt;1.482,73,IF(N19&gt;1.477,74,IF(N19&gt;1.473,75,IF(N19&gt;1.469,76,IF(N19&gt;1.464,77,IF(N19&gt;1.46,78,IF(N19&gt;1.455,79,IF(N19&gt;1.451,80,IF(N19&gt;1.447,81,IF(N19&gt;1.443,82,IF(N19&gt;1.439,83,IF(N19&gt;1.435,84,IF(N19&gt;1.432,85,IF(N19&gt;1.428,86,IF(N19&gt;1.425,87,IF(N19&gt;1.422,88,IF(N19&gt;1.419,89,IF(N19&gt;1.416,90,IF(N19&gt;1.413,91,IF(N19&gt;1.41,92,IF(N19&gt;1.407,93,IF(N19&gt;1.404,94,IF(N19&gt;1.401,95,IF(N19&gt;1.398,96,IF(N19&gt;1.395,97,IF(N19&gt;1.392,98,IF(N19&gt;1.389,99,IF(N19&gt;1.386,100,IF(N19&gt;1.383,101,IF(N19&gt;1.38,102,IF(N19&gt;1.378,103,IF(N19&gt;1.375,104,IF(N19&gt;1.372,105,IF(N19&gt;1.37,106,IF(N19&gt;1.367,107,IF(N19&gt;1.365,108,IF(N19&gt;1.362,109,IF(N19&gt;1.359,110,IF(N19&gt;1.357,111,IF(N19&gt;1.354,112,IF(N19&gt;1.351,113,IF(N19&gt;1.348,114,IF(N19&gt;1.346,115,IF(N19&gt;1.343,116,IF(N19&gt;1.341,117,IF(N19&gt;1.338,118,IF(N19&gt;1.336,119,)))))))))))))))))))))))))))))))))))))))))))))))))))))))))))))</f>
        <v>0</v>
      </c>
      <c r="P19" s="16">
        <f>IF(N19&gt;3.015,0,IF(N19&gt;3.001,1,IF(N19&gt;2.587,2,IF(N19&gt;2.573,3,IF(N19&gt;2.559,4,IF(N19&gt;2.545,5,IF(N19&gt;2.531,6,IF(N19&gt;2.517,7,IF(N19&gt;2.503,8,IF(N19&gt;2.489,9,IF(N19&gt;2.475,10,IF(N19&gt;2.461,11,IF(N19&gt;2.448,12,IF(N19&gt;2.435,13,IF(N19&gt;2.422,14,IF(N19&gt;2.409,15,IF(N19&gt;2.396,16,IF(N19&gt;2.383,17,IF(N19&gt;2.37,18,IF(N19&gt;2.357,19,IF(N19&gt;2.344,20,IF(N19&gt;2.332,21,IF(N19&gt;2.32,22,IF(N19&gt;2.308,23,IF(N19&gt;2.296,24,IF(N19&gt;2.284,25,IF(N19&gt;2.272,26,IF(N19&gt;2.26,27,IF(N19&gt;2.248,28,IF(N19&gt;2.236,29,IF(N19&gt;2.225,30,IF(N19&gt;2.214,31,IF(N19&gt;2.203,32,IF(N19&gt;2.192,33,IF(N19&gt;2.181,34,IF(N19&gt;2.17,35,IF(N19&gt;2.16,36,IF(N19&gt;2.15,37,IF(N19&gt;2.14,38,IF(N19&gt;2.131,39,IF(N19&gt;2.122,40,IF(N19&gt;2.113,41,IF(N19&gt;2.104,42,IF(N19&gt;2.095,43,IF(N19&gt;2.086,44,IF(N19&gt;2.077,45,IF(N19&gt;2.068,46,IF(N19&gt;2.059,47,IF(N19&gt;2.05,48,IF(N19&gt;2.042,49,IF(N19&gt;2.034,50,IF(N19&gt;2.026,51,IF(N19&gt;2.018,52,IF(N19&gt;2.01,53,IF(N19&gt;2.002,54,IF(N19&gt;1.595,55,IF(N19&gt;1.588,56,IF(N19&gt;1.581,57,IF(N19&gt;1.574,58,IF(N19&gt;1.567,59,))))))))))))))))))))))))))))))))))))))))))))))))))))))))))))</f>
        <v>0</v>
      </c>
      <c r="Q19" s="16"/>
      <c r="R19" s="16">
        <f>O19+P19+Q19</f>
        <v>0</v>
      </c>
      <c r="S19" s="16">
        <f>R19</f>
        <v>0</v>
      </c>
      <c r="T19" s="65">
        <v>189</v>
      </c>
      <c r="U19" s="16">
        <f t="shared" si="8"/>
        <v>0</v>
      </c>
      <c r="V19" s="16">
        <f t="shared" si="9"/>
        <v>39</v>
      </c>
      <c r="W19" s="16">
        <f t="shared" si="10"/>
        <v>39</v>
      </c>
      <c r="X19" s="15">
        <f t="shared" si="11"/>
        <v>39</v>
      </c>
      <c r="Y19" s="61">
        <v>100</v>
      </c>
      <c r="Z19" s="16">
        <f t="shared" si="12"/>
        <v>0</v>
      </c>
      <c r="AA19" s="16">
        <f t="shared" si="13"/>
        <v>0</v>
      </c>
      <c r="AB19" s="16">
        <f t="shared" si="14"/>
        <v>0</v>
      </c>
      <c r="AC19" s="15">
        <f t="shared" si="15"/>
        <v>0</v>
      </c>
      <c r="AD19" s="18">
        <f t="shared" si="16"/>
        <v>142</v>
      </c>
      <c r="AE19" s="19">
        <f t="shared" si="17"/>
        <v>142</v>
      </c>
      <c r="AF19" s="19">
        <f t="shared" si="18"/>
        <v>13</v>
      </c>
    </row>
    <row r="20" spans="1:32" hidden="1" x14ac:dyDescent="0.25">
      <c r="A20" s="68">
        <v>144</v>
      </c>
      <c r="B20" s="70" t="s">
        <v>210</v>
      </c>
      <c r="C20" s="58">
        <v>47</v>
      </c>
      <c r="D20" s="59">
        <v>7.7</v>
      </c>
      <c r="E20" s="14">
        <f t="shared" si="0"/>
        <v>61</v>
      </c>
      <c r="F20" s="14">
        <f t="shared" si="1"/>
        <v>0</v>
      </c>
      <c r="G20" s="14">
        <f t="shared" si="2"/>
        <v>61</v>
      </c>
      <c r="H20" s="15">
        <f t="shared" si="3"/>
        <v>61</v>
      </c>
      <c r="I20" s="61">
        <v>405</v>
      </c>
      <c r="J20" s="14">
        <f t="shared" si="4"/>
        <v>0</v>
      </c>
      <c r="K20" s="14">
        <f t="shared" si="5"/>
        <v>31</v>
      </c>
      <c r="L20" s="14">
        <f t="shared" si="6"/>
        <v>31</v>
      </c>
      <c r="M20" s="15">
        <f t="shared" si="7"/>
        <v>31</v>
      </c>
      <c r="N20" s="17"/>
      <c r="O20" s="17"/>
      <c r="P20" s="17"/>
      <c r="Q20" s="17"/>
      <c r="R20" s="17"/>
      <c r="S20" s="17"/>
      <c r="T20" s="65">
        <v>197</v>
      </c>
      <c r="U20" s="16">
        <f t="shared" si="8"/>
        <v>0</v>
      </c>
      <c r="V20" s="16">
        <f t="shared" si="9"/>
        <v>47</v>
      </c>
      <c r="W20" s="16">
        <f t="shared" si="10"/>
        <v>47</v>
      </c>
      <c r="X20" s="15">
        <f t="shared" si="11"/>
        <v>47</v>
      </c>
      <c r="Y20" s="61">
        <v>100</v>
      </c>
      <c r="Z20" s="16">
        <f t="shared" si="12"/>
        <v>0</v>
      </c>
      <c r="AA20" s="16">
        <f t="shared" si="13"/>
        <v>0</v>
      </c>
      <c r="AB20" s="16">
        <f t="shared" si="14"/>
        <v>0</v>
      </c>
      <c r="AC20" s="15">
        <f t="shared" si="15"/>
        <v>0</v>
      </c>
      <c r="AD20" s="18">
        <f t="shared" si="16"/>
        <v>139</v>
      </c>
      <c r="AE20" s="19">
        <f t="shared" si="17"/>
        <v>139</v>
      </c>
      <c r="AF20" s="19">
        <f t="shared" si="18"/>
        <v>15</v>
      </c>
    </row>
    <row r="21" spans="1:32" x14ac:dyDescent="0.25">
      <c r="A21" s="68">
        <v>1</v>
      </c>
      <c r="B21" s="70" t="s">
        <v>83</v>
      </c>
      <c r="C21" s="58">
        <v>5</v>
      </c>
      <c r="D21" s="59">
        <v>7.8</v>
      </c>
      <c r="E21" s="14">
        <f t="shared" si="0"/>
        <v>59</v>
      </c>
      <c r="F21" s="14">
        <f t="shared" si="1"/>
        <v>0</v>
      </c>
      <c r="G21" s="14">
        <f t="shared" si="2"/>
        <v>59</v>
      </c>
      <c r="H21" s="15">
        <f t="shared" si="3"/>
        <v>59</v>
      </c>
      <c r="I21" s="61">
        <v>410</v>
      </c>
      <c r="J21" s="14">
        <f t="shared" si="4"/>
        <v>0</v>
      </c>
      <c r="K21" s="14">
        <f t="shared" si="5"/>
        <v>32</v>
      </c>
      <c r="L21" s="14">
        <f t="shared" si="6"/>
        <v>32</v>
      </c>
      <c r="M21" s="15">
        <f t="shared" si="7"/>
        <v>32</v>
      </c>
      <c r="N21" s="16">
        <v>60</v>
      </c>
      <c r="O21" s="16">
        <f>IF(N21&gt;1.567,0,IF(N21&gt;1.56,60,IF(N21&gt;1.554,61,IF(N21&gt;1.548,62,IF(N21&gt;1.542,63,IF(N21&gt;1.536,64,IF(N21&gt;1.53,65,IF(N21&gt;1.524,66,IF(N21&gt;1.518,67,IF(N21&gt;1.512,68,IF(N21&gt;1.506,69,IF(N21&gt;1.5,70,IF(N21&gt;1.494,71,IF(N21&gt;1.488,72,IF(N21&gt;1.482,73,IF(N21&gt;1.477,74,IF(N21&gt;1.473,75,IF(N21&gt;1.469,76,IF(N21&gt;1.464,77,IF(N21&gt;1.46,78,IF(N21&gt;1.455,79,IF(N21&gt;1.451,80,IF(N21&gt;1.447,81,IF(N21&gt;1.443,82,IF(N21&gt;1.439,83,IF(N21&gt;1.435,84,IF(N21&gt;1.432,85,IF(N21&gt;1.428,86,IF(N21&gt;1.425,87,IF(N21&gt;1.422,88,IF(N21&gt;1.419,89,IF(N21&gt;1.416,90,IF(N21&gt;1.413,91,IF(N21&gt;1.41,92,IF(N21&gt;1.407,93,IF(N21&gt;1.404,94,IF(N21&gt;1.401,95,IF(N21&gt;1.398,96,IF(N21&gt;1.395,97,IF(N21&gt;1.392,98,IF(N21&gt;1.389,99,IF(N21&gt;1.386,100,IF(N21&gt;1.383,101,IF(N21&gt;1.38,102,IF(N21&gt;1.378,103,IF(N21&gt;1.375,104,IF(N21&gt;1.372,105,IF(N21&gt;1.37,106,IF(N21&gt;1.367,107,IF(N21&gt;1.365,108,IF(N21&gt;1.362,109,IF(N21&gt;1.359,110,IF(N21&gt;1.357,111,IF(N21&gt;1.354,112,IF(N21&gt;1.351,113,IF(N21&gt;1.348,114,IF(N21&gt;1.346,115,IF(N21&gt;1.343,116,IF(N21&gt;1.341,117,IF(N21&gt;1.338,118,IF(N21&gt;1.336,119,)))))))))))))))))))))))))))))))))))))))))))))))))))))))))))))</f>
        <v>0</v>
      </c>
      <c r="P21" s="16">
        <f>IF(N21&gt;3.015,0,IF(N21&gt;3.001,1,IF(N21&gt;2.587,2,IF(N21&gt;2.573,3,IF(N21&gt;2.559,4,IF(N21&gt;2.545,5,IF(N21&gt;2.531,6,IF(N21&gt;2.517,7,IF(N21&gt;2.503,8,IF(N21&gt;2.489,9,IF(N21&gt;2.475,10,IF(N21&gt;2.461,11,IF(N21&gt;2.448,12,IF(N21&gt;2.435,13,IF(N21&gt;2.422,14,IF(N21&gt;2.409,15,IF(N21&gt;2.396,16,IF(N21&gt;2.383,17,IF(N21&gt;2.37,18,IF(N21&gt;2.357,19,IF(N21&gt;2.344,20,IF(N21&gt;2.332,21,IF(N21&gt;2.32,22,IF(N21&gt;2.308,23,IF(N21&gt;2.296,24,IF(N21&gt;2.284,25,IF(N21&gt;2.272,26,IF(N21&gt;2.26,27,IF(N21&gt;2.248,28,IF(N21&gt;2.236,29,IF(N21&gt;2.225,30,IF(N21&gt;2.214,31,IF(N21&gt;2.203,32,IF(N21&gt;2.192,33,IF(N21&gt;2.181,34,IF(N21&gt;2.17,35,IF(N21&gt;2.16,36,IF(N21&gt;2.15,37,IF(N21&gt;2.14,38,IF(N21&gt;2.131,39,IF(N21&gt;2.122,40,IF(N21&gt;2.113,41,IF(N21&gt;2.104,42,IF(N21&gt;2.095,43,IF(N21&gt;2.086,44,IF(N21&gt;2.077,45,IF(N21&gt;2.068,46,IF(N21&gt;2.059,47,IF(N21&gt;2.05,48,IF(N21&gt;2.042,49,IF(N21&gt;2.034,50,IF(N21&gt;2.026,51,IF(N21&gt;2.018,52,IF(N21&gt;2.01,53,IF(N21&gt;2.002,54,IF(N21&gt;1.595,55,IF(N21&gt;1.588,56,IF(N21&gt;1.581,57,IF(N21&gt;1.574,58,IF(N21&gt;1.567,59,))))))))))))))))))))))))))))))))))))))))))))))))))))))))))))</f>
        <v>0</v>
      </c>
      <c r="Q21" s="16"/>
      <c r="R21" s="16">
        <f>O21+P21+Q21</f>
        <v>0</v>
      </c>
      <c r="S21" s="16">
        <f>R21</f>
        <v>0</v>
      </c>
      <c r="T21" s="65">
        <v>195</v>
      </c>
      <c r="U21" s="16">
        <f t="shared" si="8"/>
        <v>0</v>
      </c>
      <c r="V21" s="16">
        <f t="shared" si="9"/>
        <v>45</v>
      </c>
      <c r="W21" s="16">
        <f t="shared" si="10"/>
        <v>45</v>
      </c>
      <c r="X21" s="15">
        <f t="shared" si="11"/>
        <v>45</v>
      </c>
      <c r="Y21" s="61">
        <v>100</v>
      </c>
      <c r="Z21" s="16">
        <f t="shared" si="12"/>
        <v>0</v>
      </c>
      <c r="AA21" s="16">
        <f t="shared" si="13"/>
        <v>0</v>
      </c>
      <c r="AB21" s="16">
        <f t="shared" si="14"/>
        <v>0</v>
      </c>
      <c r="AC21" s="15">
        <f t="shared" si="15"/>
        <v>0</v>
      </c>
      <c r="AD21" s="18">
        <f t="shared" si="16"/>
        <v>136</v>
      </c>
      <c r="AE21" s="19">
        <f t="shared" si="17"/>
        <v>136</v>
      </c>
      <c r="AF21" s="19">
        <f t="shared" si="18"/>
        <v>16</v>
      </c>
    </row>
    <row r="22" spans="1:32" hidden="1" x14ac:dyDescent="0.25">
      <c r="A22" s="68">
        <v>72</v>
      </c>
      <c r="B22" s="70" t="s">
        <v>257</v>
      </c>
      <c r="C22" s="58">
        <v>28</v>
      </c>
      <c r="D22" s="59">
        <v>7.7</v>
      </c>
      <c r="E22" s="14">
        <f t="shared" si="0"/>
        <v>61</v>
      </c>
      <c r="F22" s="14">
        <f t="shared" si="1"/>
        <v>0</v>
      </c>
      <c r="G22" s="14">
        <f t="shared" si="2"/>
        <v>61</v>
      </c>
      <c r="H22" s="15">
        <f t="shared" si="3"/>
        <v>61</v>
      </c>
      <c r="I22" s="61">
        <v>490</v>
      </c>
      <c r="J22" s="14">
        <f t="shared" si="4"/>
        <v>48</v>
      </c>
      <c r="K22" s="14">
        <f t="shared" si="5"/>
        <v>0</v>
      </c>
      <c r="L22" s="14">
        <f t="shared" si="6"/>
        <v>48</v>
      </c>
      <c r="M22" s="15">
        <f t="shared" si="7"/>
        <v>48</v>
      </c>
      <c r="N22" s="17"/>
      <c r="O22" s="17"/>
      <c r="P22" s="17"/>
      <c r="Q22" s="17"/>
      <c r="R22" s="17"/>
      <c r="S22" s="17"/>
      <c r="T22" s="65">
        <v>164</v>
      </c>
      <c r="U22" s="16">
        <f t="shared" si="8"/>
        <v>0</v>
      </c>
      <c r="V22" s="16">
        <f t="shared" si="9"/>
        <v>27</v>
      </c>
      <c r="W22" s="16">
        <f t="shared" si="10"/>
        <v>27</v>
      </c>
      <c r="X22" s="15">
        <f t="shared" si="11"/>
        <v>27</v>
      </c>
      <c r="Y22" s="61">
        <v>100</v>
      </c>
      <c r="Z22" s="16">
        <f t="shared" si="12"/>
        <v>0</v>
      </c>
      <c r="AA22" s="16">
        <f t="shared" si="13"/>
        <v>0</v>
      </c>
      <c r="AB22" s="16">
        <f t="shared" si="14"/>
        <v>0</v>
      </c>
      <c r="AC22" s="15">
        <f t="shared" si="15"/>
        <v>0</v>
      </c>
      <c r="AD22" s="18">
        <f t="shared" si="16"/>
        <v>136</v>
      </c>
      <c r="AE22" s="19">
        <f t="shared" si="17"/>
        <v>136</v>
      </c>
      <c r="AF22" s="19">
        <f t="shared" si="18"/>
        <v>16</v>
      </c>
    </row>
    <row r="23" spans="1:32" hidden="1" x14ac:dyDescent="0.25">
      <c r="A23" s="68">
        <v>147</v>
      </c>
      <c r="B23" s="70" t="s">
        <v>213</v>
      </c>
      <c r="C23" s="58">
        <v>47</v>
      </c>
      <c r="D23" s="59">
        <v>8.1999999999999993</v>
      </c>
      <c r="E23" s="14">
        <f t="shared" si="0"/>
        <v>50</v>
      </c>
      <c r="F23" s="14">
        <f t="shared" si="1"/>
        <v>0</v>
      </c>
      <c r="G23" s="14">
        <f t="shared" si="2"/>
        <v>50</v>
      </c>
      <c r="H23" s="15">
        <f t="shared" si="3"/>
        <v>50</v>
      </c>
      <c r="I23" s="61">
        <v>490</v>
      </c>
      <c r="J23" s="14">
        <f t="shared" si="4"/>
        <v>48</v>
      </c>
      <c r="K23" s="14">
        <f t="shared" si="5"/>
        <v>0</v>
      </c>
      <c r="L23" s="14">
        <f t="shared" si="6"/>
        <v>48</v>
      </c>
      <c r="M23" s="15">
        <f t="shared" si="7"/>
        <v>48</v>
      </c>
      <c r="N23" s="16">
        <v>60</v>
      </c>
      <c r="O23" s="16">
        <f>IF(N23&gt;1.567,0,IF(N23&gt;1.56,60,IF(N23&gt;1.554,61,IF(N23&gt;1.548,62,IF(N23&gt;1.542,63,IF(N23&gt;1.536,64,IF(N23&gt;1.53,65,IF(N23&gt;1.524,66,IF(N23&gt;1.518,67,IF(N23&gt;1.512,68,IF(N23&gt;1.506,69,IF(N23&gt;1.5,70,IF(N23&gt;1.494,71,IF(N23&gt;1.488,72,IF(N23&gt;1.482,73,IF(N23&gt;1.477,74,IF(N23&gt;1.473,75,IF(N23&gt;1.469,76,IF(N23&gt;1.464,77,IF(N23&gt;1.46,78,IF(N23&gt;1.455,79,IF(N23&gt;1.451,80,IF(N23&gt;1.447,81,IF(N23&gt;1.443,82,IF(N23&gt;1.439,83,IF(N23&gt;1.435,84,IF(N23&gt;1.432,85,IF(N23&gt;1.428,86,IF(N23&gt;1.425,87,IF(N23&gt;1.422,88,IF(N23&gt;1.419,89,IF(N23&gt;1.416,90,IF(N23&gt;1.413,91,IF(N23&gt;1.41,92,IF(N23&gt;1.407,93,IF(N23&gt;1.404,94,IF(N23&gt;1.401,95,IF(N23&gt;1.398,96,IF(N23&gt;1.395,97,IF(N23&gt;1.392,98,IF(N23&gt;1.389,99,IF(N23&gt;1.386,100,IF(N23&gt;1.383,101,IF(N23&gt;1.38,102,IF(N23&gt;1.378,103,IF(N23&gt;1.375,104,IF(N23&gt;1.372,105,IF(N23&gt;1.37,106,IF(N23&gt;1.367,107,IF(N23&gt;1.365,108,IF(N23&gt;1.362,109,IF(N23&gt;1.359,110,IF(N23&gt;1.357,111,IF(N23&gt;1.354,112,IF(N23&gt;1.351,113,IF(N23&gt;1.348,114,IF(N23&gt;1.346,115,IF(N23&gt;1.343,116,IF(N23&gt;1.341,117,IF(N23&gt;1.338,118,IF(N23&gt;1.336,119,)))))))))))))))))))))))))))))))))))))))))))))))))))))))))))))</f>
        <v>0</v>
      </c>
      <c r="P23" s="16">
        <f>IF(N23&gt;3.015,0,IF(N23&gt;3.001,1,IF(N23&gt;2.587,2,IF(N23&gt;2.573,3,IF(N23&gt;2.559,4,IF(N23&gt;2.545,5,IF(N23&gt;2.531,6,IF(N23&gt;2.517,7,IF(N23&gt;2.503,8,IF(N23&gt;2.489,9,IF(N23&gt;2.475,10,IF(N23&gt;2.461,11,IF(N23&gt;2.448,12,IF(N23&gt;2.435,13,IF(N23&gt;2.422,14,IF(N23&gt;2.409,15,IF(N23&gt;2.396,16,IF(N23&gt;2.383,17,IF(N23&gt;2.37,18,IF(N23&gt;2.357,19,IF(N23&gt;2.344,20,IF(N23&gt;2.332,21,IF(N23&gt;2.32,22,IF(N23&gt;2.308,23,IF(N23&gt;2.296,24,IF(N23&gt;2.284,25,IF(N23&gt;2.272,26,IF(N23&gt;2.26,27,IF(N23&gt;2.248,28,IF(N23&gt;2.236,29,IF(N23&gt;2.225,30,IF(N23&gt;2.214,31,IF(N23&gt;2.203,32,IF(N23&gt;2.192,33,IF(N23&gt;2.181,34,IF(N23&gt;2.17,35,IF(N23&gt;2.16,36,IF(N23&gt;2.15,37,IF(N23&gt;2.14,38,IF(N23&gt;2.131,39,IF(N23&gt;2.122,40,IF(N23&gt;2.113,41,IF(N23&gt;2.104,42,IF(N23&gt;2.095,43,IF(N23&gt;2.086,44,IF(N23&gt;2.077,45,IF(N23&gt;2.068,46,IF(N23&gt;2.059,47,IF(N23&gt;2.05,48,IF(N23&gt;2.042,49,IF(N23&gt;2.034,50,IF(N23&gt;2.026,51,IF(N23&gt;2.018,52,IF(N23&gt;2.01,53,IF(N23&gt;2.002,54,IF(N23&gt;1.595,55,IF(N23&gt;1.588,56,IF(N23&gt;1.581,57,IF(N23&gt;1.574,58,IF(N23&gt;1.567,59,))))))))))))))))))))))))))))))))))))))))))))))))))))))))))))</f>
        <v>0</v>
      </c>
      <c r="Q23" s="16"/>
      <c r="R23" s="16">
        <f>O23+P23+Q23</f>
        <v>0</v>
      </c>
      <c r="S23" s="16">
        <f>R23</f>
        <v>0</v>
      </c>
      <c r="T23" s="65">
        <v>184</v>
      </c>
      <c r="U23" s="16">
        <f t="shared" si="8"/>
        <v>0</v>
      </c>
      <c r="V23" s="16">
        <f t="shared" si="9"/>
        <v>37</v>
      </c>
      <c r="W23" s="16">
        <f t="shared" si="10"/>
        <v>37</v>
      </c>
      <c r="X23" s="15">
        <f t="shared" si="11"/>
        <v>37</v>
      </c>
      <c r="Y23" s="61">
        <v>100</v>
      </c>
      <c r="Z23" s="16">
        <f t="shared" si="12"/>
        <v>0</v>
      </c>
      <c r="AA23" s="16">
        <f t="shared" si="13"/>
        <v>0</v>
      </c>
      <c r="AB23" s="16">
        <f t="shared" si="14"/>
        <v>0</v>
      </c>
      <c r="AC23" s="15">
        <f t="shared" si="15"/>
        <v>0</v>
      </c>
      <c r="AD23" s="18">
        <f t="shared" si="16"/>
        <v>135</v>
      </c>
      <c r="AE23" s="19">
        <f t="shared" si="17"/>
        <v>135</v>
      </c>
      <c r="AF23" s="19">
        <f t="shared" si="18"/>
        <v>18</v>
      </c>
    </row>
    <row r="24" spans="1:32" hidden="1" x14ac:dyDescent="0.25">
      <c r="A24" s="68">
        <v>87</v>
      </c>
      <c r="B24" s="70" t="s">
        <v>427</v>
      </c>
      <c r="C24" s="58">
        <v>31</v>
      </c>
      <c r="D24" s="59">
        <v>7.8</v>
      </c>
      <c r="E24" s="14">
        <f t="shared" si="0"/>
        <v>59</v>
      </c>
      <c r="F24" s="14">
        <f t="shared" si="1"/>
        <v>0</v>
      </c>
      <c r="G24" s="14">
        <f t="shared" si="2"/>
        <v>59</v>
      </c>
      <c r="H24" s="15">
        <f t="shared" si="3"/>
        <v>59</v>
      </c>
      <c r="I24" s="61">
        <v>395</v>
      </c>
      <c r="J24" s="14">
        <f t="shared" si="4"/>
        <v>0</v>
      </c>
      <c r="K24" s="14">
        <f t="shared" si="5"/>
        <v>29</v>
      </c>
      <c r="L24" s="14">
        <f t="shared" si="6"/>
        <v>29</v>
      </c>
      <c r="M24" s="15">
        <f t="shared" si="7"/>
        <v>29</v>
      </c>
      <c r="N24" s="17"/>
      <c r="O24" s="17"/>
      <c r="P24" s="17"/>
      <c r="Q24" s="17"/>
      <c r="R24" s="17"/>
      <c r="S24" s="17"/>
      <c r="T24" s="65">
        <v>196</v>
      </c>
      <c r="U24" s="16">
        <f t="shared" si="8"/>
        <v>0</v>
      </c>
      <c r="V24" s="16">
        <f t="shared" si="9"/>
        <v>46</v>
      </c>
      <c r="W24" s="16">
        <f t="shared" si="10"/>
        <v>46</v>
      </c>
      <c r="X24" s="15">
        <f t="shared" si="11"/>
        <v>46</v>
      </c>
      <c r="Y24" s="61">
        <v>100</v>
      </c>
      <c r="Z24" s="16">
        <f t="shared" si="12"/>
        <v>0</v>
      </c>
      <c r="AA24" s="16">
        <f t="shared" si="13"/>
        <v>0</v>
      </c>
      <c r="AB24" s="16">
        <f t="shared" si="14"/>
        <v>0</v>
      </c>
      <c r="AC24" s="15">
        <f t="shared" si="15"/>
        <v>0</v>
      </c>
      <c r="AD24" s="18">
        <f t="shared" si="16"/>
        <v>134</v>
      </c>
      <c r="AE24" s="19">
        <f t="shared" si="17"/>
        <v>134</v>
      </c>
      <c r="AF24" s="19">
        <f t="shared" si="18"/>
        <v>19</v>
      </c>
    </row>
    <row r="25" spans="1:32" hidden="1" x14ac:dyDescent="0.25">
      <c r="A25" s="68">
        <v>148</v>
      </c>
      <c r="B25" s="70" t="s">
        <v>209</v>
      </c>
      <c r="C25" s="58">
        <v>47</v>
      </c>
      <c r="D25" s="59">
        <v>7.8</v>
      </c>
      <c r="E25" s="14">
        <f t="shared" si="0"/>
        <v>59</v>
      </c>
      <c r="F25" s="14">
        <f t="shared" si="1"/>
        <v>0</v>
      </c>
      <c r="G25" s="14">
        <f t="shared" si="2"/>
        <v>59</v>
      </c>
      <c r="H25" s="15">
        <f t="shared" si="3"/>
        <v>59</v>
      </c>
      <c r="I25" s="61">
        <v>435</v>
      </c>
      <c r="J25" s="14">
        <f t="shared" si="4"/>
        <v>0</v>
      </c>
      <c r="K25" s="14">
        <f t="shared" si="5"/>
        <v>37</v>
      </c>
      <c r="L25" s="14">
        <f t="shared" si="6"/>
        <v>37</v>
      </c>
      <c r="M25" s="15">
        <f t="shared" si="7"/>
        <v>37</v>
      </c>
      <c r="N25" s="17"/>
      <c r="O25" s="17"/>
      <c r="P25" s="17"/>
      <c r="Q25" s="17"/>
      <c r="R25" s="17"/>
      <c r="S25" s="17"/>
      <c r="T25" s="65">
        <v>183</v>
      </c>
      <c r="U25" s="16">
        <f t="shared" si="8"/>
        <v>0</v>
      </c>
      <c r="V25" s="16">
        <f t="shared" si="9"/>
        <v>36</v>
      </c>
      <c r="W25" s="16">
        <f t="shared" si="10"/>
        <v>36</v>
      </c>
      <c r="X25" s="15">
        <f t="shared" si="11"/>
        <v>36</v>
      </c>
      <c r="Y25" s="61">
        <v>100</v>
      </c>
      <c r="Z25" s="16">
        <f t="shared" si="12"/>
        <v>0</v>
      </c>
      <c r="AA25" s="16">
        <f t="shared" si="13"/>
        <v>0</v>
      </c>
      <c r="AB25" s="16">
        <f t="shared" si="14"/>
        <v>0</v>
      </c>
      <c r="AC25" s="15">
        <f t="shared" si="15"/>
        <v>0</v>
      </c>
      <c r="AD25" s="18">
        <f t="shared" si="16"/>
        <v>132</v>
      </c>
      <c r="AE25" s="19">
        <f t="shared" si="17"/>
        <v>132</v>
      </c>
      <c r="AF25" s="19">
        <f t="shared" si="18"/>
        <v>20</v>
      </c>
    </row>
    <row r="26" spans="1:32" hidden="1" x14ac:dyDescent="0.25">
      <c r="A26" s="68">
        <v>174</v>
      </c>
      <c r="B26" s="70" t="s">
        <v>164</v>
      </c>
      <c r="C26" s="58">
        <v>56</v>
      </c>
      <c r="D26" s="59">
        <v>8.4</v>
      </c>
      <c r="E26" s="14">
        <f t="shared" si="0"/>
        <v>42</v>
      </c>
      <c r="F26" s="14">
        <f t="shared" si="1"/>
        <v>0</v>
      </c>
      <c r="G26" s="14">
        <f t="shared" si="2"/>
        <v>42</v>
      </c>
      <c r="H26" s="15">
        <f t="shared" si="3"/>
        <v>42</v>
      </c>
      <c r="I26" s="61">
        <v>450</v>
      </c>
      <c r="J26" s="14">
        <f t="shared" si="4"/>
        <v>0</v>
      </c>
      <c r="K26" s="14">
        <f t="shared" si="5"/>
        <v>40</v>
      </c>
      <c r="L26" s="14">
        <f t="shared" si="6"/>
        <v>40</v>
      </c>
      <c r="M26" s="15">
        <f t="shared" si="7"/>
        <v>40</v>
      </c>
      <c r="N26" s="16">
        <v>60</v>
      </c>
      <c r="O26" s="16">
        <f>IF(N26&gt;1.567,0,IF(N26&gt;1.56,60,IF(N26&gt;1.554,61,IF(N26&gt;1.548,62,IF(N26&gt;1.542,63,IF(N26&gt;1.536,64,IF(N26&gt;1.53,65,IF(N26&gt;1.524,66,IF(N26&gt;1.518,67,IF(N26&gt;1.512,68,IF(N26&gt;1.506,69,IF(N26&gt;1.5,70,IF(N26&gt;1.494,71,IF(N26&gt;1.488,72,IF(N26&gt;1.482,73,IF(N26&gt;1.477,74,IF(N26&gt;1.473,75,IF(N26&gt;1.469,76,IF(N26&gt;1.464,77,IF(N26&gt;1.46,78,IF(N26&gt;1.455,79,IF(N26&gt;1.451,80,IF(N26&gt;1.447,81,IF(N26&gt;1.443,82,IF(N26&gt;1.439,83,IF(N26&gt;1.435,84,IF(N26&gt;1.432,85,IF(N26&gt;1.428,86,IF(N26&gt;1.425,87,IF(N26&gt;1.422,88,IF(N26&gt;1.419,89,IF(N26&gt;1.416,90,IF(N26&gt;1.413,91,IF(N26&gt;1.41,92,IF(N26&gt;1.407,93,IF(N26&gt;1.404,94,IF(N26&gt;1.401,95,IF(N26&gt;1.398,96,IF(N26&gt;1.395,97,IF(N26&gt;1.392,98,IF(N26&gt;1.389,99,IF(N26&gt;1.386,100,IF(N26&gt;1.383,101,IF(N26&gt;1.38,102,IF(N26&gt;1.378,103,IF(N26&gt;1.375,104,IF(N26&gt;1.372,105,IF(N26&gt;1.37,106,IF(N26&gt;1.367,107,IF(N26&gt;1.365,108,IF(N26&gt;1.362,109,IF(N26&gt;1.359,110,IF(N26&gt;1.357,111,IF(N26&gt;1.354,112,IF(N26&gt;1.351,113,IF(N26&gt;1.348,114,IF(N26&gt;1.346,115,IF(N26&gt;1.343,116,IF(N26&gt;1.341,117,IF(N26&gt;1.338,118,IF(N26&gt;1.336,119,)))))))))))))))))))))))))))))))))))))))))))))))))))))))))))))</f>
        <v>0</v>
      </c>
      <c r="P26" s="16">
        <f>IF(N26&gt;3.015,0,IF(N26&gt;3.001,1,IF(N26&gt;2.587,2,IF(N26&gt;2.573,3,IF(N26&gt;2.559,4,IF(N26&gt;2.545,5,IF(N26&gt;2.531,6,IF(N26&gt;2.517,7,IF(N26&gt;2.503,8,IF(N26&gt;2.489,9,IF(N26&gt;2.475,10,IF(N26&gt;2.461,11,IF(N26&gt;2.448,12,IF(N26&gt;2.435,13,IF(N26&gt;2.422,14,IF(N26&gt;2.409,15,IF(N26&gt;2.396,16,IF(N26&gt;2.383,17,IF(N26&gt;2.37,18,IF(N26&gt;2.357,19,IF(N26&gt;2.344,20,IF(N26&gt;2.332,21,IF(N26&gt;2.32,22,IF(N26&gt;2.308,23,IF(N26&gt;2.296,24,IF(N26&gt;2.284,25,IF(N26&gt;2.272,26,IF(N26&gt;2.26,27,IF(N26&gt;2.248,28,IF(N26&gt;2.236,29,IF(N26&gt;2.225,30,IF(N26&gt;2.214,31,IF(N26&gt;2.203,32,IF(N26&gt;2.192,33,IF(N26&gt;2.181,34,IF(N26&gt;2.17,35,IF(N26&gt;2.16,36,IF(N26&gt;2.15,37,IF(N26&gt;2.14,38,IF(N26&gt;2.131,39,IF(N26&gt;2.122,40,IF(N26&gt;2.113,41,IF(N26&gt;2.104,42,IF(N26&gt;2.095,43,IF(N26&gt;2.086,44,IF(N26&gt;2.077,45,IF(N26&gt;2.068,46,IF(N26&gt;2.059,47,IF(N26&gt;2.05,48,IF(N26&gt;2.042,49,IF(N26&gt;2.034,50,IF(N26&gt;2.026,51,IF(N26&gt;2.018,52,IF(N26&gt;2.01,53,IF(N26&gt;2.002,54,IF(N26&gt;1.595,55,IF(N26&gt;1.588,56,IF(N26&gt;1.581,57,IF(N26&gt;1.574,58,IF(N26&gt;1.567,59,))))))))))))))))))))))))))))))))))))))))))))))))))))))))))))</f>
        <v>0</v>
      </c>
      <c r="Q26" s="16"/>
      <c r="R26" s="16">
        <f>O26+P26+Q26</f>
        <v>0</v>
      </c>
      <c r="S26" s="16">
        <f>R26</f>
        <v>0</v>
      </c>
      <c r="T26" s="65">
        <v>200</v>
      </c>
      <c r="U26" s="16">
        <f t="shared" si="8"/>
        <v>0</v>
      </c>
      <c r="V26" s="16">
        <f t="shared" si="9"/>
        <v>50</v>
      </c>
      <c r="W26" s="16">
        <f t="shared" si="10"/>
        <v>50</v>
      </c>
      <c r="X26" s="15">
        <f t="shared" si="11"/>
        <v>50</v>
      </c>
      <c r="Y26" s="61">
        <v>100</v>
      </c>
      <c r="Z26" s="16">
        <f t="shared" si="12"/>
        <v>0</v>
      </c>
      <c r="AA26" s="16">
        <f t="shared" si="13"/>
        <v>0</v>
      </c>
      <c r="AB26" s="16">
        <f t="shared" si="14"/>
        <v>0</v>
      </c>
      <c r="AC26" s="15">
        <f t="shared" si="15"/>
        <v>0</v>
      </c>
      <c r="AD26" s="18">
        <f t="shared" si="16"/>
        <v>132</v>
      </c>
      <c r="AE26" s="19">
        <f t="shared" si="17"/>
        <v>132</v>
      </c>
      <c r="AF26" s="19">
        <f t="shared" si="18"/>
        <v>20</v>
      </c>
    </row>
    <row r="27" spans="1:32" x14ac:dyDescent="0.25">
      <c r="A27" s="68">
        <v>4</v>
      </c>
      <c r="B27" s="70" t="s">
        <v>84</v>
      </c>
      <c r="C27" s="58">
        <v>5</v>
      </c>
      <c r="D27" s="59">
        <v>8.1</v>
      </c>
      <c r="E27" s="14">
        <f t="shared" si="0"/>
        <v>53</v>
      </c>
      <c r="F27" s="14">
        <f t="shared" si="1"/>
        <v>0</v>
      </c>
      <c r="G27" s="14">
        <f t="shared" si="2"/>
        <v>53</v>
      </c>
      <c r="H27" s="15">
        <f t="shared" si="3"/>
        <v>53</v>
      </c>
      <c r="I27" s="61">
        <v>480</v>
      </c>
      <c r="J27" s="14">
        <f t="shared" si="4"/>
        <v>46</v>
      </c>
      <c r="K27" s="14">
        <f t="shared" si="5"/>
        <v>0</v>
      </c>
      <c r="L27" s="14">
        <f t="shared" si="6"/>
        <v>46</v>
      </c>
      <c r="M27" s="15">
        <f t="shared" si="7"/>
        <v>46</v>
      </c>
      <c r="N27" s="16">
        <v>60</v>
      </c>
      <c r="O27" s="16">
        <f>IF(N27&gt;1.567,0,IF(N27&gt;1.56,60,IF(N27&gt;1.554,61,IF(N27&gt;1.548,62,IF(N27&gt;1.542,63,IF(N27&gt;1.536,64,IF(N27&gt;1.53,65,IF(N27&gt;1.524,66,IF(N27&gt;1.518,67,IF(N27&gt;1.512,68,IF(N27&gt;1.506,69,IF(N27&gt;1.5,70,IF(N27&gt;1.494,71,IF(N27&gt;1.488,72,IF(N27&gt;1.482,73,IF(N27&gt;1.477,74,IF(N27&gt;1.473,75,IF(N27&gt;1.469,76,IF(N27&gt;1.464,77,IF(N27&gt;1.46,78,IF(N27&gt;1.455,79,IF(N27&gt;1.451,80,IF(N27&gt;1.447,81,IF(N27&gt;1.443,82,IF(N27&gt;1.439,83,IF(N27&gt;1.435,84,IF(N27&gt;1.432,85,IF(N27&gt;1.428,86,IF(N27&gt;1.425,87,IF(N27&gt;1.422,88,IF(N27&gt;1.419,89,IF(N27&gt;1.416,90,IF(N27&gt;1.413,91,IF(N27&gt;1.41,92,IF(N27&gt;1.407,93,IF(N27&gt;1.404,94,IF(N27&gt;1.401,95,IF(N27&gt;1.398,96,IF(N27&gt;1.395,97,IF(N27&gt;1.392,98,IF(N27&gt;1.389,99,IF(N27&gt;1.386,100,IF(N27&gt;1.383,101,IF(N27&gt;1.38,102,IF(N27&gt;1.378,103,IF(N27&gt;1.375,104,IF(N27&gt;1.372,105,IF(N27&gt;1.37,106,IF(N27&gt;1.367,107,IF(N27&gt;1.365,108,IF(N27&gt;1.362,109,IF(N27&gt;1.359,110,IF(N27&gt;1.357,111,IF(N27&gt;1.354,112,IF(N27&gt;1.351,113,IF(N27&gt;1.348,114,IF(N27&gt;1.346,115,IF(N27&gt;1.343,116,IF(N27&gt;1.341,117,IF(N27&gt;1.338,118,IF(N27&gt;1.336,119,)))))))))))))))))))))))))))))))))))))))))))))))))))))))))))))</f>
        <v>0</v>
      </c>
      <c r="P27" s="16">
        <f>IF(N27&gt;3.015,0,IF(N27&gt;3.001,1,IF(N27&gt;2.587,2,IF(N27&gt;2.573,3,IF(N27&gt;2.559,4,IF(N27&gt;2.545,5,IF(N27&gt;2.531,6,IF(N27&gt;2.517,7,IF(N27&gt;2.503,8,IF(N27&gt;2.489,9,IF(N27&gt;2.475,10,IF(N27&gt;2.461,11,IF(N27&gt;2.448,12,IF(N27&gt;2.435,13,IF(N27&gt;2.422,14,IF(N27&gt;2.409,15,IF(N27&gt;2.396,16,IF(N27&gt;2.383,17,IF(N27&gt;2.37,18,IF(N27&gt;2.357,19,IF(N27&gt;2.344,20,IF(N27&gt;2.332,21,IF(N27&gt;2.32,22,IF(N27&gt;2.308,23,IF(N27&gt;2.296,24,IF(N27&gt;2.284,25,IF(N27&gt;2.272,26,IF(N27&gt;2.26,27,IF(N27&gt;2.248,28,IF(N27&gt;2.236,29,IF(N27&gt;2.225,30,IF(N27&gt;2.214,31,IF(N27&gt;2.203,32,IF(N27&gt;2.192,33,IF(N27&gt;2.181,34,IF(N27&gt;2.17,35,IF(N27&gt;2.16,36,IF(N27&gt;2.15,37,IF(N27&gt;2.14,38,IF(N27&gt;2.131,39,IF(N27&gt;2.122,40,IF(N27&gt;2.113,41,IF(N27&gt;2.104,42,IF(N27&gt;2.095,43,IF(N27&gt;2.086,44,IF(N27&gt;2.077,45,IF(N27&gt;2.068,46,IF(N27&gt;2.059,47,IF(N27&gt;2.05,48,IF(N27&gt;2.042,49,IF(N27&gt;2.034,50,IF(N27&gt;2.026,51,IF(N27&gt;2.018,52,IF(N27&gt;2.01,53,IF(N27&gt;2.002,54,IF(N27&gt;1.595,55,IF(N27&gt;1.588,56,IF(N27&gt;1.581,57,IF(N27&gt;1.574,58,IF(N27&gt;1.567,59,))))))))))))))))))))))))))))))))))))))))))))))))))))))))))))</f>
        <v>0</v>
      </c>
      <c r="Q27" s="16"/>
      <c r="R27" s="16">
        <f>O27+P27+Q27</f>
        <v>0</v>
      </c>
      <c r="S27" s="16">
        <f>R27</f>
        <v>0</v>
      </c>
      <c r="T27" s="65">
        <v>172</v>
      </c>
      <c r="U27" s="16">
        <f t="shared" si="8"/>
        <v>0</v>
      </c>
      <c r="V27" s="16">
        <f t="shared" si="9"/>
        <v>31</v>
      </c>
      <c r="W27" s="16">
        <f t="shared" si="10"/>
        <v>31</v>
      </c>
      <c r="X27" s="15">
        <f t="shared" si="11"/>
        <v>31</v>
      </c>
      <c r="Y27" s="61">
        <v>100</v>
      </c>
      <c r="Z27" s="16">
        <f t="shared" si="12"/>
        <v>0</v>
      </c>
      <c r="AA27" s="16">
        <f t="shared" si="13"/>
        <v>0</v>
      </c>
      <c r="AB27" s="16">
        <f t="shared" si="14"/>
        <v>0</v>
      </c>
      <c r="AC27" s="15">
        <f t="shared" si="15"/>
        <v>0</v>
      </c>
      <c r="AD27" s="18">
        <f t="shared" si="16"/>
        <v>130</v>
      </c>
      <c r="AE27" s="19">
        <f t="shared" si="17"/>
        <v>130</v>
      </c>
      <c r="AF27" s="19">
        <f t="shared" si="18"/>
        <v>22</v>
      </c>
    </row>
    <row r="28" spans="1:32" hidden="1" x14ac:dyDescent="0.25">
      <c r="A28" s="68">
        <v>164</v>
      </c>
      <c r="B28" s="70" t="s">
        <v>195</v>
      </c>
      <c r="C28" s="58">
        <v>52</v>
      </c>
      <c r="D28" s="59">
        <v>8</v>
      </c>
      <c r="E28" s="14">
        <f t="shared" si="0"/>
        <v>55</v>
      </c>
      <c r="F28" s="14">
        <f t="shared" si="1"/>
        <v>0</v>
      </c>
      <c r="G28" s="14">
        <f t="shared" si="2"/>
        <v>55</v>
      </c>
      <c r="H28" s="15">
        <f t="shared" si="3"/>
        <v>55</v>
      </c>
      <c r="I28" s="61">
        <v>420</v>
      </c>
      <c r="J28" s="14">
        <f t="shared" si="4"/>
        <v>0</v>
      </c>
      <c r="K28" s="14">
        <f t="shared" si="5"/>
        <v>34</v>
      </c>
      <c r="L28" s="14">
        <f t="shared" si="6"/>
        <v>34</v>
      </c>
      <c r="M28" s="15">
        <f t="shared" si="7"/>
        <v>34</v>
      </c>
      <c r="N28" s="16">
        <v>60</v>
      </c>
      <c r="O28" s="16">
        <f>IF(N28&gt;1.567,0,IF(N28&gt;1.56,60,IF(N28&gt;1.554,61,IF(N28&gt;1.548,62,IF(N28&gt;1.542,63,IF(N28&gt;1.536,64,IF(N28&gt;1.53,65,IF(N28&gt;1.524,66,IF(N28&gt;1.518,67,IF(N28&gt;1.512,68,IF(N28&gt;1.506,69,IF(N28&gt;1.5,70,IF(N28&gt;1.494,71,IF(N28&gt;1.488,72,IF(N28&gt;1.482,73,IF(N28&gt;1.477,74,IF(N28&gt;1.473,75,IF(N28&gt;1.469,76,IF(N28&gt;1.464,77,IF(N28&gt;1.46,78,IF(N28&gt;1.455,79,IF(N28&gt;1.451,80,IF(N28&gt;1.447,81,IF(N28&gt;1.443,82,IF(N28&gt;1.439,83,IF(N28&gt;1.435,84,IF(N28&gt;1.432,85,IF(N28&gt;1.428,86,IF(N28&gt;1.425,87,IF(N28&gt;1.422,88,IF(N28&gt;1.419,89,IF(N28&gt;1.416,90,IF(N28&gt;1.413,91,IF(N28&gt;1.41,92,IF(N28&gt;1.407,93,IF(N28&gt;1.404,94,IF(N28&gt;1.401,95,IF(N28&gt;1.398,96,IF(N28&gt;1.395,97,IF(N28&gt;1.392,98,IF(N28&gt;1.389,99,IF(N28&gt;1.386,100,IF(N28&gt;1.383,101,IF(N28&gt;1.38,102,IF(N28&gt;1.378,103,IF(N28&gt;1.375,104,IF(N28&gt;1.372,105,IF(N28&gt;1.37,106,IF(N28&gt;1.367,107,IF(N28&gt;1.365,108,IF(N28&gt;1.362,109,IF(N28&gt;1.359,110,IF(N28&gt;1.357,111,IF(N28&gt;1.354,112,IF(N28&gt;1.351,113,IF(N28&gt;1.348,114,IF(N28&gt;1.346,115,IF(N28&gt;1.343,116,IF(N28&gt;1.341,117,IF(N28&gt;1.338,118,IF(N28&gt;1.336,119,)))))))))))))))))))))))))))))))))))))))))))))))))))))))))))))</f>
        <v>0</v>
      </c>
      <c r="P28" s="16">
        <f>IF(N28&gt;3.015,0,IF(N28&gt;3.001,1,IF(N28&gt;2.587,2,IF(N28&gt;2.573,3,IF(N28&gt;2.559,4,IF(N28&gt;2.545,5,IF(N28&gt;2.531,6,IF(N28&gt;2.517,7,IF(N28&gt;2.503,8,IF(N28&gt;2.489,9,IF(N28&gt;2.475,10,IF(N28&gt;2.461,11,IF(N28&gt;2.448,12,IF(N28&gt;2.435,13,IF(N28&gt;2.422,14,IF(N28&gt;2.409,15,IF(N28&gt;2.396,16,IF(N28&gt;2.383,17,IF(N28&gt;2.37,18,IF(N28&gt;2.357,19,IF(N28&gt;2.344,20,IF(N28&gt;2.332,21,IF(N28&gt;2.32,22,IF(N28&gt;2.308,23,IF(N28&gt;2.296,24,IF(N28&gt;2.284,25,IF(N28&gt;2.272,26,IF(N28&gt;2.26,27,IF(N28&gt;2.248,28,IF(N28&gt;2.236,29,IF(N28&gt;2.225,30,IF(N28&gt;2.214,31,IF(N28&gt;2.203,32,IF(N28&gt;2.192,33,IF(N28&gt;2.181,34,IF(N28&gt;2.17,35,IF(N28&gt;2.16,36,IF(N28&gt;2.15,37,IF(N28&gt;2.14,38,IF(N28&gt;2.131,39,IF(N28&gt;2.122,40,IF(N28&gt;2.113,41,IF(N28&gt;2.104,42,IF(N28&gt;2.095,43,IF(N28&gt;2.086,44,IF(N28&gt;2.077,45,IF(N28&gt;2.068,46,IF(N28&gt;2.059,47,IF(N28&gt;2.05,48,IF(N28&gt;2.042,49,IF(N28&gt;2.034,50,IF(N28&gt;2.026,51,IF(N28&gt;2.018,52,IF(N28&gt;2.01,53,IF(N28&gt;2.002,54,IF(N28&gt;1.595,55,IF(N28&gt;1.588,56,IF(N28&gt;1.581,57,IF(N28&gt;1.574,58,IF(N28&gt;1.567,59,))))))))))))))))))))))))))))))))))))))))))))))))))))))))))))</f>
        <v>0</v>
      </c>
      <c r="Q28" s="16"/>
      <c r="R28" s="16">
        <f>O28+P28+Q28</f>
        <v>0</v>
      </c>
      <c r="S28" s="16">
        <f>R28</f>
        <v>0</v>
      </c>
      <c r="T28" s="65">
        <v>191</v>
      </c>
      <c r="U28" s="16">
        <f t="shared" si="8"/>
        <v>0</v>
      </c>
      <c r="V28" s="16">
        <f t="shared" si="9"/>
        <v>41</v>
      </c>
      <c r="W28" s="16">
        <f t="shared" si="10"/>
        <v>41</v>
      </c>
      <c r="X28" s="15">
        <f t="shared" si="11"/>
        <v>41</v>
      </c>
      <c r="Y28" s="61">
        <v>100</v>
      </c>
      <c r="Z28" s="16">
        <f t="shared" si="12"/>
        <v>0</v>
      </c>
      <c r="AA28" s="16">
        <f t="shared" si="13"/>
        <v>0</v>
      </c>
      <c r="AB28" s="16">
        <f t="shared" si="14"/>
        <v>0</v>
      </c>
      <c r="AC28" s="15">
        <f t="shared" si="15"/>
        <v>0</v>
      </c>
      <c r="AD28" s="18">
        <f t="shared" si="16"/>
        <v>130</v>
      </c>
      <c r="AE28" s="19">
        <f t="shared" si="17"/>
        <v>130</v>
      </c>
      <c r="AF28" s="19">
        <f t="shared" si="18"/>
        <v>22</v>
      </c>
    </row>
    <row r="29" spans="1:32" hidden="1" x14ac:dyDescent="0.25">
      <c r="A29" s="68">
        <v>108</v>
      </c>
      <c r="B29" s="70" t="s">
        <v>351</v>
      </c>
      <c r="C29" s="58">
        <v>38</v>
      </c>
      <c r="D29" s="59">
        <v>8.1</v>
      </c>
      <c r="E29" s="14">
        <f t="shared" si="0"/>
        <v>53</v>
      </c>
      <c r="F29" s="14">
        <f t="shared" si="1"/>
        <v>0</v>
      </c>
      <c r="G29" s="14">
        <f t="shared" si="2"/>
        <v>53</v>
      </c>
      <c r="H29" s="15">
        <f t="shared" si="3"/>
        <v>53</v>
      </c>
      <c r="I29" s="61">
        <v>510</v>
      </c>
      <c r="J29" s="14">
        <f t="shared" si="4"/>
        <v>52</v>
      </c>
      <c r="K29" s="14">
        <f t="shared" si="5"/>
        <v>0</v>
      </c>
      <c r="L29" s="14">
        <f t="shared" si="6"/>
        <v>52</v>
      </c>
      <c r="M29" s="15">
        <f t="shared" si="7"/>
        <v>52</v>
      </c>
      <c r="N29" s="17"/>
      <c r="O29" s="17"/>
      <c r="P29" s="17"/>
      <c r="Q29" s="17"/>
      <c r="R29" s="17"/>
      <c r="S29" s="17"/>
      <c r="T29" s="65">
        <v>156</v>
      </c>
      <c r="U29" s="16">
        <f t="shared" si="8"/>
        <v>0</v>
      </c>
      <c r="V29" s="16">
        <f t="shared" si="9"/>
        <v>23</v>
      </c>
      <c r="W29" s="16">
        <f t="shared" si="10"/>
        <v>23</v>
      </c>
      <c r="X29" s="15">
        <f t="shared" si="11"/>
        <v>23</v>
      </c>
      <c r="Y29" s="61">
        <v>100</v>
      </c>
      <c r="Z29" s="16">
        <f t="shared" si="12"/>
        <v>0</v>
      </c>
      <c r="AA29" s="16">
        <f t="shared" si="13"/>
        <v>0</v>
      </c>
      <c r="AB29" s="16">
        <f t="shared" si="14"/>
        <v>0</v>
      </c>
      <c r="AC29" s="15">
        <f t="shared" si="15"/>
        <v>0</v>
      </c>
      <c r="AD29" s="18">
        <f t="shared" si="16"/>
        <v>128</v>
      </c>
      <c r="AE29" s="19">
        <f t="shared" si="17"/>
        <v>128</v>
      </c>
      <c r="AF29" s="19">
        <f t="shared" si="18"/>
        <v>24</v>
      </c>
    </row>
    <row r="30" spans="1:32" hidden="1" x14ac:dyDescent="0.25">
      <c r="A30" s="68">
        <v>36</v>
      </c>
      <c r="B30" s="70" t="s">
        <v>120</v>
      </c>
      <c r="C30" s="58">
        <v>18</v>
      </c>
      <c r="D30" s="59">
        <v>7.6</v>
      </c>
      <c r="E30" s="14">
        <f t="shared" si="0"/>
        <v>63</v>
      </c>
      <c r="F30" s="14">
        <f t="shared" si="1"/>
        <v>0</v>
      </c>
      <c r="G30" s="14">
        <f t="shared" si="2"/>
        <v>63</v>
      </c>
      <c r="H30" s="15">
        <f t="shared" si="3"/>
        <v>63</v>
      </c>
      <c r="I30" s="61">
        <v>380</v>
      </c>
      <c r="J30" s="14">
        <f t="shared" si="4"/>
        <v>0</v>
      </c>
      <c r="K30" s="14">
        <f t="shared" si="5"/>
        <v>26</v>
      </c>
      <c r="L30" s="14">
        <f t="shared" si="6"/>
        <v>26</v>
      </c>
      <c r="M30" s="15">
        <f t="shared" si="7"/>
        <v>26</v>
      </c>
      <c r="N30" s="17"/>
      <c r="O30" s="17"/>
      <c r="P30" s="17"/>
      <c r="Q30" s="17"/>
      <c r="R30" s="17"/>
      <c r="S30" s="17"/>
      <c r="T30" s="65">
        <v>187</v>
      </c>
      <c r="U30" s="16">
        <f t="shared" si="8"/>
        <v>0</v>
      </c>
      <c r="V30" s="16">
        <f t="shared" si="9"/>
        <v>38</v>
      </c>
      <c r="W30" s="16">
        <f t="shared" si="10"/>
        <v>38</v>
      </c>
      <c r="X30" s="15">
        <f t="shared" si="11"/>
        <v>38</v>
      </c>
      <c r="Y30" s="61">
        <v>100</v>
      </c>
      <c r="Z30" s="16">
        <f t="shared" si="12"/>
        <v>0</v>
      </c>
      <c r="AA30" s="16">
        <f t="shared" si="13"/>
        <v>0</v>
      </c>
      <c r="AB30" s="16">
        <f t="shared" si="14"/>
        <v>0</v>
      </c>
      <c r="AC30" s="15">
        <f t="shared" si="15"/>
        <v>0</v>
      </c>
      <c r="AD30" s="18">
        <f t="shared" si="16"/>
        <v>127</v>
      </c>
      <c r="AE30" s="19">
        <f t="shared" si="17"/>
        <v>127</v>
      </c>
      <c r="AF30" s="19">
        <f t="shared" si="18"/>
        <v>25</v>
      </c>
    </row>
    <row r="31" spans="1:32" hidden="1" x14ac:dyDescent="0.25">
      <c r="A31" s="68">
        <v>139</v>
      </c>
      <c r="B31" s="70" t="s">
        <v>433</v>
      </c>
      <c r="C31" s="58">
        <v>46</v>
      </c>
      <c r="D31" s="59">
        <v>8.3000000000000007</v>
      </c>
      <c r="E31" s="14">
        <f t="shared" si="0"/>
        <v>46</v>
      </c>
      <c r="F31" s="14">
        <f t="shared" si="1"/>
        <v>0</v>
      </c>
      <c r="G31" s="14">
        <f t="shared" si="2"/>
        <v>46</v>
      </c>
      <c r="H31" s="15">
        <f t="shared" si="3"/>
        <v>46</v>
      </c>
      <c r="I31" s="61">
        <v>480</v>
      </c>
      <c r="J31" s="14">
        <f t="shared" si="4"/>
        <v>46</v>
      </c>
      <c r="K31" s="14">
        <f t="shared" si="5"/>
        <v>0</v>
      </c>
      <c r="L31" s="14">
        <f t="shared" si="6"/>
        <v>46</v>
      </c>
      <c r="M31" s="15">
        <f t="shared" si="7"/>
        <v>46</v>
      </c>
      <c r="N31" s="17"/>
      <c r="O31" s="17"/>
      <c r="P31" s="17"/>
      <c r="Q31" s="17"/>
      <c r="R31" s="17"/>
      <c r="S31" s="17"/>
      <c r="T31" s="65">
        <v>180</v>
      </c>
      <c r="U31" s="16">
        <f t="shared" si="8"/>
        <v>0</v>
      </c>
      <c r="V31" s="16">
        <f t="shared" si="9"/>
        <v>35</v>
      </c>
      <c r="W31" s="16">
        <f t="shared" si="10"/>
        <v>35</v>
      </c>
      <c r="X31" s="15">
        <f t="shared" si="11"/>
        <v>35</v>
      </c>
      <c r="Y31" s="61">
        <v>100</v>
      </c>
      <c r="Z31" s="16">
        <f t="shared" si="12"/>
        <v>0</v>
      </c>
      <c r="AA31" s="16">
        <f t="shared" si="13"/>
        <v>0</v>
      </c>
      <c r="AB31" s="16">
        <f t="shared" si="14"/>
        <v>0</v>
      </c>
      <c r="AC31" s="15">
        <f t="shared" si="15"/>
        <v>0</v>
      </c>
      <c r="AD31" s="18">
        <f t="shared" si="16"/>
        <v>127</v>
      </c>
      <c r="AE31" s="19">
        <f t="shared" si="17"/>
        <v>127</v>
      </c>
      <c r="AF31" s="19">
        <f t="shared" si="18"/>
        <v>25</v>
      </c>
    </row>
    <row r="32" spans="1:32" hidden="1" x14ac:dyDescent="0.25">
      <c r="A32" s="68">
        <v>9</v>
      </c>
      <c r="B32" s="70" t="s">
        <v>100</v>
      </c>
      <c r="C32" s="58">
        <v>7</v>
      </c>
      <c r="D32" s="59">
        <v>7.9</v>
      </c>
      <c r="E32" s="14">
        <f t="shared" si="0"/>
        <v>57</v>
      </c>
      <c r="F32" s="14">
        <f t="shared" si="1"/>
        <v>0</v>
      </c>
      <c r="G32" s="14">
        <f t="shared" si="2"/>
        <v>57</v>
      </c>
      <c r="H32" s="15">
        <f t="shared" si="3"/>
        <v>57</v>
      </c>
      <c r="I32" s="61">
        <v>460</v>
      </c>
      <c r="J32" s="14">
        <f t="shared" si="4"/>
        <v>0</v>
      </c>
      <c r="K32" s="14">
        <f t="shared" si="5"/>
        <v>42</v>
      </c>
      <c r="L32" s="14">
        <f t="shared" si="6"/>
        <v>42</v>
      </c>
      <c r="M32" s="15">
        <f t="shared" si="7"/>
        <v>42</v>
      </c>
      <c r="N32" s="16">
        <v>60</v>
      </c>
      <c r="O32" s="16">
        <f>IF(N32&gt;1.567,0,IF(N32&gt;1.56,60,IF(N32&gt;1.554,61,IF(N32&gt;1.548,62,IF(N32&gt;1.542,63,IF(N32&gt;1.536,64,IF(N32&gt;1.53,65,IF(N32&gt;1.524,66,IF(N32&gt;1.518,67,IF(N32&gt;1.512,68,IF(N32&gt;1.506,69,IF(N32&gt;1.5,70,IF(N32&gt;1.494,71,IF(N32&gt;1.488,72,IF(N32&gt;1.482,73,IF(N32&gt;1.477,74,IF(N32&gt;1.473,75,IF(N32&gt;1.469,76,IF(N32&gt;1.464,77,IF(N32&gt;1.46,78,IF(N32&gt;1.455,79,IF(N32&gt;1.451,80,IF(N32&gt;1.447,81,IF(N32&gt;1.443,82,IF(N32&gt;1.439,83,IF(N32&gt;1.435,84,IF(N32&gt;1.432,85,IF(N32&gt;1.428,86,IF(N32&gt;1.425,87,IF(N32&gt;1.422,88,IF(N32&gt;1.419,89,IF(N32&gt;1.416,90,IF(N32&gt;1.413,91,IF(N32&gt;1.41,92,IF(N32&gt;1.407,93,IF(N32&gt;1.404,94,IF(N32&gt;1.401,95,IF(N32&gt;1.398,96,IF(N32&gt;1.395,97,IF(N32&gt;1.392,98,IF(N32&gt;1.389,99,IF(N32&gt;1.386,100,IF(N32&gt;1.383,101,IF(N32&gt;1.38,102,IF(N32&gt;1.378,103,IF(N32&gt;1.375,104,IF(N32&gt;1.372,105,IF(N32&gt;1.37,106,IF(N32&gt;1.367,107,IF(N32&gt;1.365,108,IF(N32&gt;1.362,109,IF(N32&gt;1.359,110,IF(N32&gt;1.357,111,IF(N32&gt;1.354,112,IF(N32&gt;1.351,113,IF(N32&gt;1.348,114,IF(N32&gt;1.346,115,IF(N32&gt;1.343,116,IF(N32&gt;1.341,117,IF(N32&gt;1.338,118,IF(N32&gt;1.336,119,)))))))))))))))))))))))))))))))))))))))))))))))))))))))))))))</f>
        <v>0</v>
      </c>
      <c r="P32" s="16">
        <f>IF(N32&gt;3.015,0,IF(N32&gt;3.001,1,IF(N32&gt;2.587,2,IF(N32&gt;2.573,3,IF(N32&gt;2.559,4,IF(N32&gt;2.545,5,IF(N32&gt;2.531,6,IF(N32&gt;2.517,7,IF(N32&gt;2.503,8,IF(N32&gt;2.489,9,IF(N32&gt;2.475,10,IF(N32&gt;2.461,11,IF(N32&gt;2.448,12,IF(N32&gt;2.435,13,IF(N32&gt;2.422,14,IF(N32&gt;2.409,15,IF(N32&gt;2.396,16,IF(N32&gt;2.383,17,IF(N32&gt;2.37,18,IF(N32&gt;2.357,19,IF(N32&gt;2.344,20,IF(N32&gt;2.332,21,IF(N32&gt;2.32,22,IF(N32&gt;2.308,23,IF(N32&gt;2.296,24,IF(N32&gt;2.284,25,IF(N32&gt;2.272,26,IF(N32&gt;2.26,27,IF(N32&gt;2.248,28,IF(N32&gt;2.236,29,IF(N32&gt;2.225,30,IF(N32&gt;2.214,31,IF(N32&gt;2.203,32,IF(N32&gt;2.192,33,IF(N32&gt;2.181,34,IF(N32&gt;2.17,35,IF(N32&gt;2.16,36,IF(N32&gt;2.15,37,IF(N32&gt;2.14,38,IF(N32&gt;2.131,39,IF(N32&gt;2.122,40,IF(N32&gt;2.113,41,IF(N32&gt;2.104,42,IF(N32&gt;2.095,43,IF(N32&gt;2.086,44,IF(N32&gt;2.077,45,IF(N32&gt;2.068,46,IF(N32&gt;2.059,47,IF(N32&gt;2.05,48,IF(N32&gt;2.042,49,IF(N32&gt;2.034,50,IF(N32&gt;2.026,51,IF(N32&gt;2.018,52,IF(N32&gt;2.01,53,IF(N32&gt;2.002,54,IF(N32&gt;1.595,55,IF(N32&gt;1.588,56,IF(N32&gt;1.581,57,IF(N32&gt;1.574,58,IF(N32&gt;1.567,59,))))))))))))))))))))))))))))))))))))))))))))))))))))))))))))</f>
        <v>0</v>
      </c>
      <c r="Q32" s="16"/>
      <c r="R32" s="16">
        <f>O32+P32+Q32</f>
        <v>0</v>
      </c>
      <c r="S32" s="16">
        <f>R32</f>
        <v>0</v>
      </c>
      <c r="T32" s="65">
        <v>164</v>
      </c>
      <c r="U32" s="16">
        <f t="shared" si="8"/>
        <v>0</v>
      </c>
      <c r="V32" s="16">
        <f t="shared" si="9"/>
        <v>27</v>
      </c>
      <c r="W32" s="16">
        <f t="shared" si="10"/>
        <v>27</v>
      </c>
      <c r="X32" s="15">
        <f t="shared" si="11"/>
        <v>27</v>
      </c>
      <c r="Y32" s="61">
        <v>100</v>
      </c>
      <c r="Z32" s="16">
        <f t="shared" si="12"/>
        <v>0</v>
      </c>
      <c r="AA32" s="16">
        <f t="shared" si="13"/>
        <v>0</v>
      </c>
      <c r="AB32" s="16">
        <f t="shared" si="14"/>
        <v>0</v>
      </c>
      <c r="AC32" s="15">
        <f t="shared" si="15"/>
        <v>0</v>
      </c>
      <c r="AD32" s="18">
        <f t="shared" si="16"/>
        <v>126</v>
      </c>
      <c r="AE32" s="19">
        <f t="shared" si="17"/>
        <v>126</v>
      </c>
      <c r="AF32" s="19">
        <f t="shared" si="18"/>
        <v>27</v>
      </c>
    </row>
    <row r="33" spans="1:32" hidden="1" x14ac:dyDescent="0.25">
      <c r="A33" s="68">
        <v>29</v>
      </c>
      <c r="B33" s="70" t="s">
        <v>102</v>
      </c>
      <c r="C33" s="58">
        <v>12</v>
      </c>
      <c r="D33" s="59">
        <v>7.9</v>
      </c>
      <c r="E33" s="14">
        <f t="shared" si="0"/>
        <v>57</v>
      </c>
      <c r="F33" s="14">
        <f t="shared" si="1"/>
        <v>0</v>
      </c>
      <c r="G33" s="14">
        <f t="shared" si="2"/>
        <v>57</v>
      </c>
      <c r="H33" s="15">
        <f t="shared" si="3"/>
        <v>57</v>
      </c>
      <c r="I33" s="61">
        <v>430</v>
      </c>
      <c r="J33" s="14">
        <f t="shared" si="4"/>
        <v>0</v>
      </c>
      <c r="K33" s="14">
        <f t="shared" si="5"/>
        <v>36</v>
      </c>
      <c r="L33" s="14">
        <f t="shared" si="6"/>
        <v>36</v>
      </c>
      <c r="M33" s="15">
        <f t="shared" si="7"/>
        <v>36</v>
      </c>
      <c r="N33" s="16">
        <v>60</v>
      </c>
      <c r="O33" s="16">
        <f>IF(N33&gt;1.567,0,IF(N33&gt;1.56,60,IF(N33&gt;1.554,61,IF(N33&gt;1.548,62,IF(N33&gt;1.542,63,IF(N33&gt;1.536,64,IF(N33&gt;1.53,65,IF(N33&gt;1.524,66,IF(N33&gt;1.518,67,IF(N33&gt;1.512,68,IF(N33&gt;1.506,69,IF(N33&gt;1.5,70,IF(N33&gt;1.494,71,IF(N33&gt;1.488,72,IF(N33&gt;1.482,73,IF(N33&gt;1.477,74,IF(N33&gt;1.473,75,IF(N33&gt;1.469,76,IF(N33&gt;1.464,77,IF(N33&gt;1.46,78,IF(N33&gt;1.455,79,IF(N33&gt;1.451,80,IF(N33&gt;1.447,81,IF(N33&gt;1.443,82,IF(N33&gt;1.439,83,IF(N33&gt;1.435,84,IF(N33&gt;1.432,85,IF(N33&gt;1.428,86,IF(N33&gt;1.425,87,IF(N33&gt;1.422,88,IF(N33&gt;1.419,89,IF(N33&gt;1.416,90,IF(N33&gt;1.413,91,IF(N33&gt;1.41,92,IF(N33&gt;1.407,93,IF(N33&gt;1.404,94,IF(N33&gt;1.401,95,IF(N33&gt;1.398,96,IF(N33&gt;1.395,97,IF(N33&gt;1.392,98,IF(N33&gt;1.389,99,IF(N33&gt;1.386,100,IF(N33&gt;1.383,101,IF(N33&gt;1.38,102,IF(N33&gt;1.378,103,IF(N33&gt;1.375,104,IF(N33&gt;1.372,105,IF(N33&gt;1.37,106,IF(N33&gt;1.367,107,IF(N33&gt;1.365,108,IF(N33&gt;1.362,109,IF(N33&gt;1.359,110,IF(N33&gt;1.357,111,IF(N33&gt;1.354,112,IF(N33&gt;1.351,113,IF(N33&gt;1.348,114,IF(N33&gt;1.346,115,IF(N33&gt;1.343,116,IF(N33&gt;1.341,117,IF(N33&gt;1.338,118,IF(N33&gt;1.336,119,)))))))))))))))))))))))))))))))))))))))))))))))))))))))))))))</f>
        <v>0</v>
      </c>
      <c r="P33" s="16">
        <f>IF(N33&gt;3.015,0,IF(N33&gt;3.001,1,IF(N33&gt;2.587,2,IF(N33&gt;2.573,3,IF(N33&gt;2.559,4,IF(N33&gt;2.545,5,IF(N33&gt;2.531,6,IF(N33&gt;2.517,7,IF(N33&gt;2.503,8,IF(N33&gt;2.489,9,IF(N33&gt;2.475,10,IF(N33&gt;2.461,11,IF(N33&gt;2.448,12,IF(N33&gt;2.435,13,IF(N33&gt;2.422,14,IF(N33&gt;2.409,15,IF(N33&gt;2.396,16,IF(N33&gt;2.383,17,IF(N33&gt;2.37,18,IF(N33&gt;2.357,19,IF(N33&gt;2.344,20,IF(N33&gt;2.332,21,IF(N33&gt;2.32,22,IF(N33&gt;2.308,23,IF(N33&gt;2.296,24,IF(N33&gt;2.284,25,IF(N33&gt;2.272,26,IF(N33&gt;2.26,27,IF(N33&gt;2.248,28,IF(N33&gt;2.236,29,IF(N33&gt;2.225,30,IF(N33&gt;2.214,31,IF(N33&gt;2.203,32,IF(N33&gt;2.192,33,IF(N33&gt;2.181,34,IF(N33&gt;2.17,35,IF(N33&gt;2.16,36,IF(N33&gt;2.15,37,IF(N33&gt;2.14,38,IF(N33&gt;2.131,39,IF(N33&gt;2.122,40,IF(N33&gt;2.113,41,IF(N33&gt;2.104,42,IF(N33&gt;2.095,43,IF(N33&gt;2.086,44,IF(N33&gt;2.077,45,IF(N33&gt;2.068,46,IF(N33&gt;2.059,47,IF(N33&gt;2.05,48,IF(N33&gt;2.042,49,IF(N33&gt;2.034,50,IF(N33&gt;2.026,51,IF(N33&gt;2.018,52,IF(N33&gt;2.01,53,IF(N33&gt;2.002,54,IF(N33&gt;1.595,55,IF(N33&gt;1.588,56,IF(N33&gt;1.581,57,IF(N33&gt;1.574,58,IF(N33&gt;1.567,59,))))))))))))))))))))))))))))))))))))))))))))))))))))))))))))</f>
        <v>0</v>
      </c>
      <c r="Q33" s="16"/>
      <c r="R33" s="16">
        <f>O33+P33+Q33</f>
        <v>0</v>
      </c>
      <c r="S33" s="16">
        <f>R33</f>
        <v>0</v>
      </c>
      <c r="T33" s="65">
        <v>177</v>
      </c>
      <c r="U33" s="16">
        <f t="shared" si="8"/>
        <v>0</v>
      </c>
      <c r="V33" s="16">
        <f t="shared" si="9"/>
        <v>33</v>
      </c>
      <c r="W33" s="16">
        <f t="shared" si="10"/>
        <v>33</v>
      </c>
      <c r="X33" s="15">
        <f t="shared" si="11"/>
        <v>33</v>
      </c>
      <c r="Y33" s="61">
        <v>100</v>
      </c>
      <c r="Z33" s="16">
        <f t="shared" si="12"/>
        <v>0</v>
      </c>
      <c r="AA33" s="16">
        <f t="shared" si="13"/>
        <v>0</v>
      </c>
      <c r="AB33" s="16">
        <f t="shared" si="14"/>
        <v>0</v>
      </c>
      <c r="AC33" s="15">
        <f t="shared" si="15"/>
        <v>0</v>
      </c>
      <c r="AD33" s="18">
        <f t="shared" si="16"/>
        <v>126</v>
      </c>
      <c r="AE33" s="19">
        <f t="shared" si="17"/>
        <v>126</v>
      </c>
      <c r="AF33" s="19">
        <f t="shared" si="18"/>
        <v>27</v>
      </c>
    </row>
    <row r="34" spans="1:32" hidden="1" x14ac:dyDescent="0.25">
      <c r="A34" s="68">
        <v>159</v>
      </c>
      <c r="B34" s="70" t="s">
        <v>74</v>
      </c>
      <c r="C34" s="58">
        <v>50</v>
      </c>
      <c r="D34" s="59">
        <v>7.7</v>
      </c>
      <c r="E34" s="14">
        <f t="shared" si="0"/>
        <v>61</v>
      </c>
      <c r="F34" s="14">
        <f t="shared" si="1"/>
        <v>0</v>
      </c>
      <c r="G34" s="14">
        <f t="shared" si="2"/>
        <v>61</v>
      </c>
      <c r="H34" s="15">
        <f t="shared" si="3"/>
        <v>61</v>
      </c>
      <c r="I34" s="61">
        <v>390</v>
      </c>
      <c r="J34" s="14">
        <f t="shared" si="4"/>
        <v>0</v>
      </c>
      <c r="K34" s="14">
        <f t="shared" si="5"/>
        <v>28</v>
      </c>
      <c r="L34" s="14">
        <f t="shared" si="6"/>
        <v>28</v>
      </c>
      <c r="M34" s="15">
        <f t="shared" si="7"/>
        <v>28</v>
      </c>
      <c r="N34" s="16">
        <v>60</v>
      </c>
      <c r="O34" s="16">
        <f>IF(N34&gt;1.567,0,IF(N34&gt;1.56,60,IF(N34&gt;1.554,61,IF(N34&gt;1.548,62,IF(N34&gt;1.542,63,IF(N34&gt;1.536,64,IF(N34&gt;1.53,65,IF(N34&gt;1.524,66,IF(N34&gt;1.518,67,IF(N34&gt;1.512,68,IF(N34&gt;1.506,69,IF(N34&gt;1.5,70,IF(N34&gt;1.494,71,IF(N34&gt;1.488,72,IF(N34&gt;1.482,73,IF(N34&gt;1.477,74,IF(N34&gt;1.473,75,IF(N34&gt;1.469,76,IF(N34&gt;1.464,77,IF(N34&gt;1.46,78,IF(N34&gt;1.455,79,IF(N34&gt;1.451,80,IF(N34&gt;1.447,81,IF(N34&gt;1.443,82,IF(N34&gt;1.439,83,IF(N34&gt;1.435,84,IF(N34&gt;1.432,85,IF(N34&gt;1.428,86,IF(N34&gt;1.425,87,IF(N34&gt;1.422,88,IF(N34&gt;1.419,89,IF(N34&gt;1.416,90,IF(N34&gt;1.413,91,IF(N34&gt;1.41,92,IF(N34&gt;1.407,93,IF(N34&gt;1.404,94,IF(N34&gt;1.401,95,IF(N34&gt;1.398,96,IF(N34&gt;1.395,97,IF(N34&gt;1.392,98,IF(N34&gt;1.389,99,IF(N34&gt;1.386,100,IF(N34&gt;1.383,101,IF(N34&gt;1.38,102,IF(N34&gt;1.378,103,IF(N34&gt;1.375,104,IF(N34&gt;1.372,105,IF(N34&gt;1.37,106,IF(N34&gt;1.367,107,IF(N34&gt;1.365,108,IF(N34&gt;1.362,109,IF(N34&gt;1.359,110,IF(N34&gt;1.357,111,IF(N34&gt;1.354,112,IF(N34&gt;1.351,113,IF(N34&gt;1.348,114,IF(N34&gt;1.346,115,IF(N34&gt;1.343,116,IF(N34&gt;1.341,117,IF(N34&gt;1.338,118,IF(N34&gt;1.336,119,)))))))))))))))))))))))))))))))))))))))))))))))))))))))))))))</f>
        <v>0</v>
      </c>
      <c r="P34" s="16">
        <f>IF(N34&gt;3.015,0,IF(N34&gt;3.001,1,IF(N34&gt;2.587,2,IF(N34&gt;2.573,3,IF(N34&gt;2.559,4,IF(N34&gt;2.545,5,IF(N34&gt;2.531,6,IF(N34&gt;2.517,7,IF(N34&gt;2.503,8,IF(N34&gt;2.489,9,IF(N34&gt;2.475,10,IF(N34&gt;2.461,11,IF(N34&gt;2.448,12,IF(N34&gt;2.435,13,IF(N34&gt;2.422,14,IF(N34&gt;2.409,15,IF(N34&gt;2.396,16,IF(N34&gt;2.383,17,IF(N34&gt;2.37,18,IF(N34&gt;2.357,19,IF(N34&gt;2.344,20,IF(N34&gt;2.332,21,IF(N34&gt;2.32,22,IF(N34&gt;2.308,23,IF(N34&gt;2.296,24,IF(N34&gt;2.284,25,IF(N34&gt;2.272,26,IF(N34&gt;2.26,27,IF(N34&gt;2.248,28,IF(N34&gt;2.236,29,IF(N34&gt;2.225,30,IF(N34&gt;2.214,31,IF(N34&gt;2.203,32,IF(N34&gt;2.192,33,IF(N34&gt;2.181,34,IF(N34&gt;2.17,35,IF(N34&gt;2.16,36,IF(N34&gt;2.15,37,IF(N34&gt;2.14,38,IF(N34&gt;2.131,39,IF(N34&gt;2.122,40,IF(N34&gt;2.113,41,IF(N34&gt;2.104,42,IF(N34&gt;2.095,43,IF(N34&gt;2.086,44,IF(N34&gt;2.077,45,IF(N34&gt;2.068,46,IF(N34&gt;2.059,47,IF(N34&gt;2.05,48,IF(N34&gt;2.042,49,IF(N34&gt;2.034,50,IF(N34&gt;2.026,51,IF(N34&gt;2.018,52,IF(N34&gt;2.01,53,IF(N34&gt;2.002,54,IF(N34&gt;1.595,55,IF(N34&gt;1.588,56,IF(N34&gt;1.581,57,IF(N34&gt;1.574,58,IF(N34&gt;1.567,59,))))))))))))))))))))))))))))))))))))))))))))))))))))))))))))</f>
        <v>0</v>
      </c>
      <c r="Q34" s="16"/>
      <c r="R34" s="16">
        <f>O34+P34+Q34</f>
        <v>0</v>
      </c>
      <c r="S34" s="16">
        <f>R34</f>
        <v>0</v>
      </c>
      <c r="T34" s="65">
        <v>184</v>
      </c>
      <c r="U34" s="16">
        <f t="shared" si="8"/>
        <v>0</v>
      </c>
      <c r="V34" s="16">
        <f t="shared" si="9"/>
        <v>37</v>
      </c>
      <c r="W34" s="16">
        <f t="shared" si="10"/>
        <v>37</v>
      </c>
      <c r="X34" s="15">
        <f t="shared" si="11"/>
        <v>37</v>
      </c>
      <c r="Y34" s="61">
        <v>100</v>
      </c>
      <c r="Z34" s="16">
        <f t="shared" si="12"/>
        <v>0</v>
      </c>
      <c r="AA34" s="16">
        <f t="shared" si="13"/>
        <v>0</v>
      </c>
      <c r="AB34" s="16">
        <f t="shared" si="14"/>
        <v>0</v>
      </c>
      <c r="AC34" s="15">
        <f t="shared" si="15"/>
        <v>0</v>
      </c>
      <c r="AD34" s="18">
        <f t="shared" si="16"/>
        <v>126</v>
      </c>
      <c r="AE34" s="19">
        <f t="shared" si="17"/>
        <v>126</v>
      </c>
      <c r="AF34" s="19">
        <f t="shared" si="18"/>
        <v>27</v>
      </c>
    </row>
    <row r="35" spans="1:32" hidden="1" x14ac:dyDescent="0.25">
      <c r="A35" s="68">
        <v>96</v>
      </c>
      <c r="B35" s="70" t="s">
        <v>397</v>
      </c>
      <c r="C35" s="58">
        <v>34</v>
      </c>
      <c r="D35" s="59">
        <v>8.1999999999999993</v>
      </c>
      <c r="E35" s="14">
        <f t="shared" si="0"/>
        <v>50</v>
      </c>
      <c r="F35" s="14">
        <f t="shared" si="1"/>
        <v>0</v>
      </c>
      <c r="G35" s="14">
        <f t="shared" si="2"/>
        <v>50</v>
      </c>
      <c r="H35" s="15">
        <f t="shared" si="3"/>
        <v>50</v>
      </c>
      <c r="I35" s="61">
        <v>420</v>
      </c>
      <c r="J35" s="14">
        <f t="shared" si="4"/>
        <v>0</v>
      </c>
      <c r="K35" s="14">
        <f t="shared" si="5"/>
        <v>34</v>
      </c>
      <c r="L35" s="14">
        <f t="shared" si="6"/>
        <v>34</v>
      </c>
      <c r="M35" s="15">
        <f t="shared" si="7"/>
        <v>34</v>
      </c>
      <c r="N35" s="17"/>
      <c r="O35" s="17"/>
      <c r="P35" s="17"/>
      <c r="Q35" s="17"/>
      <c r="R35" s="17"/>
      <c r="S35" s="17"/>
      <c r="T35" s="65">
        <v>191</v>
      </c>
      <c r="U35" s="16">
        <f t="shared" si="8"/>
        <v>0</v>
      </c>
      <c r="V35" s="16">
        <f t="shared" si="9"/>
        <v>41</v>
      </c>
      <c r="W35" s="16">
        <f t="shared" si="10"/>
        <v>41</v>
      </c>
      <c r="X35" s="15">
        <f t="shared" si="11"/>
        <v>41</v>
      </c>
      <c r="Y35" s="61">
        <v>100</v>
      </c>
      <c r="Z35" s="16">
        <f t="shared" si="12"/>
        <v>0</v>
      </c>
      <c r="AA35" s="16">
        <f t="shared" si="13"/>
        <v>0</v>
      </c>
      <c r="AB35" s="16">
        <f t="shared" si="14"/>
        <v>0</v>
      </c>
      <c r="AC35" s="15">
        <f t="shared" si="15"/>
        <v>0</v>
      </c>
      <c r="AD35" s="18">
        <f t="shared" si="16"/>
        <v>125</v>
      </c>
      <c r="AE35" s="19">
        <f t="shared" si="17"/>
        <v>125</v>
      </c>
      <c r="AF35" s="19">
        <f t="shared" si="18"/>
        <v>30</v>
      </c>
    </row>
    <row r="36" spans="1:32" hidden="1" x14ac:dyDescent="0.25">
      <c r="A36" s="68">
        <v>27</v>
      </c>
      <c r="B36" s="70" t="s">
        <v>330</v>
      </c>
      <c r="C36" s="58">
        <v>12</v>
      </c>
      <c r="D36" s="59">
        <v>8</v>
      </c>
      <c r="E36" s="14">
        <f t="shared" si="0"/>
        <v>55</v>
      </c>
      <c r="F36" s="14">
        <f t="shared" si="1"/>
        <v>0</v>
      </c>
      <c r="G36" s="14">
        <f t="shared" si="2"/>
        <v>55</v>
      </c>
      <c r="H36" s="15">
        <f t="shared" si="3"/>
        <v>55</v>
      </c>
      <c r="I36" s="61">
        <v>400</v>
      </c>
      <c r="J36" s="14">
        <f t="shared" si="4"/>
        <v>0</v>
      </c>
      <c r="K36" s="14">
        <f t="shared" si="5"/>
        <v>30</v>
      </c>
      <c r="L36" s="14">
        <f t="shared" si="6"/>
        <v>30</v>
      </c>
      <c r="M36" s="15">
        <f t="shared" si="7"/>
        <v>30</v>
      </c>
      <c r="N36" s="16">
        <v>60</v>
      </c>
      <c r="O36" s="16">
        <f>IF(N36&gt;1.567,0,IF(N36&gt;1.56,60,IF(N36&gt;1.554,61,IF(N36&gt;1.548,62,IF(N36&gt;1.542,63,IF(N36&gt;1.536,64,IF(N36&gt;1.53,65,IF(N36&gt;1.524,66,IF(N36&gt;1.518,67,IF(N36&gt;1.512,68,IF(N36&gt;1.506,69,IF(N36&gt;1.5,70,IF(N36&gt;1.494,71,IF(N36&gt;1.488,72,IF(N36&gt;1.482,73,IF(N36&gt;1.477,74,IF(N36&gt;1.473,75,IF(N36&gt;1.469,76,IF(N36&gt;1.464,77,IF(N36&gt;1.46,78,IF(N36&gt;1.455,79,IF(N36&gt;1.451,80,IF(N36&gt;1.447,81,IF(N36&gt;1.443,82,IF(N36&gt;1.439,83,IF(N36&gt;1.435,84,IF(N36&gt;1.432,85,IF(N36&gt;1.428,86,IF(N36&gt;1.425,87,IF(N36&gt;1.422,88,IF(N36&gt;1.419,89,IF(N36&gt;1.416,90,IF(N36&gt;1.413,91,IF(N36&gt;1.41,92,IF(N36&gt;1.407,93,IF(N36&gt;1.404,94,IF(N36&gt;1.401,95,IF(N36&gt;1.398,96,IF(N36&gt;1.395,97,IF(N36&gt;1.392,98,IF(N36&gt;1.389,99,IF(N36&gt;1.386,100,IF(N36&gt;1.383,101,IF(N36&gt;1.38,102,IF(N36&gt;1.378,103,IF(N36&gt;1.375,104,IF(N36&gt;1.372,105,IF(N36&gt;1.37,106,IF(N36&gt;1.367,107,IF(N36&gt;1.365,108,IF(N36&gt;1.362,109,IF(N36&gt;1.359,110,IF(N36&gt;1.357,111,IF(N36&gt;1.354,112,IF(N36&gt;1.351,113,IF(N36&gt;1.348,114,IF(N36&gt;1.346,115,IF(N36&gt;1.343,116,IF(N36&gt;1.341,117,IF(N36&gt;1.338,118,IF(N36&gt;1.336,119,)))))))))))))))))))))))))))))))))))))))))))))))))))))))))))))</f>
        <v>0</v>
      </c>
      <c r="P36" s="16">
        <f>IF(N36&gt;3.015,0,IF(N36&gt;3.001,1,IF(N36&gt;2.587,2,IF(N36&gt;2.573,3,IF(N36&gt;2.559,4,IF(N36&gt;2.545,5,IF(N36&gt;2.531,6,IF(N36&gt;2.517,7,IF(N36&gt;2.503,8,IF(N36&gt;2.489,9,IF(N36&gt;2.475,10,IF(N36&gt;2.461,11,IF(N36&gt;2.448,12,IF(N36&gt;2.435,13,IF(N36&gt;2.422,14,IF(N36&gt;2.409,15,IF(N36&gt;2.396,16,IF(N36&gt;2.383,17,IF(N36&gt;2.37,18,IF(N36&gt;2.357,19,IF(N36&gt;2.344,20,IF(N36&gt;2.332,21,IF(N36&gt;2.32,22,IF(N36&gt;2.308,23,IF(N36&gt;2.296,24,IF(N36&gt;2.284,25,IF(N36&gt;2.272,26,IF(N36&gt;2.26,27,IF(N36&gt;2.248,28,IF(N36&gt;2.236,29,IF(N36&gt;2.225,30,IF(N36&gt;2.214,31,IF(N36&gt;2.203,32,IF(N36&gt;2.192,33,IF(N36&gt;2.181,34,IF(N36&gt;2.17,35,IF(N36&gt;2.16,36,IF(N36&gt;2.15,37,IF(N36&gt;2.14,38,IF(N36&gt;2.131,39,IF(N36&gt;2.122,40,IF(N36&gt;2.113,41,IF(N36&gt;2.104,42,IF(N36&gt;2.095,43,IF(N36&gt;2.086,44,IF(N36&gt;2.077,45,IF(N36&gt;2.068,46,IF(N36&gt;2.059,47,IF(N36&gt;2.05,48,IF(N36&gt;2.042,49,IF(N36&gt;2.034,50,IF(N36&gt;2.026,51,IF(N36&gt;2.018,52,IF(N36&gt;2.01,53,IF(N36&gt;2.002,54,IF(N36&gt;1.595,55,IF(N36&gt;1.588,56,IF(N36&gt;1.581,57,IF(N36&gt;1.574,58,IF(N36&gt;1.567,59,))))))))))))))))))))))))))))))))))))))))))))))))))))))))))))</f>
        <v>0</v>
      </c>
      <c r="Q36" s="16"/>
      <c r="R36" s="16">
        <f>O36+P36+Q36</f>
        <v>0</v>
      </c>
      <c r="S36" s="16">
        <f>R36</f>
        <v>0</v>
      </c>
      <c r="T36" s="65">
        <v>189</v>
      </c>
      <c r="U36" s="16">
        <f t="shared" si="8"/>
        <v>0</v>
      </c>
      <c r="V36" s="16">
        <f t="shared" si="9"/>
        <v>39</v>
      </c>
      <c r="W36" s="16">
        <f t="shared" si="10"/>
        <v>39</v>
      </c>
      <c r="X36" s="15">
        <f t="shared" si="11"/>
        <v>39</v>
      </c>
      <c r="Y36" s="61">
        <v>100</v>
      </c>
      <c r="Z36" s="16">
        <f t="shared" si="12"/>
        <v>0</v>
      </c>
      <c r="AA36" s="16">
        <f t="shared" si="13"/>
        <v>0</v>
      </c>
      <c r="AB36" s="16">
        <f t="shared" si="14"/>
        <v>0</v>
      </c>
      <c r="AC36" s="15">
        <f t="shared" si="15"/>
        <v>0</v>
      </c>
      <c r="AD36" s="18">
        <f t="shared" si="16"/>
        <v>124</v>
      </c>
      <c r="AE36" s="19">
        <f t="shared" si="17"/>
        <v>124</v>
      </c>
      <c r="AF36" s="19">
        <f t="shared" si="18"/>
        <v>31</v>
      </c>
    </row>
    <row r="37" spans="1:32" hidden="1" x14ac:dyDescent="0.25">
      <c r="A37" s="68">
        <v>126</v>
      </c>
      <c r="B37" s="70" t="s">
        <v>444</v>
      </c>
      <c r="C37" s="58">
        <v>43</v>
      </c>
      <c r="D37" s="59">
        <v>8.6</v>
      </c>
      <c r="E37" s="14">
        <f t="shared" si="0"/>
        <v>36</v>
      </c>
      <c r="F37" s="14">
        <f t="shared" si="1"/>
        <v>0</v>
      </c>
      <c r="G37" s="14">
        <f t="shared" si="2"/>
        <v>36</v>
      </c>
      <c r="H37" s="15">
        <f t="shared" si="3"/>
        <v>36</v>
      </c>
      <c r="I37" s="61">
        <v>530</v>
      </c>
      <c r="J37" s="14">
        <f t="shared" si="4"/>
        <v>56</v>
      </c>
      <c r="K37" s="14">
        <f t="shared" si="5"/>
        <v>0</v>
      </c>
      <c r="L37" s="14">
        <f t="shared" si="6"/>
        <v>56</v>
      </c>
      <c r="M37" s="15">
        <f t="shared" si="7"/>
        <v>56</v>
      </c>
      <c r="N37" s="17"/>
      <c r="O37" s="17"/>
      <c r="P37" s="17"/>
      <c r="Q37" s="17"/>
      <c r="R37" s="17"/>
      <c r="S37" s="17"/>
      <c r="T37" s="65">
        <v>175</v>
      </c>
      <c r="U37" s="16">
        <f t="shared" si="8"/>
        <v>0</v>
      </c>
      <c r="V37" s="16">
        <f t="shared" si="9"/>
        <v>32</v>
      </c>
      <c r="W37" s="16">
        <f t="shared" si="10"/>
        <v>32</v>
      </c>
      <c r="X37" s="15">
        <f t="shared" si="11"/>
        <v>32</v>
      </c>
      <c r="Y37" s="61">
        <v>100</v>
      </c>
      <c r="Z37" s="16">
        <f t="shared" si="12"/>
        <v>0</v>
      </c>
      <c r="AA37" s="16">
        <f t="shared" si="13"/>
        <v>0</v>
      </c>
      <c r="AB37" s="16">
        <f t="shared" si="14"/>
        <v>0</v>
      </c>
      <c r="AC37" s="15">
        <f t="shared" si="15"/>
        <v>0</v>
      </c>
      <c r="AD37" s="18">
        <f t="shared" si="16"/>
        <v>124</v>
      </c>
      <c r="AE37" s="19">
        <f t="shared" si="17"/>
        <v>124</v>
      </c>
      <c r="AF37" s="19">
        <f t="shared" si="18"/>
        <v>31</v>
      </c>
    </row>
    <row r="38" spans="1:32" hidden="1" x14ac:dyDescent="0.25">
      <c r="A38" s="68">
        <v>92</v>
      </c>
      <c r="B38" s="70" t="s">
        <v>230</v>
      </c>
      <c r="C38" s="58">
        <v>32</v>
      </c>
      <c r="D38" s="59">
        <v>8.1999999999999993</v>
      </c>
      <c r="E38" s="14">
        <f t="shared" si="0"/>
        <v>50</v>
      </c>
      <c r="F38" s="14">
        <f t="shared" si="1"/>
        <v>0</v>
      </c>
      <c r="G38" s="14">
        <f t="shared" si="2"/>
        <v>50</v>
      </c>
      <c r="H38" s="15">
        <f t="shared" si="3"/>
        <v>50</v>
      </c>
      <c r="I38" s="61">
        <v>450</v>
      </c>
      <c r="J38" s="14">
        <f t="shared" si="4"/>
        <v>0</v>
      </c>
      <c r="K38" s="14">
        <f t="shared" si="5"/>
        <v>40</v>
      </c>
      <c r="L38" s="14">
        <f t="shared" si="6"/>
        <v>40</v>
      </c>
      <c r="M38" s="15">
        <f t="shared" si="7"/>
        <v>40</v>
      </c>
      <c r="N38" s="16">
        <v>60</v>
      </c>
      <c r="O38" s="16">
        <f>IF(N38&gt;1.567,0,IF(N38&gt;1.56,60,IF(N38&gt;1.554,61,IF(N38&gt;1.548,62,IF(N38&gt;1.542,63,IF(N38&gt;1.536,64,IF(N38&gt;1.53,65,IF(N38&gt;1.524,66,IF(N38&gt;1.518,67,IF(N38&gt;1.512,68,IF(N38&gt;1.506,69,IF(N38&gt;1.5,70,IF(N38&gt;1.494,71,IF(N38&gt;1.488,72,IF(N38&gt;1.482,73,IF(N38&gt;1.477,74,IF(N38&gt;1.473,75,IF(N38&gt;1.469,76,IF(N38&gt;1.464,77,IF(N38&gt;1.46,78,IF(N38&gt;1.455,79,IF(N38&gt;1.451,80,IF(N38&gt;1.447,81,IF(N38&gt;1.443,82,IF(N38&gt;1.439,83,IF(N38&gt;1.435,84,IF(N38&gt;1.432,85,IF(N38&gt;1.428,86,IF(N38&gt;1.425,87,IF(N38&gt;1.422,88,IF(N38&gt;1.419,89,IF(N38&gt;1.416,90,IF(N38&gt;1.413,91,IF(N38&gt;1.41,92,IF(N38&gt;1.407,93,IF(N38&gt;1.404,94,IF(N38&gt;1.401,95,IF(N38&gt;1.398,96,IF(N38&gt;1.395,97,IF(N38&gt;1.392,98,IF(N38&gt;1.389,99,IF(N38&gt;1.386,100,IF(N38&gt;1.383,101,IF(N38&gt;1.38,102,IF(N38&gt;1.378,103,IF(N38&gt;1.375,104,IF(N38&gt;1.372,105,IF(N38&gt;1.37,106,IF(N38&gt;1.367,107,IF(N38&gt;1.365,108,IF(N38&gt;1.362,109,IF(N38&gt;1.359,110,IF(N38&gt;1.357,111,IF(N38&gt;1.354,112,IF(N38&gt;1.351,113,IF(N38&gt;1.348,114,IF(N38&gt;1.346,115,IF(N38&gt;1.343,116,IF(N38&gt;1.341,117,IF(N38&gt;1.338,118,IF(N38&gt;1.336,119,)))))))))))))))))))))))))))))))))))))))))))))))))))))))))))))</f>
        <v>0</v>
      </c>
      <c r="P38" s="16">
        <f>IF(N38&gt;3.015,0,IF(N38&gt;3.001,1,IF(N38&gt;2.587,2,IF(N38&gt;2.573,3,IF(N38&gt;2.559,4,IF(N38&gt;2.545,5,IF(N38&gt;2.531,6,IF(N38&gt;2.517,7,IF(N38&gt;2.503,8,IF(N38&gt;2.489,9,IF(N38&gt;2.475,10,IF(N38&gt;2.461,11,IF(N38&gt;2.448,12,IF(N38&gt;2.435,13,IF(N38&gt;2.422,14,IF(N38&gt;2.409,15,IF(N38&gt;2.396,16,IF(N38&gt;2.383,17,IF(N38&gt;2.37,18,IF(N38&gt;2.357,19,IF(N38&gt;2.344,20,IF(N38&gt;2.332,21,IF(N38&gt;2.32,22,IF(N38&gt;2.308,23,IF(N38&gt;2.296,24,IF(N38&gt;2.284,25,IF(N38&gt;2.272,26,IF(N38&gt;2.26,27,IF(N38&gt;2.248,28,IF(N38&gt;2.236,29,IF(N38&gt;2.225,30,IF(N38&gt;2.214,31,IF(N38&gt;2.203,32,IF(N38&gt;2.192,33,IF(N38&gt;2.181,34,IF(N38&gt;2.17,35,IF(N38&gt;2.16,36,IF(N38&gt;2.15,37,IF(N38&gt;2.14,38,IF(N38&gt;2.131,39,IF(N38&gt;2.122,40,IF(N38&gt;2.113,41,IF(N38&gt;2.104,42,IF(N38&gt;2.095,43,IF(N38&gt;2.086,44,IF(N38&gt;2.077,45,IF(N38&gt;2.068,46,IF(N38&gt;2.059,47,IF(N38&gt;2.05,48,IF(N38&gt;2.042,49,IF(N38&gt;2.034,50,IF(N38&gt;2.026,51,IF(N38&gt;2.018,52,IF(N38&gt;2.01,53,IF(N38&gt;2.002,54,IF(N38&gt;1.595,55,IF(N38&gt;1.588,56,IF(N38&gt;1.581,57,IF(N38&gt;1.574,58,IF(N38&gt;1.567,59,))))))))))))))))))))))))))))))))))))))))))))))))))))))))))))</f>
        <v>0</v>
      </c>
      <c r="Q38" s="16"/>
      <c r="R38" s="16">
        <f>O38+P38+Q38</f>
        <v>0</v>
      </c>
      <c r="S38" s="16">
        <f>R38</f>
        <v>0</v>
      </c>
      <c r="T38" s="65">
        <v>177</v>
      </c>
      <c r="U38" s="16">
        <f t="shared" si="8"/>
        <v>0</v>
      </c>
      <c r="V38" s="16">
        <f t="shared" si="9"/>
        <v>33</v>
      </c>
      <c r="W38" s="16">
        <f t="shared" si="10"/>
        <v>33</v>
      </c>
      <c r="X38" s="15">
        <f t="shared" si="11"/>
        <v>33</v>
      </c>
      <c r="Y38" s="61">
        <v>100</v>
      </c>
      <c r="Z38" s="16">
        <f t="shared" si="12"/>
        <v>0</v>
      </c>
      <c r="AA38" s="16">
        <f t="shared" si="13"/>
        <v>0</v>
      </c>
      <c r="AB38" s="16">
        <f t="shared" si="14"/>
        <v>0</v>
      </c>
      <c r="AC38" s="15">
        <f t="shared" si="15"/>
        <v>0</v>
      </c>
      <c r="AD38" s="18">
        <f t="shared" si="16"/>
        <v>123</v>
      </c>
      <c r="AE38" s="19">
        <f t="shared" si="17"/>
        <v>123</v>
      </c>
      <c r="AF38" s="19">
        <f t="shared" si="18"/>
        <v>33</v>
      </c>
    </row>
    <row r="39" spans="1:32" hidden="1" x14ac:dyDescent="0.25">
      <c r="A39" s="68">
        <v>12</v>
      </c>
      <c r="B39" s="70" t="s">
        <v>374</v>
      </c>
      <c r="C39" s="58">
        <v>9</v>
      </c>
      <c r="D39" s="59">
        <v>7.6</v>
      </c>
      <c r="E39" s="14">
        <f t="shared" si="0"/>
        <v>63</v>
      </c>
      <c r="F39" s="14">
        <f t="shared" si="1"/>
        <v>0</v>
      </c>
      <c r="G39" s="14">
        <f t="shared" si="2"/>
        <v>63</v>
      </c>
      <c r="H39" s="15">
        <f t="shared" si="3"/>
        <v>63</v>
      </c>
      <c r="I39" s="61">
        <v>350</v>
      </c>
      <c r="J39" s="14">
        <f t="shared" si="4"/>
        <v>0</v>
      </c>
      <c r="K39" s="14">
        <f t="shared" si="5"/>
        <v>20</v>
      </c>
      <c r="L39" s="14">
        <f t="shared" si="6"/>
        <v>20</v>
      </c>
      <c r="M39" s="15">
        <f t="shared" si="7"/>
        <v>20</v>
      </c>
      <c r="N39" s="16"/>
      <c r="O39" s="16"/>
      <c r="P39" s="16"/>
      <c r="Q39" s="16"/>
      <c r="R39" s="16"/>
      <c r="S39" s="16"/>
      <c r="T39" s="65">
        <v>188</v>
      </c>
      <c r="U39" s="16">
        <f t="shared" si="8"/>
        <v>0</v>
      </c>
      <c r="V39" s="16">
        <f t="shared" si="9"/>
        <v>39</v>
      </c>
      <c r="W39" s="16">
        <f t="shared" si="10"/>
        <v>39</v>
      </c>
      <c r="X39" s="15">
        <f t="shared" si="11"/>
        <v>39</v>
      </c>
      <c r="Y39" s="61">
        <v>100</v>
      </c>
      <c r="Z39" s="16">
        <f t="shared" si="12"/>
        <v>0</v>
      </c>
      <c r="AA39" s="16">
        <f t="shared" si="13"/>
        <v>0</v>
      </c>
      <c r="AB39" s="16">
        <f t="shared" si="14"/>
        <v>0</v>
      </c>
      <c r="AC39" s="15">
        <f t="shared" si="15"/>
        <v>0</v>
      </c>
      <c r="AD39" s="18">
        <f t="shared" si="16"/>
        <v>122</v>
      </c>
      <c r="AE39" s="19">
        <f t="shared" si="17"/>
        <v>122</v>
      </c>
      <c r="AF39" s="19">
        <f t="shared" si="18"/>
        <v>34</v>
      </c>
    </row>
    <row r="40" spans="1:32" hidden="1" x14ac:dyDescent="0.25">
      <c r="A40" s="68">
        <v>110</v>
      </c>
      <c r="B40" s="70" t="s">
        <v>338</v>
      </c>
      <c r="C40" s="58">
        <v>39</v>
      </c>
      <c r="D40" s="59">
        <v>8.4</v>
      </c>
      <c r="E40" s="14">
        <f t="shared" si="0"/>
        <v>42</v>
      </c>
      <c r="F40" s="14">
        <f t="shared" si="1"/>
        <v>0</v>
      </c>
      <c r="G40" s="14">
        <f t="shared" si="2"/>
        <v>42</v>
      </c>
      <c r="H40" s="15">
        <f t="shared" si="3"/>
        <v>42</v>
      </c>
      <c r="I40" s="61">
        <v>450</v>
      </c>
      <c r="J40" s="14">
        <f t="shared" si="4"/>
        <v>0</v>
      </c>
      <c r="K40" s="14">
        <f t="shared" si="5"/>
        <v>40</v>
      </c>
      <c r="L40" s="14">
        <f t="shared" si="6"/>
        <v>40</v>
      </c>
      <c r="M40" s="15">
        <f t="shared" si="7"/>
        <v>40</v>
      </c>
      <c r="N40" s="16">
        <v>60</v>
      </c>
      <c r="O40" s="16">
        <f>IF(N40&gt;1.567,0,IF(N40&gt;1.56,60,IF(N40&gt;1.554,61,IF(N40&gt;1.548,62,IF(N40&gt;1.542,63,IF(N40&gt;1.536,64,IF(N40&gt;1.53,65,IF(N40&gt;1.524,66,IF(N40&gt;1.518,67,IF(N40&gt;1.512,68,IF(N40&gt;1.506,69,IF(N40&gt;1.5,70,IF(N40&gt;1.494,71,IF(N40&gt;1.488,72,IF(N40&gt;1.482,73,IF(N40&gt;1.477,74,IF(N40&gt;1.473,75,IF(N40&gt;1.469,76,IF(N40&gt;1.464,77,IF(N40&gt;1.46,78,IF(N40&gt;1.455,79,IF(N40&gt;1.451,80,IF(N40&gt;1.447,81,IF(N40&gt;1.443,82,IF(N40&gt;1.439,83,IF(N40&gt;1.435,84,IF(N40&gt;1.432,85,IF(N40&gt;1.428,86,IF(N40&gt;1.425,87,IF(N40&gt;1.422,88,IF(N40&gt;1.419,89,IF(N40&gt;1.416,90,IF(N40&gt;1.413,91,IF(N40&gt;1.41,92,IF(N40&gt;1.407,93,IF(N40&gt;1.404,94,IF(N40&gt;1.401,95,IF(N40&gt;1.398,96,IF(N40&gt;1.395,97,IF(N40&gt;1.392,98,IF(N40&gt;1.389,99,IF(N40&gt;1.386,100,IF(N40&gt;1.383,101,IF(N40&gt;1.38,102,IF(N40&gt;1.378,103,IF(N40&gt;1.375,104,IF(N40&gt;1.372,105,IF(N40&gt;1.37,106,IF(N40&gt;1.367,107,IF(N40&gt;1.365,108,IF(N40&gt;1.362,109,IF(N40&gt;1.359,110,IF(N40&gt;1.357,111,IF(N40&gt;1.354,112,IF(N40&gt;1.351,113,IF(N40&gt;1.348,114,IF(N40&gt;1.346,115,IF(N40&gt;1.343,116,IF(N40&gt;1.341,117,IF(N40&gt;1.338,118,IF(N40&gt;1.336,119,)))))))))))))))))))))))))))))))))))))))))))))))))))))))))))))</f>
        <v>0</v>
      </c>
      <c r="P40" s="16">
        <f>IF(N40&gt;3.015,0,IF(N40&gt;3.001,1,IF(N40&gt;2.587,2,IF(N40&gt;2.573,3,IF(N40&gt;2.559,4,IF(N40&gt;2.545,5,IF(N40&gt;2.531,6,IF(N40&gt;2.517,7,IF(N40&gt;2.503,8,IF(N40&gt;2.489,9,IF(N40&gt;2.475,10,IF(N40&gt;2.461,11,IF(N40&gt;2.448,12,IF(N40&gt;2.435,13,IF(N40&gt;2.422,14,IF(N40&gt;2.409,15,IF(N40&gt;2.396,16,IF(N40&gt;2.383,17,IF(N40&gt;2.37,18,IF(N40&gt;2.357,19,IF(N40&gt;2.344,20,IF(N40&gt;2.332,21,IF(N40&gt;2.32,22,IF(N40&gt;2.308,23,IF(N40&gt;2.296,24,IF(N40&gt;2.284,25,IF(N40&gt;2.272,26,IF(N40&gt;2.26,27,IF(N40&gt;2.248,28,IF(N40&gt;2.236,29,IF(N40&gt;2.225,30,IF(N40&gt;2.214,31,IF(N40&gt;2.203,32,IF(N40&gt;2.192,33,IF(N40&gt;2.181,34,IF(N40&gt;2.17,35,IF(N40&gt;2.16,36,IF(N40&gt;2.15,37,IF(N40&gt;2.14,38,IF(N40&gt;2.131,39,IF(N40&gt;2.122,40,IF(N40&gt;2.113,41,IF(N40&gt;2.104,42,IF(N40&gt;2.095,43,IF(N40&gt;2.086,44,IF(N40&gt;2.077,45,IF(N40&gt;2.068,46,IF(N40&gt;2.059,47,IF(N40&gt;2.05,48,IF(N40&gt;2.042,49,IF(N40&gt;2.034,50,IF(N40&gt;2.026,51,IF(N40&gt;2.018,52,IF(N40&gt;2.01,53,IF(N40&gt;2.002,54,IF(N40&gt;1.595,55,IF(N40&gt;1.588,56,IF(N40&gt;1.581,57,IF(N40&gt;1.574,58,IF(N40&gt;1.567,59,))))))))))))))))))))))))))))))))))))))))))))))))))))))))))))</f>
        <v>0</v>
      </c>
      <c r="Q40" s="16"/>
      <c r="R40" s="16">
        <f>O40+P40+Q40</f>
        <v>0</v>
      </c>
      <c r="S40" s="16">
        <f>R40</f>
        <v>0</v>
      </c>
      <c r="T40" s="65">
        <v>190</v>
      </c>
      <c r="U40" s="16">
        <f t="shared" si="8"/>
        <v>0</v>
      </c>
      <c r="V40" s="16">
        <f t="shared" si="9"/>
        <v>40</v>
      </c>
      <c r="W40" s="16">
        <f t="shared" si="10"/>
        <v>40</v>
      </c>
      <c r="X40" s="15">
        <f t="shared" si="11"/>
        <v>40</v>
      </c>
      <c r="Y40" s="61">
        <v>100</v>
      </c>
      <c r="Z40" s="16">
        <f t="shared" si="12"/>
        <v>0</v>
      </c>
      <c r="AA40" s="16">
        <f t="shared" si="13"/>
        <v>0</v>
      </c>
      <c r="AB40" s="16">
        <f t="shared" si="14"/>
        <v>0</v>
      </c>
      <c r="AC40" s="15">
        <f t="shared" si="15"/>
        <v>0</v>
      </c>
      <c r="AD40" s="18">
        <f t="shared" si="16"/>
        <v>122</v>
      </c>
      <c r="AE40" s="19">
        <f t="shared" si="17"/>
        <v>122</v>
      </c>
      <c r="AF40" s="19">
        <f t="shared" si="18"/>
        <v>34</v>
      </c>
    </row>
    <row r="41" spans="1:32" hidden="1" x14ac:dyDescent="0.25">
      <c r="A41" s="68">
        <v>134</v>
      </c>
      <c r="B41" s="70" t="s">
        <v>216</v>
      </c>
      <c r="C41" s="58">
        <v>45</v>
      </c>
      <c r="D41" s="59">
        <v>7.9</v>
      </c>
      <c r="E41" s="14">
        <f t="shared" si="0"/>
        <v>57</v>
      </c>
      <c r="F41" s="14">
        <f t="shared" si="1"/>
        <v>0</v>
      </c>
      <c r="G41" s="14">
        <f t="shared" si="2"/>
        <v>57</v>
      </c>
      <c r="H41" s="15">
        <f t="shared" si="3"/>
        <v>57</v>
      </c>
      <c r="I41" s="61">
        <v>410</v>
      </c>
      <c r="J41" s="14">
        <f t="shared" si="4"/>
        <v>0</v>
      </c>
      <c r="K41" s="14">
        <f t="shared" si="5"/>
        <v>32</v>
      </c>
      <c r="L41" s="14">
        <f t="shared" si="6"/>
        <v>32</v>
      </c>
      <c r="M41" s="15">
        <f t="shared" si="7"/>
        <v>32</v>
      </c>
      <c r="N41" s="17"/>
      <c r="O41" s="17"/>
      <c r="P41" s="17"/>
      <c r="Q41" s="17"/>
      <c r="R41" s="17"/>
      <c r="S41" s="17"/>
      <c r="T41" s="65">
        <v>177</v>
      </c>
      <c r="U41" s="16">
        <f t="shared" si="8"/>
        <v>0</v>
      </c>
      <c r="V41" s="16">
        <f t="shared" si="9"/>
        <v>33</v>
      </c>
      <c r="W41" s="16">
        <f t="shared" si="10"/>
        <v>33</v>
      </c>
      <c r="X41" s="15">
        <f t="shared" si="11"/>
        <v>33</v>
      </c>
      <c r="Y41" s="61">
        <v>100</v>
      </c>
      <c r="Z41" s="16">
        <f t="shared" si="12"/>
        <v>0</v>
      </c>
      <c r="AA41" s="16">
        <f t="shared" si="13"/>
        <v>0</v>
      </c>
      <c r="AB41" s="16">
        <f t="shared" si="14"/>
        <v>0</v>
      </c>
      <c r="AC41" s="15">
        <f t="shared" si="15"/>
        <v>0</v>
      </c>
      <c r="AD41" s="18">
        <f t="shared" si="16"/>
        <v>122</v>
      </c>
      <c r="AE41" s="19">
        <f t="shared" si="17"/>
        <v>122</v>
      </c>
      <c r="AF41" s="19">
        <f t="shared" si="18"/>
        <v>34</v>
      </c>
    </row>
    <row r="42" spans="1:32" hidden="1" x14ac:dyDescent="0.25">
      <c r="A42" s="68">
        <v>136</v>
      </c>
      <c r="B42" s="70" t="s">
        <v>255</v>
      </c>
      <c r="C42" s="58">
        <v>45</v>
      </c>
      <c r="D42" s="59">
        <v>8.1</v>
      </c>
      <c r="E42" s="14">
        <f t="shared" si="0"/>
        <v>53</v>
      </c>
      <c r="F42" s="14">
        <f t="shared" si="1"/>
        <v>0</v>
      </c>
      <c r="G42" s="14">
        <f t="shared" si="2"/>
        <v>53</v>
      </c>
      <c r="H42" s="15">
        <f t="shared" si="3"/>
        <v>53</v>
      </c>
      <c r="I42" s="61">
        <v>446</v>
      </c>
      <c r="J42" s="14">
        <f t="shared" si="4"/>
        <v>0</v>
      </c>
      <c r="K42" s="14">
        <f t="shared" si="5"/>
        <v>39</v>
      </c>
      <c r="L42" s="14">
        <f t="shared" si="6"/>
        <v>39</v>
      </c>
      <c r="M42" s="15">
        <f t="shared" si="7"/>
        <v>39</v>
      </c>
      <c r="N42" s="17"/>
      <c r="O42" s="17"/>
      <c r="P42" s="17"/>
      <c r="Q42" s="17"/>
      <c r="R42" s="17"/>
      <c r="S42" s="17"/>
      <c r="T42" s="65">
        <v>171</v>
      </c>
      <c r="U42" s="16">
        <f t="shared" si="8"/>
        <v>0</v>
      </c>
      <c r="V42" s="16">
        <f t="shared" si="9"/>
        <v>30</v>
      </c>
      <c r="W42" s="16">
        <f t="shared" si="10"/>
        <v>30</v>
      </c>
      <c r="X42" s="15">
        <f t="shared" si="11"/>
        <v>30</v>
      </c>
      <c r="Y42" s="61">
        <v>100</v>
      </c>
      <c r="Z42" s="16">
        <f t="shared" si="12"/>
        <v>0</v>
      </c>
      <c r="AA42" s="16">
        <f t="shared" si="13"/>
        <v>0</v>
      </c>
      <c r="AB42" s="16">
        <f t="shared" si="14"/>
        <v>0</v>
      </c>
      <c r="AC42" s="15">
        <f t="shared" si="15"/>
        <v>0</v>
      </c>
      <c r="AD42" s="18">
        <f t="shared" si="16"/>
        <v>122</v>
      </c>
      <c r="AE42" s="19">
        <f t="shared" si="17"/>
        <v>122</v>
      </c>
      <c r="AF42" s="19">
        <f t="shared" si="18"/>
        <v>34</v>
      </c>
    </row>
    <row r="43" spans="1:32" hidden="1" x14ac:dyDescent="0.25">
      <c r="A43" s="68">
        <v>39</v>
      </c>
      <c r="B43" s="70" t="s">
        <v>123</v>
      </c>
      <c r="C43" s="58">
        <v>18</v>
      </c>
      <c r="D43" s="59">
        <v>8.5</v>
      </c>
      <c r="E43" s="14">
        <f t="shared" si="0"/>
        <v>39</v>
      </c>
      <c r="F43" s="14">
        <f t="shared" si="1"/>
        <v>0</v>
      </c>
      <c r="G43" s="14">
        <f t="shared" si="2"/>
        <v>39</v>
      </c>
      <c r="H43" s="15">
        <f t="shared" si="3"/>
        <v>39</v>
      </c>
      <c r="I43" s="61">
        <v>550</v>
      </c>
      <c r="J43" s="14">
        <f t="shared" si="4"/>
        <v>60</v>
      </c>
      <c r="K43" s="14">
        <f t="shared" si="5"/>
        <v>0</v>
      </c>
      <c r="L43" s="14">
        <f t="shared" si="6"/>
        <v>60</v>
      </c>
      <c r="M43" s="15">
        <f t="shared" si="7"/>
        <v>60</v>
      </c>
      <c r="N43" s="17"/>
      <c r="O43" s="17"/>
      <c r="P43" s="17"/>
      <c r="Q43" s="17"/>
      <c r="R43" s="17"/>
      <c r="S43" s="17"/>
      <c r="T43" s="65">
        <v>154</v>
      </c>
      <c r="U43" s="16">
        <f t="shared" si="8"/>
        <v>0</v>
      </c>
      <c r="V43" s="16">
        <f t="shared" si="9"/>
        <v>22</v>
      </c>
      <c r="W43" s="16">
        <f t="shared" si="10"/>
        <v>22</v>
      </c>
      <c r="X43" s="15">
        <f t="shared" si="11"/>
        <v>22</v>
      </c>
      <c r="Y43" s="61">
        <v>100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5">
        <f t="shared" si="15"/>
        <v>0</v>
      </c>
      <c r="AD43" s="18">
        <f t="shared" si="16"/>
        <v>121</v>
      </c>
      <c r="AE43" s="19">
        <f t="shared" si="17"/>
        <v>121</v>
      </c>
      <c r="AF43" s="19">
        <f t="shared" si="18"/>
        <v>38</v>
      </c>
    </row>
    <row r="44" spans="1:32" hidden="1" x14ac:dyDescent="0.25">
      <c r="A44" s="68">
        <v>116</v>
      </c>
      <c r="B44" s="70" t="s">
        <v>192</v>
      </c>
      <c r="C44" s="58">
        <v>40</v>
      </c>
      <c r="D44" s="59">
        <v>8.1</v>
      </c>
      <c r="E44" s="14">
        <f t="shared" si="0"/>
        <v>53</v>
      </c>
      <c r="F44" s="14">
        <f t="shared" si="1"/>
        <v>0</v>
      </c>
      <c r="G44" s="14">
        <f t="shared" si="2"/>
        <v>53</v>
      </c>
      <c r="H44" s="15">
        <f t="shared" si="3"/>
        <v>53</v>
      </c>
      <c r="I44" s="61">
        <v>400</v>
      </c>
      <c r="J44" s="14">
        <f t="shared" si="4"/>
        <v>0</v>
      </c>
      <c r="K44" s="14">
        <f t="shared" si="5"/>
        <v>30</v>
      </c>
      <c r="L44" s="14">
        <f t="shared" si="6"/>
        <v>30</v>
      </c>
      <c r="M44" s="15">
        <f t="shared" si="7"/>
        <v>30</v>
      </c>
      <c r="N44" s="17"/>
      <c r="O44" s="17"/>
      <c r="P44" s="17"/>
      <c r="Q44" s="17"/>
      <c r="R44" s="17"/>
      <c r="S44" s="17"/>
      <c r="T44" s="65">
        <v>186</v>
      </c>
      <c r="U44" s="16">
        <f t="shared" si="8"/>
        <v>0</v>
      </c>
      <c r="V44" s="16">
        <f t="shared" si="9"/>
        <v>38</v>
      </c>
      <c r="W44" s="16">
        <f t="shared" si="10"/>
        <v>38</v>
      </c>
      <c r="X44" s="15">
        <f t="shared" si="11"/>
        <v>38</v>
      </c>
      <c r="Y44" s="61">
        <v>100</v>
      </c>
      <c r="Z44" s="16">
        <f t="shared" si="12"/>
        <v>0</v>
      </c>
      <c r="AA44" s="16">
        <f t="shared" si="13"/>
        <v>0</v>
      </c>
      <c r="AB44" s="16">
        <f t="shared" si="14"/>
        <v>0</v>
      </c>
      <c r="AC44" s="15">
        <f t="shared" si="15"/>
        <v>0</v>
      </c>
      <c r="AD44" s="18">
        <f t="shared" si="16"/>
        <v>121</v>
      </c>
      <c r="AE44" s="19">
        <f t="shared" si="17"/>
        <v>121</v>
      </c>
      <c r="AF44" s="19">
        <f t="shared" si="18"/>
        <v>38</v>
      </c>
    </row>
    <row r="45" spans="1:32" hidden="1" x14ac:dyDescent="0.25">
      <c r="A45" s="68">
        <v>26</v>
      </c>
      <c r="B45" s="70" t="s">
        <v>103</v>
      </c>
      <c r="C45" s="58">
        <v>12</v>
      </c>
      <c r="D45" s="59">
        <v>8.1</v>
      </c>
      <c r="E45" s="14">
        <f t="shared" si="0"/>
        <v>53</v>
      </c>
      <c r="F45" s="14">
        <f t="shared" si="1"/>
        <v>0</v>
      </c>
      <c r="G45" s="14">
        <f t="shared" si="2"/>
        <v>53</v>
      </c>
      <c r="H45" s="15">
        <f t="shared" si="3"/>
        <v>53</v>
      </c>
      <c r="I45" s="61">
        <v>355</v>
      </c>
      <c r="J45" s="14">
        <f t="shared" si="4"/>
        <v>0</v>
      </c>
      <c r="K45" s="14">
        <f t="shared" si="5"/>
        <v>21</v>
      </c>
      <c r="L45" s="14">
        <f t="shared" si="6"/>
        <v>21</v>
      </c>
      <c r="M45" s="15">
        <f t="shared" si="7"/>
        <v>21</v>
      </c>
      <c r="N45" s="16">
        <v>60</v>
      </c>
      <c r="O45" s="16">
        <f>IF(N45&gt;1.567,0,IF(N45&gt;1.56,60,IF(N45&gt;1.554,61,IF(N45&gt;1.548,62,IF(N45&gt;1.542,63,IF(N45&gt;1.536,64,IF(N45&gt;1.53,65,IF(N45&gt;1.524,66,IF(N45&gt;1.518,67,IF(N45&gt;1.512,68,IF(N45&gt;1.506,69,IF(N45&gt;1.5,70,IF(N45&gt;1.494,71,IF(N45&gt;1.488,72,IF(N45&gt;1.482,73,IF(N45&gt;1.477,74,IF(N45&gt;1.473,75,IF(N45&gt;1.469,76,IF(N45&gt;1.464,77,IF(N45&gt;1.46,78,IF(N45&gt;1.455,79,IF(N45&gt;1.451,80,IF(N45&gt;1.447,81,IF(N45&gt;1.443,82,IF(N45&gt;1.439,83,IF(N45&gt;1.435,84,IF(N45&gt;1.432,85,IF(N45&gt;1.428,86,IF(N45&gt;1.425,87,IF(N45&gt;1.422,88,IF(N45&gt;1.419,89,IF(N45&gt;1.416,90,IF(N45&gt;1.413,91,IF(N45&gt;1.41,92,IF(N45&gt;1.407,93,IF(N45&gt;1.404,94,IF(N45&gt;1.401,95,IF(N45&gt;1.398,96,IF(N45&gt;1.395,97,IF(N45&gt;1.392,98,IF(N45&gt;1.389,99,IF(N45&gt;1.386,100,IF(N45&gt;1.383,101,IF(N45&gt;1.38,102,IF(N45&gt;1.378,103,IF(N45&gt;1.375,104,IF(N45&gt;1.372,105,IF(N45&gt;1.37,106,IF(N45&gt;1.367,107,IF(N45&gt;1.365,108,IF(N45&gt;1.362,109,IF(N45&gt;1.359,110,IF(N45&gt;1.357,111,IF(N45&gt;1.354,112,IF(N45&gt;1.351,113,IF(N45&gt;1.348,114,IF(N45&gt;1.346,115,IF(N45&gt;1.343,116,IF(N45&gt;1.341,117,IF(N45&gt;1.338,118,IF(N45&gt;1.336,119,)))))))))))))))))))))))))))))))))))))))))))))))))))))))))))))</f>
        <v>0</v>
      </c>
      <c r="P45" s="16">
        <f>IF(N45&gt;3.015,0,IF(N45&gt;3.001,1,IF(N45&gt;2.587,2,IF(N45&gt;2.573,3,IF(N45&gt;2.559,4,IF(N45&gt;2.545,5,IF(N45&gt;2.531,6,IF(N45&gt;2.517,7,IF(N45&gt;2.503,8,IF(N45&gt;2.489,9,IF(N45&gt;2.475,10,IF(N45&gt;2.461,11,IF(N45&gt;2.448,12,IF(N45&gt;2.435,13,IF(N45&gt;2.422,14,IF(N45&gt;2.409,15,IF(N45&gt;2.396,16,IF(N45&gt;2.383,17,IF(N45&gt;2.37,18,IF(N45&gt;2.357,19,IF(N45&gt;2.344,20,IF(N45&gt;2.332,21,IF(N45&gt;2.32,22,IF(N45&gt;2.308,23,IF(N45&gt;2.296,24,IF(N45&gt;2.284,25,IF(N45&gt;2.272,26,IF(N45&gt;2.26,27,IF(N45&gt;2.248,28,IF(N45&gt;2.236,29,IF(N45&gt;2.225,30,IF(N45&gt;2.214,31,IF(N45&gt;2.203,32,IF(N45&gt;2.192,33,IF(N45&gt;2.181,34,IF(N45&gt;2.17,35,IF(N45&gt;2.16,36,IF(N45&gt;2.15,37,IF(N45&gt;2.14,38,IF(N45&gt;2.131,39,IF(N45&gt;2.122,40,IF(N45&gt;2.113,41,IF(N45&gt;2.104,42,IF(N45&gt;2.095,43,IF(N45&gt;2.086,44,IF(N45&gt;2.077,45,IF(N45&gt;2.068,46,IF(N45&gt;2.059,47,IF(N45&gt;2.05,48,IF(N45&gt;2.042,49,IF(N45&gt;2.034,50,IF(N45&gt;2.026,51,IF(N45&gt;2.018,52,IF(N45&gt;2.01,53,IF(N45&gt;2.002,54,IF(N45&gt;1.595,55,IF(N45&gt;1.588,56,IF(N45&gt;1.581,57,IF(N45&gt;1.574,58,IF(N45&gt;1.567,59,))))))))))))))))))))))))))))))))))))))))))))))))))))))))))))</f>
        <v>0</v>
      </c>
      <c r="Q45" s="16"/>
      <c r="R45" s="16">
        <f>O45+P45+Q45</f>
        <v>0</v>
      </c>
      <c r="S45" s="16">
        <f>R45</f>
        <v>0</v>
      </c>
      <c r="T45" s="65">
        <v>196</v>
      </c>
      <c r="U45" s="16">
        <f t="shared" si="8"/>
        <v>0</v>
      </c>
      <c r="V45" s="16">
        <f t="shared" si="9"/>
        <v>46</v>
      </c>
      <c r="W45" s="16">
        <f t="shared" si="10"/>
        <v>46</v>
      </c>
      <c r="X45" s="15">
        <f t="shared" si="11"/>
        <v>46</v>
      </c>
      <c r="Y45" s="61">
        <v>100</v>
      </c>
      <c r="Z45" s="16">
        <f t="shared" si="12"/>
        <v>0</v>
      </c>
      <c r="AA45" s="16">
        <f t="shared" si="13"/>
        <v>0</v>
      </c>
      <c r="AB45" s="16">
        <f t="shared" si="14"/>
        <v>0</v>
      </c>
      <c r="AC45" s="15">
        <f t="shared" si="15"/>
        <v>0</v>
      </c>
      <c r="AD45" s="18">
        <f t="shared" si="16"/>
        <v>120</v>
      </c>
      <c r="AE45" s="19">
        <f t="shared" si="17"/>
        <v>120</v>
      </c>
      <c r="AF45" s="19">
        <f t="shared" si="18"/>
        <v>40</v>
      </c>
    </row>
    <row r="46" spans="1:32" hidden="1" x14ac:dyDescent="0.25">
      <c r="A46" s="68">
        <v>30</v>
      </c>
      <c r="B46" s="70" t="s">
        <v>104</v>
      </c>
      <c r="C46" s="58">
        <v>12</v>
      </c>
      <c r="D46" s="59">
        <v>8.1</v>
      </c>
      <c r="E46" s="14">
        <f t="shared" si="0"/>
        <v>53</v>
      </c>
      <c r="F46" s="14">
        <f t="shared" si="1"/>
        <v>0</v>
      </c>
      <c r="G46" s="14">
        <f t="shared" si="2"/>
        <v>53</v>
      </c>
      <c r="H46" s="15">
        <f t="shared" si="3"/>
        <v>53</v>
      </c>
      <c r="I46" s="61">
        <v>425</v>
      </c>
      <c r="J46" s="14">
        <f t="shared" si="4"/>
        <v>0</v>
      </c>
      <c r="K46" s="14">
        <f t="shared" si="5"/>
        <v>35</v>
      </c>
      <c r="L46" s="14">
        <f t="shared" si="6"/>
        <v>35</v>
      </c>
      <c r="M46" s="15">
        <f t="shared" si="7"/>
        <v>35</v>
      </c>
      <c r="N46" s="16">
        <v>60</v>
      </c>
      <c r="O46" s="16">
        <f>IF(N46&gt;1.567,0,IF(N46&gt;1.56,60,IF(N46&gt;1.554,61,IF(N46&gt;1.548,62,IF(N46&gt;1.542,63,IF(N46&gt;1.536,64,IF(N46&gt;1.53,65,IF(N46&gt;1.524,66,IF(N46&gt;1.518,67,IF(N46&gt;1.512,68,IF(N46&gt;1.506,69,IF(N46&gt;1.5,70,IF(N46&gt;1.494,71,IF(N46&gt;1.488,72,IF(N46&gt;1.482,73,IF(N46&gt;1.477,74,IF(N46&gt;1.473,75,IF(N46&gt;1.469,76,IF(N46&gt;1.464,77,IF(N46&gt;1.46,78,IF(N46&gt;1.455,79,IF(N46&gt;1.451,80,IF(N46&gt;1.447,81,IF(N46&gt;1.443,82,IF(N46&gt;1.439,83,IF(N46&gt;1.435,84,IF(N46&gt;1.432,85,IF(N46&gt;1.428,86,IF(N46&gt;1.425,87,IF(N46&gt;1.422,88,IF(N46&gt;1.419,89,IF(N46&gt;1.416,90,IF(N46&gt;1.413,91,IF(N46&gt;1.41,92,IF(N46&gt;1.407,93,IF(N46&gt;1.404,94,IF(N46&gt;1.401,95,IF(N46&gt;1.398,96,IF(N46&gt;1.395,97,IF(N46&gt;1.392,98,IF(N46&gt;1.389,99,IF(N46&gt;1.386,100,IF(N46&gt;1.383,101,IF(N46&gt;1.38,102,IF(N46&gt;1.378,103,IF(N46&gt;1.375,104,IF(N46&gt;1.372,105,IF(N46&gt;1.37,106,IF(N46&gt;1.367,107,IF(N46&gt;1.365,108,IF(N46&gt;1.362,109,IF(N46&gt;1.359,110,IF(N46&gt;1.357,111,IF(N46&gt;1.354,112,IF(N46&gt;1.351,113,IF(N46&gt;1.348,114,IF(N46&gt;1.346,115,IF(N46&gt;1.343,116,IF(N46&gt;1.341,117,IF(N46&gt;1.338,118,IF(N46&gt;1.336,119,)))))))))))))))))))))))))))))))))))))))))))))))))))))))))))))</f>
        <v>0</v>
      </c>
      <c r="P46" s="16">
        <f>IF(N46&gt;3.015,0,IF(N46&gt;3.001,1,IF(N46&gt;2.587,2,IF(N46&gt;2.573,3,IF(N46&gt;2.559,4,IF(N46&gt;2.545,5,IF(N46&gt;2.531,6,IF(N46&gt;2.517,7,IF(N46&gt;2.503,8,IF(N46&gt;2.489,9,IF(N46&gt;2.475,10,IF(N46&gt;2.461,11,IF(N46&gt;2.448,12,IF(N46&gt;2.435,13,IF(N46&gt;2.422,14,IF(N46&gt;2.409,15,IF(N46&gt;2.396,16,IF(N46&gt;2.383,17,IF(N46&gt;2.37,18,IF(N46&gt;2.357,19,IF(N46&gt;2.344,20,IF(N46&gt;2.332,21,IF(N46&gt;2.32,22,IF(N46&gt;2.308,23,IF(N46&gt;2.296,24,IF(N46&gt;2.284,25,IF(N46&gt;2.272,26,IF(N46&gt;2.26,27,IF(N46&gt;2.248,28,IF(N46&gt;2.236,29,IF(N46&gt;2.225,30,IF(N46&gt;2.214,31,IF(N46&gt;2.203,32,IF(N46&gt;2.192,33,IF(N46&gt;2.181,34,IF(N46&gt;2.17,35,IF(N46&gt;2.16,36,IF(N46&gt;2.15,37,IF(N46&gt;2.14,38,IF(N46&gt;2.131,39,IF(N46&gt;2.122,40,IF(N46&gt;2.113,41,IF(N46&gt;2.104,42,IF(N46&gt;2.095,43,IF(N46&gt;2.086,44,IF(N46&gt;2.077,45,IF(N46&gt;2.068,46,IF(N46&gt;2.059,47,IF(N46&gt;2.05,48,IF(N46&gt;2.042,49,IF(N46&gt;2.034,50,IF(N46&gt;2.026,51,IF(N46&gt;2.018,52,IF(N46&gt;2.01,53,IF(N46&gt;2.002,54,IF(N46&gt;1.595,55,IF(N46&gt;1.588,56,IF(N46&gt;1.581,57,IF(N46&gt;1.574,58,IF(N46&gt;1.567,59,))))))))))))))))))))))))))))))))))))))))))))))))))))))))))))</f>
        <v>0</v>
      </c>
      <c r="Q46" s="16"/>
      <c r="R46" s="16">
        <f>O46+P46+Q46</f>
        <v>0</v>
      </c>
      <c r="S46" s="16">
        <f>R46</f>
        <v>0</v>
      </c>
      <c r="T46" s="65">
        <v>174</v>
      </c>
      <c r="U46" s="16">
        <f t="shared" si="8"/>
        <v>0</v>
      </c>
      <c r="V46" s="16">
        <f t="shared" si="9"/>
        <v>32</v>
      </c>
      <c r="W46" s="16">
        <f t="shared" si="10"/>
        <v>32</v>
      </c>
      <c r="X46" s="15">
        <f t="shared" si="11"/>
        <v>32</v>
      </c>
      <c r="Y46" s="61">
        <v>100</v>
      </c>
      <c r="Z46" s="16">
        <f t="shared" si="12"/>
        <v>0</v>
      </c>
      <c r="AA46" s="16">
        <f t="shared" si="13"/>
        <v>0</v>
      </c>
      <c r="AB46" s="16">
        <f t="shared" si="14"/>
        <v>0</v>
      </c>
      <c r="AC46" s="15">
        <f t="shared" si="15"/>
        <v>0</v>
      </c>
      <c r="AD46" s="18">
        <f t="shared" si="16"/>
        <v>120</v>
      </c>
      <c r="AE46" s="19">
        <f t="shared" si="17"/>
        <v>120</v>
      </c>
      <c r="AF46" s="19">
        <f t="shared" si="18"/>
        <v>40</v>
      </c>
    </row>
    <row r="47" spans="1:32" hidden="1" x14ac:dyDescent="0.25">
      <c r="A47" s="68">
        <v>69</v>
      </c>
      <c r="B47" s="70" t="s">
        <v>419</v>
      </c>
      <c r="C47" s="58">
        <v>27</v>
      </c>
      <c r="D47" s="59">
        <v>8.1</v>
      </c>
      <c r="E47" s="14">
        <f t="shared" si="0"/>
        <v>53</v>
      </c>
      <c r="F47" s="14">
        <f t="shared" si="1"/>
        <v>0</v>
      </c>
      <c r="G47" s="14">
        <f t="shared" si="2"/>
        <v>53</v>
      </c>
      <c r="H47" s="15">
        <f t="shared" si="3"/>
        <v>53</v>
      </c>
      <c r="I47" s="61">
        <v>430</v>
      </c>
      <c r="J47" s="14">
        <f t="shared" si="4"/>
        <v>0</v>
      </c>
      <c r="K47" s="14">
        <f t="shared" si="5"/>
        <v>36</v>
      </c>
      <c r="L47" s="14">
        <f t="shared" si="6"/>
        <v>36</v>
      </c>
      <c r="M47" s="15">
        <f t="shared" si="7"/>
        <v>36</v>
      </c>
      <c r="N47" s="16">
        <v>60</v>
      </c>
      <c r="O47" s="16">
        <f>IF(N47&gt;1.567,0,IF(N47&gt;1.56,60,IF(N47&gt;1.554,61,IF(N47&gt;1.548,62,IF(N47&gt;1.542,63,IF(N47&gt;1.536,64,IF(N47&gt;1.53,65,IF(N47&gt;1.524,66,IF(N47&gt;1.518,67,IF(N47&gt;1.512,68,IF(N47&gt;1.506,69,IF(N47&gt;1.5,70,IF(N47&gt;1.494,71,IF(N47&gt;1.488,72,IF(N47&gt;1.482,73,IF(N47&gt;1.477,74,IF(N47&gt;1.473,75,IF(N47&gt;1.469,76,IF(N47&gt;1.464,77,IF(N47&gt;1.46,78,IF(N47&gt;1.455,79,IF(N47&gt;1.451,80,IF(N47&gt;1.447,81,IF(N47&gt;1.443,82,IF(N47&gt;1.439,83,IF(N47&gt;1.435,84,IF(N47&gt;1.432,85,IF(N47&gt;1.428,86,IF(N47&gt;1.425,87,IF(N47&gt;1.422,88,IF(N47&gt;1.419,89,IF(N47&gt;1.416,90,IF(N47&gt;1.413,91,IF(N47&gt;1.41,92,IF(N47&gt;1.407,93,IF(N47&gt;1.404,94,IF(N47&gt;1.401,95,IF(N47&gt;1.398,96,IF(N47&gt;1.395,97,IF(N47&gt;1.392,98,IF(N47&gt;1.389,99,IF(N47&gt;1.386,100,IF(N47&gt;1.383,101,IF(N47&gt;1.38,102,IF(N47&gt;1.378,103,IF(N47&gt;1.375,104,IF(N47&gt;1.372,105,IF(N47&gt;1.37,106,IF(N47&gt;1.367,107,IF(N47&gt;1.365,108,IF(N47&gt;1.362,109,IF(N47&gt;1.359,110,IF(N47&gt;1.357,111,IF(N47&gt;1.354,112,IF(N47&gt;1.351,113,IF(N47&gt;1.348,114,IF(N47&gt;1.346,115,IF(N47&gt;1.343,116,IF(N47&gt;1.341,117,IF(N47&gt;1.338,118,IF(N47&gt;1.336,119,)))))))))))))))))))))))))))))))))))))))))))))))))))))))))))))</f>
        <v>0</v>
      </c>
      <c r="P47" s="16">
        <f>IF(N47&gt;3.015,0,IF(N47&gt;3.001,1,IF(N47&gt;2.587,2,IF(N47&gt;2.573,3,IF(N47&gt;2.559,4,IF(N47&gt;2.545,5,IF(N47&gt;2.531,6,IF(N47&gt;2.517,7,IF(N47&gt;2.503,8,IF(N47&gt;2.489,9,IF(N47&gt;2.475,10,IF(N47&gt;2.461,11,IF(N47&gt;2.448,12,IF(N47&gt;2.435,13,IF(N47&gt;2.422,14,IF(N47&gt;2.409,15,IF(N47&gt;2.396,16,IF(N47&gt;2.383,17,IF(N47&gt;2.37,18,IF(N47&gt;2.357,19,IF(N47&gt;2.344,20,IF(N47&gt;2.332,21,IF(N47&gt;2.32,22,IF(N47&gt;2.308,23,IF(N47&gt;2.296,24,IF(N47&gt;2.284,25,IF(N47&gt;2.272,26,IF(N47&gt;2.26,27,IF(N47&gt;2.248,28,IF(N47&gt;2.236,29,IF(N47&gt;2.225,30,IF(N47&gt;2.214,31,IF(N47&gt;2.203,32,IF(N47&gt;2.192,33,IF(N47&gt;2.181,34,IF(N47&gt;2.17,35,IF(N47&gt;2.16,36,IF(N47&gt;2.15,37,IF(N47&gt;2.14,38,IF(N47&gt;2.131,39,IF(N47&gt;2.122,40,IF(N47&gt;2.113,41,IF(N47&gt;2.104,42,IF(N47&gt;2.095,43,IF(N47&gt;2.086,44,IF(N47&gt;2.077,45,IF(N47&gt;2.068,46,IF(N47&gt;2.059,47,IF(N47&gt;2.05,48,IF(N47&gt;2.042,49,IF(N47&gt;2.034,50,IF(N47&gt;2.026,51,IF(N47&gt;2.018,52,IF(N47&gt;2.01,53,IF(N47&gt;2.002,54,IF(N47&gt;1.595,55,IF(N47&gt;1.588,56,IF(N47&gt;1.581,57,IF(N47&gt;1.574,58,IF(N47&gt;1.567,59,))))))))))))))))))))))))))))))))))))))))))))))))))))))))))))</f>
        <v>0</v>
      </c>
      <c r="Q47" s="16"/>
      <c r="R47" s="16">
        <f>O47+P47+Q47</f>
        <v>0</v>
      </c>
      <c r="S47" s="16">
        <f>R47</f>
        <v>0</v>
      </c>
      <c r="T47" s="65">
        <v>172</v>
      </c>
      <c r="U47" s="16">
        <f t="shared" si="8"/>
        <v>0</v>
      </c>
      <c r="V47" s="16">
        <f t="shared" si="9"/>
        <v>31</v>
      </c>
      <c r="W47" s="16">
        <f t="shared" si="10"/>
        <v>31</v>
      </c>
      <c r="X47" s="15">
        <f t="shared" si="11"/>
        <v>31</v>
      </c>
      <c r="Y47" s="61">
        <v>100</v>
      </c>
      <c r="Z47" s="16">
        <f t="shared" si="12"/>
        <v>0</v>
      </c>
      <c r="AA47" s="16">
        <f t="shared" si="13"/>
        <v>0</v>
      </c>
      <c r="AB47" s="16">
        <f t="shared" si="14"/>
        <v>0</v>
      </c>
      <c r="AC47" s="15">
        <f t="shared" si="15"/>
        <v>0</v>
      </c>
      <c r="AD47" s="18">
        <f t="shared" si="16"/>
        <v>120</v>
      </c>
      <c r="AE47" s="19">
        <f t="shared" si="17"/>
        <v>120</v>
      </c>
      <c r="AF47" s="19">
        <f t="shared" si="18"/>
        <v>40</v>
      </c>
    </row>
    <row r="48" spans="1:32" hidden="1" x14ac:dyDescent="0.25">
      <c r="A48" s="68">
        <v>117</v>
      </c>
      <c r="B48" s="70" t="s">
        <v>189</v>
      </c>
      <c r="C48" s="58">
        <v>40</v>
      </c>
      <c r="D48" s="59">
        <v>8.8000000000000007</v>
      </c>
      <c r="E48" s="14">
        <f t="shared" si="0"/>
        <v>30</v>
      </c>
      <c r="F48" s="14">
        <f t="shared" si="1"/>
        <v>0</v>
      </c>
      <c r="G48" s="14">
        <f t="shared" si="2"/>
        <v>30</v>
      </c>
      <c r="H48" s="15">
        <f t="shared" si="3"/>
        <v>30</v>
      </c>
      <c r="I48" s="61">
        <v>530</v>
      </c>
      <c r="J48" s="14">
        <f t="shared" si="4"/>
        <v>56</v>
      </c>
      <c r="K48" s="14">
        <f t="shared" si="5"/>
        <v>0</v>
      </c>
      <c r="L48" s="14">
        <f t="shared" si="6"/>
        <v>56</v>
      </c>
      <c r="M48" s="15">
        <f t="shared" si="7"/>
        <v>56</v>
      </c>
      <c r="N48" s="17"/>
      <c r="O48" s="17"/>
      <c r="P48" s="17"/>
      <c r="Q48" s="17"/>
      <c r="R48" s="17"/>
      <c r="S48" s="17"/>
      <c r="T48" s="65">
        <v>179</v>
      </c>
      <c r="U48" s="16">
        <f t="shared" si="8"/>
        <v>0</v>
      </c>
      <c r="V48" s="16">
        <f t="shared" si="9"/>
        <v>34</v>
      </c>
      <c r="W48" s="16">
        <f t="shared" si="10"/>
        <v>34</v>
      </c>
      <c r="X48" s="15">
        <f t="shared" si="11"/>
        <v>34</v>
      </c>
      <c r="Y48" s="61">
        <v>100</v>
      </c>
      <c r="Z48" s="16">
        <f t="shared" si="12"/>
        <v>0</v>
      </c>
      <c r="AA48" s="16">
        <f t="shared" si="13"/>
        <v>0</v>
      </c>
      <c r="AB48" s="16">
        <f t="shared" si="14"/>
        <v>0</v>
      </c>
      <c r="AC48" s="15">
        <f t="shared" si="15"/>
        <v>0</v>
      </c>
      <c r="AD48" s="18">
        <f t="shared" si="16"/>
        <v>120</v>
      </c>
      <c r="AE48" s="19">
        <f t="shared" si="17"/>
        <v>120</v>
      </c>
      <c r="AF48" s="19">
        <f t="shared" si="18"/>
        <v>40</v>
      </c>
    </row>
    <row r="49" spans="1:32" hidden="1" x14ac:dyDescent="0.25">
      <c r="A49" s="68">
        <v>33</v>
      </c>
      <c r="B49" s="70" t="s">
        <v>115</v>
      </c>
      <c r="C49" s="58">
        <v>17</v>
      </c>
      <c r="D49" s="59">
        <v>8.1</v>
      </c>
      <c r="E49" s="14">
        <f t="shared" si="0"/>
        <v>53</v>
      </c>
      <c r="F49" s="14">
        <f t="shared" si="1"/>
        <v>0</v>
      </c>
      <c r="G49" s="14">
        <f t="shared" si="2"/>
        <v>53</v>
      </c>
      <c r="H49" s="15">
        <f t="shared" si="3"/>
        <v>53</v>
      </c>
      <c r="I49" s="61">
        <v>410</v>
      </c>
      <c r="J49" s="14">
        <f t="shared" si="4"/>
        <v>0</v>
      </c>
      <c r="K49" s="14">
        <f t="shared" si="5"/>
        <v>32</v>
      </c>
      <c r="L49" s="14">
        <f t="shared" si="6"/>
        <v>32</v>
      </c>
      <c r="M49" s="15">
        <f t="shared" si="7"/>
        <v>32</v>
      </c>
      <c r="N49" s="17"/>
      <c r="O49" s="17"/>
      <c r="P49" s="17"/>
      <c r="Q49" s="17"/>
      <c r="R49" s="17"/>
      <c r="S49" s="17"/>
      <c r="T49" s="65">
        <v>178</v>
      </c>
      <c r="U49" s="16">
        <f t="shared" si="8"/>
        <v>0</v>
      </c>
      <c r="V49" s="16">
        <f t="shared" si="9"/>
        <v>34</v>
      </c>
      <c r="W49" s="16">
        <f t="shared" si="10"/>
        <v>34</v>
      </c>
      <c r="X49" s="15">
        <f t="shared" si="11"/>
        <v>34</v>
      </c>
      <c r="Y49" s="61">
        <v>100</v>
      </c>
      <c r="Z49" s="16">
        <f t="shared" si="12"/>
        <v>0</v>
      </c>
      <c r="AA49" s="16">
        <f t="shared" si="13"/>
        <v>0</v>
      </c>
      <c r="AB49" s="16">
        <f t="shared" si="14"/>
        <v>0</v>
      </c>
      <c r="AC49" s="15">
        <f t="shared" si="15"/>
        <v>0</v>
      </c>
      <c r="AD49" s="18">
        <f t="shared" si="16"/>
        <v>119</v>
      </c>
      <c r="AE49" s="19">
        <f t="shared" si="17"/>
        <v>119</v>
      </c>
      <c r="AF49" s="19">
        <f t="shared" si="18"/>
        <v>44</v>
      </c>
    </row>
    <row r="50" spans="1:32" hidden="1" x14ac:dyDescent="0.25">
      <c r="A50" s="68">
        <v>43</v>
      </c>
      <c r="B50" s="70" t="s">
        <v>372</v>
      </c>
      <c r="C50" s="58">
        <v>19</v>
      </c>
      <c r="D50" s="59">
        <v>8.3000000000000007</v>
      </c>
      <c r="E50" s="14">
        <f t="shared" si="0"/>
        <v>46</v>
      </c>
      <c r="F50" s="14">
        <f t="shared" si="1"/>
        <v>0</v>
      </c>
      <c r="G50" s="14">
        <f t="shared" si="2"/>
        <v>46</v>
      </c>
      <c r="H50" s="15">
        <f t="shared" si="3"/>
        <v>46</v>
      </c>
      <c r="I50" s="61">
        <v>435</v>
      </c>
      <c r="J50" s="14">
        <f t="shared" si="4"/>
        <v>0</v>
      </c>
      <c r="K50" s="14">
        <f t="shared" si="5"/>
        <v>37</v>
      </c>
      <c r="L50" s="14">
        <f t="shared" si="6"/>
        <v>37</v>
      </c>
      <c r="M50" s="15">
        <f t="shared" si="7"/>
        <v>37</v>
      </c>
      <c r="N50" s="16"/>
      <c r="O50" s="16"/>
      <c r="P50" s="16"/>
      <c r="Q50" s="16"/>
      <c r="R50" s="16"/>
      <c r="S50" s="16"/>
      <c r="T50" s="65">
        <v>180</v>
      </c>
      <c r="U50" s="16">
        <f t="shared" si="8"/>
        <v>0</v>
      </c>
      <c r="V50" s="16">
        <f t="shared" si="9"/>
        <v>35</v>
      </c>
      <c r="W50" s="16">
        <f t="shared" si="10"/>
        <v>35</v>
      </c>
      <c r="X50" s="15">
        <f t="shared" si="11"/>
        <v>35</v>
      </c>
      <c r="Y50" s="61">
        <v>100</v>
      </c>
      <c r="Z50" s="16">
        <f t="shared" si="12"/>
        <v>0</v>
      </c>
      <c r="AA50" s="16">
        <f t="shared" si="13"/>
        <v>0</v>
      </c>
      <c r="AB50" s="16">
        <f t="shared" si="14"/>
        <v>0</v>
      </c>
      <c r="AC50" s="15">
        <f t="shared" si="15"/>
        <v>0</v>
      </c>
      <c r="AD50" s="18">
        <f t="shared" si="16"/>
        <v>118</v>
      </c>
      <c r="AE50" s="19">
        <f t="shared" si="17"/>
        <v>118</v>
      </c>
      <c r="AF50" s="19">
        <f t="shared" si="18"/>
        <v>45</v>
      </c>
    </row>
    <row r="51" spans="1:32" hidden="1" x14ac:dyDescent="0.25">
      <c r="A51" s="68">
        <v>179</v>
      </c>
      <c r="B51" s="70" t="s">
        <v>216</v>
      </c>
      <c r="C51" s="58">
        <v>59</v>
      </c>
      <c r="D51" s="59">
        <v>8.1999999999999993</v>
      </c>
      <c r="E51" s="14">
        <f t="shared" si="0"/>
        <v>50</v>
      </c>
      <c r="F51" s="14">
        <f t="shared" si="1"/>
        <v>0</v>
      </c>
      <c r="G51" s="14">
        <f t="shared" si="2"/>
        <v>50</v>
      </c>
      <c r="H51" s="15">
        <f t="shared" si="3"/>
        <v>50</v>
      </c>
      <c r="I51" s="61">
        <v>400</v>
      </c>
      <c r="J51" s="14">
        <f t="shared" si="4"/>
        <v>0</v>
      </c>
      <c r="K51" s="14">
        <f t="shared" si="5"/>
        <v>30</v>
      </c>
      <c r="L51" s="14">
        <f t="shared" si="6"/>
        <v>30</v>
      </c>
      <c r="M51" s="15">
        <f t="shared" si="7"/>
        <v>30</v>
      </c>
      <c r="N51" s="16">
        <v>60</v>
      </c>
      <c r="O51" s="16">
        <f>IF(N51&gt;1.567,0,IF(N51&gt;1.56,60,IF(N51&gt;1.554,61,IF(N51&gt;1.548,62,IF(N51&gt;1.542,63,IF(N51&gt;1.536,64,IF(N51&gt;1.53,65,IF(N51&gt;1.524,66,IF(N51&gt;1.518,67,IF(N51&gt;1.512,68,IF(N51&gt;1.506,69,IF(N51&gt;1.5,70,IF(N51&gt;1.494,71,IF(N51&gt;1.488,72,IF(N51&gt;1.482,73,IF(N51&gt;1.477,74,IF(N51&gt;1.473,75,IF(N51&gt;1.469,76,IF(N51&gt;1.464,77,IF(N51&gt;1.46,78,IF(N51&gt;1.455,79,IF(N51&gt;1.451,80,IF(N51&gt;1.447,81,IF(N51&gt;1.443,82,IF(N51&gt;1.439,83,IF(N51&gt;1.435,84,IF(N51&gt;1.432,85,IF(N51&gt;1.428,86,IF(N51&gt;1.425,87,IF(N51&gt;1.422,88,IF(N51&gt;1.419,89,IF(N51&gt;1.416,90,IF(N51&gt;1.413,91,IF(N51&gt;1.41,92,IF(N51&gt;1.407,93,IF(N51&gt;1.404,94,IF(N51&gt;1.401,95,IF(N51&gt;1.398,96,IF(N51&gt;1.395,97,IF(N51&gt;1.392,98,IF(N51&gt;1.389,99,IF(N51&gt;1.386,100,IF(N51&gt;1.383,101,IF(N51&gt;1.38,102,IF(N51&gt;1.378,103,IF(N51&gt;1.375,104,IF(N51&gt;1.372,105,IF(N51&gt;1.37,106,IF(N51&gt;1.367,107,IF(N51&gt;1.365,108,IF(N51&gt;1.362,109,IF(N51&gt;1.359,110,IF(N51&gt;1.357,111,IF(N51&gt;1.354,112,IF(N51&gt;1.351,113,IF(N51&gt;1.348,114,IF(N51&gt;1.346,115,IF(N51&gt;1.343,116,IF(N51&gt;1.341,117,IF(N51&gt;1.338,118,IF(N51&gt;1.336,119,)))))))))))))))))))))))))))))))))))))))))))))))))))))))))))))</f>
        <v>0</v>
      </c>
      <c r="P51" s="16">
        <f>IF(N51&gt;3.015,0,IF(N51&gt;3.001,1,IF(N51&gt;2.587,2,IF(N51&gt;2.573,3,IF(N51&gt;2.559,4,IF(N51&gt;2.545,5,IF(N51&gt;2.531,6,IF(N51&gt;2.517,7,IF(N51&gt;2.503,8,IF(N51&gt;2.489,9,IF(N51&gt;2.475,10,IF(N51&gt;2.461,11,IF(N51&gt;2.448,12,IF(N51&gt;2.435,13,IF(N51&gt;2.422,14,IF(N51&gt;2.409,15,IF(N51&gt;2.396,16,IF(N51&gt;2.383,17,IF(N51&gt;2.37,18,IF(N51&gt;2.357,19,IF(N51&gt;2.344,20,IF(N51&gt;2.332,21,IF(N51&gt;2.32,22,IF(N51&gt;2.308,23,IF(N51&gt;2.296,24,IF(N51&gt;2.284,25,IF(N51&gt;2.272,26,IF(N51&gt;2.26,27,IF(N51&gt;2.248,28,IF(N51&gt;2.236,29,IF(N51&gt;2.225,30,IF(N51&gt;2.214,31,IF(N51&gt;2.203,32,IF(N51&gt;2.192,33,IF(N51&gt;2.181,34,IF(N51&gt;2.17,35,IF(N51&gt;2.16,36,IF(N51&gt;2.15,37,IF(N51&gt;2.14,38,IF(N51&gt;2.131,39,IF(N51&gt;2.122,40,IF(N51&gt;2.113,41,IF(N51&gt;2.104,42,IF(N51&gt;2.095,43,IF(N51&gt;2.086,44,IF(N51&gt;2.077,45,IF(N51&gt;2.068,46,IF(N51&gt;2.059,47,IF(N51&gt;2.05,48,IF(N51&gt;2.042,49,IF(N51&gt;2.034,50,IF(N51&gt;2.026,51,IF(N51&gt;2.018,52,IF(N51&gt;2.01,53,IF(N51&gt;2.002,54,IF(N51&gt;1.595,55,IF(N51&gt;1.588,56,IF(N51&gt;1.581,57,IF(N51&gt;1.574,58,IF(N51&gt;1.567,59,))))))))))))))))))))))))))))))))))))))))))))))))))))))))))))</f>
        <v>0</v>
      </c>
      <c r="Q51" s="16"/>
      <c r="R51" s="16">
        <f>O51+P51+Q51</f>
        <v>0</v>
      </c>
      <c r="S51" s="16">
        <f>R51</f>
        <v>0</v>
      </c>
      <c r="T51" s="65">
        <v>186</v>
      </c>
      <c r="U51" s="16">
        <f t="shared" si="8"/>
        <v>0</v>
      </c>
      <c r="V51" s="16">
        <f t="shared" si="9"/>
        <v>38</v>
      </c>
      <c r="W51" s="16">
        <f t="shared" si="10"/>
        <v>38</v>
      </c>
      <c r="X51" s="15">
        <f t="shared" si="11"/>
        <v>38</v>
      </c>
      <c r="Y51" s="61">
        <v>100</v>
      </c>
      <c r="Z51" s="16">
        <f t="shared" si="12"/>
        <v>0</v>
      </c>
      <c r="AA51" s="16">
        <f t="shared" si="13"/>
        <v>0</v>
      </c>
      <c r="AB51" s="16">
        <f t="shared" si="14"/>
        <v>0</v>
      </c>
      <c r="AC51" s="15">
        <f t="shared" si="15"/>
        <v>0</v>
      </c>
      <c r="AD51" s="18">
        <f t="shared" si="16"/>
        <v>118</v>
      </c>
      <c r="AE51" s="19">
        <f t="shared" si="17"/>
        <v>118</v>
      </c>
      <c r="AF51" s="19">
        <f t="shared" si="18"/>
        <v>45</v>
      </c>
    </row>
    <row r="52" spans="1:32" hidden="1" x14ac:dyDescent="0.25">
      <c r="A52" s="68">
        <v>137</v>
      </c>
      <c r="B52" s="70" t="s">
        <v>254</v>
      </c>
      <c r="C52" s="58">
        <v>45</v>
      </c>
      <c r="D52" s="59">
        <v>8</v>
      </c>
      <c r="E52" s="14">
        <f t="shared" si="0"/>
        <v>55</v>
      </c>
      <c r="F52" s="14">
        <f t="shared" si="1"/>
        <v>0</v>
      </c>
      <c r="G52" s="14">
        <f t="shared" si="2"/>
        <v>55</v>
      </c>
      <c r="H52" s="15">
        <f t="shared" si="3"/>
        <v>55</v>
      </c>
      <c r="I52" s="61">
        <v>415</v>
      </c>
      <c r="J52" s="14">
        <f t="shared" si="4"/>
        <v>0</v>
      </c>
      <c r="K52" s="14">
        <f t="shared" si="5"/>
        <v>33</v>
      </c>
      <c r="L52" s="14">
        <f t="shared" si="6"/>
        <v>33</v>
      </c>
      <c r="M52" s="15">
        <f t="shared" si="7"/>
        <v>33</v>
      </c>
      <c r="N52" s="17"/>
      <c r="O52" s="17"/>
      <c r="P52" s="17"/>
      <c r="Q52" s="17"/>
      <c r="R52" s="17"/>
      <c r="S52" s="17"/>
      <c r="T52" s="65">
        <v>168</v>
      </c>
      <c r="U52" s="16">
        <f t="shared" si="8"/>
        <v>0</v>
      </c>
      <c r="V52" s="16">
        <f t="shared" si="9"/>
        <v>29</v>
      </c>
      <c r="W52" s="16">
        <f t="shared" si="10"/>
        <v>29</v>
      </c>
      <c r="X52" s="15">
        <f t="shared" si="11"/>
        <v>29</v>
      </c>
      <c r="Y52" s="61">
        <v>100</v>
      </c>
      <c r="Z52" s="16">
        <f t="shared" si="12"/>
        <v>0</v>
      </c>
      <c r="AA52" s="16">
        <f t="shared" si="13"/>
        <v>0</v>
      </c>
      <c r="AB52" s="16">
        <f t="shared" si="14"/>
        <v>0</v>
      </c>
      <c r="AC52" s="15">
        <f t="shared" si="15"/>
        <v>0</v>
      </c>
      <c r="AD52" s="18">
        <f t="shared" si="16"/>
        <v>117</v>
      </c>
      <c r="AE52" s="19">
        <f t="shared" si="17"/>
        <v>117</v>
      </c>
      <c r="AF52" s="19">
        <f t="shared" si="18"/>
        <v>47</v>
      </c>
    </row>
    <row r="53" spans="1:32" hidden="1" x14ac:dyDescent="0.25">
      <c r="A53" s="68">
        <v>165</v>
      </c>
      <c r="B53" s="70" t="s">
        <v>196</v>
      </c>
      <c r="C53" s="58">
        <v>52</v>
      </c>
      <c r="D53" s="59">
        <v>8.6</v>
      </c>
      <c r="E53" s="14">
        <f t="shared" si="0"/>
        <v>36</v>
      </c>
      <c r="F53" s="14">
        <f t="shared" si="1"/>
        <v>0</v>
      </c>
      <c r="G53" s="14">
        <f t="shared" si="2"/>
        <v>36</v>
      </c>
      <c r="H53" s="15">
        <f t="shared" si="3"/>
        <v>36</v>
      </c>
      <c r="I53" s="61">
        <v>460</v>
      </c>
      <c r="J53" s="14">
        <f t="shared" si="4"/>
        <v>0</v>
      </c>
      <c r="K53" s="14">
        <f t="shared" si="5"/>
        <v>42</v>
      </c>
      <c r="L53" s="14">
        <f t="shared" si="6"/>
        <v>42</v>
      </c>
      <c r="M53" s="15">
        <f t="shared" si="7"/>
        <v>42</v>
      </c>
      <c r="N53" s="16">
        <v>60</v>
      </c>
      <c r="O53" s="16">
        <f>IF(N53&gt;1.567,0,IF(N53&gt;1.56,60,IF(N53&gt;1.554,61,IF(N53&gt;1.548,62,IF(N53&gt;1.542,63,IF(N53&gt;1.536,64,IF(N53&gt;1.53,65,IF(N53&gt;1.524,66,IF(N53&gt;1.518,67,IF(N53&gt;1.512,68,IF(N53&gt;1.506,69,IF(N53&gt;1.5,70,IF(N53&gt;1.494,71,IF(N53&gt;1.488,72,IF(N53&gt;1.482,73,IF(N53&gt;1.477,74,IF(N53&gt;1.473,75,IF(N53&gt;1.469,76,IF(N53&gt;1.464,77,IF(N53&gt;1.46,78,IF(N53&gt;1.455,79,IF(N53&gt;1.451,80,IF(N53&gt;1.447,81,IF(N53&gt;1.443,82,IF(N53&gt;1.439,83,IF(N53&gt;1.435,84,IF(N53&gt;1.432,85,IF(N53&gt;1.428,86,IF(N53&gt;1.425,87,IF(N53&gt;1.422,88,IF(N53&gt;1.419,89,IF(N53&gt;1.416,90,IF(N53&gt;1.413,91,IF(N53&gt;1.41,92,IF(N53&gt;1.407,93,IF(N53&gt;1.404,94,IF(N53&gt;1.401,95,IF(N53&gt;1.398,96,IF(N53&gt;1.395,97,IF(N53&gt;1.392,98,IF(N53&gt;1.389,99,IF(N53&gt;1.386,100,IF(N53&gt;1.383,101,IF(N53&gt;1.38,102,IF(N53&gt;1.378,103,IF(N53&gt;1.375,104,IF(N53&gt;1.372,105,IF(N53&gt;1.37,106,IF(N53&gt;1.367,107,IF(N53&gt;1.365,108,IF(N53&gt;1.362,109,IF(N53&gt;1.359,110,IF(N53&gt;1.357,111,IF(N53&gt;1.354,112,IF(N53&gt;1.351,113,IF(N53&gt;1.348,114,IF(N53&gt;1.346,115,IF(N53&gt;1.343,116,IF(N53&gt;1.341,117,IF(N53&gt;1.338,118,IF(N53&gt;1.336,119,)))))))))))))))))))))))))))))))))))))))))))))))))))))))))))))</f>
        <v>0</v>
      </c>
      <c r="P53" s="16">
        <f>IF(N53&gt;3.015,0,IF(N53&gt;3.001,1,IF(N53&gt;2.587,2,IF(N53&gt;2.573,3,IF(N53&gt;2.559,4,IF(N53&gt;2.545,5,IF(N53&gt;2.531,6,IF(N53&gt;2.517,7,IF(N53&gt;2.503,8,IF(N53&gt;2.489,9,IF(N53&gt;2.475,10,IF(N53&gt;2.461,11,IF(N53&gt;2.448,12,IF(N53&gt;2.435,13,IF(N53&gt;2.422,14,IF(N53&gt;2.409,15,IF(N53&gt;2.396,16,IF(N53&gt;2.383,17,IF(N53&gt;2.37,18,IF(N53&gt;2.357,19,IF(N53&gt;2.344,20,IF(N53&gt;2.332,21,IF(N53&gt;2.32,22,IF(N53&gt;2.308,23,IF(N53&gt;2.296,24,IF(N53&gt;2.284,25,IF(N53&gt;2.272,26,IF(N53&gt;2.26,27,IF(N53&gt;2.248,28,IF(N53&gt;2.236,29,IF(N53&gt;2.225,30,IF(N53&gt;2.214,31,IF(N53&gt;2.203,32,IF(N53&gt;2.192,33,IF(N53&gt;2.181,34,IF(N53&gt;2.17,35,IF(N53&gt;2.16,36,IF(N53&gt;2.15,37,IF(N53&gt;2.14,38,IF(N53&gt;2.131,39,IF(N53&gt;2.122,40,IF(N53&gt;2.113,41,IF(N53&gt;2.104,42,IF(N53&gt;2.095,43,IF(N53&gt;2.086,44,IF(N53&gt;2.077,45,IF(N53&gt;2.068,46,IF(N53&gt;2.059,47,IF(N53&gt;2.05,48,IF(N53&gt;2.042,49,IF(N53&gt;2.034,50,IF(N53&gt;2.026,51,IF(N53&gt;2.018,52,IF(N53&gt;2.01,53,IF(N53&gt;2.002,54,IF(N53&gt;1.595,55,IF(N53&gt;1.588,56,IF(N53&gt;1.581,57,IF(N53&gt;1.574,58,IF(N53&gt;1.567,59,))))))))))))))))))))))))))))))))))))))))))))))))))))))))))))</f>
        <v>0</v>
      </c>
      <c r="Q53" s="16"/>
      <c r="R53" s="16">
        <f>O53+P53+Q53</f>
        <v>0</v>
      </c>
      <c r="S53" s="16">
        <f>R53</f>
        <v>0</v>
      </c>
      <c r="T53" s="65">
        <v>189</v>
      </c>
      <c r="U53" s="16">
        <f t="shared" si="8"/>
        <v>0</v>
      </c>
      <c r="V53" s="16">
        <f t="shared" si="9"/>
        <v>39</v>
      </c>
      <c r="W53" s="16">
        <f t="shared" si="10"/>
        <v>39</v>
      </c>
      <c r="X53" s="15">
        <f t="shared" si="11"/>
        <v>39</v>
      </c>
      <c r="Y53" s="61">
        <v>100</v>
      </c>
      <c r="Z53" s="16">
        <f t="shared" si="12"/>
        <v>0</v>
      </c>
      <c r="AA53" s="16">
        <f t="shared" si="13"/>
        <v>0</v>
      </c>
      <c r="AB53" s="16">
        <f t="shared" si="14"/>
        <v>0</v>
      </c>
      <c r="AC53" s="15">
        <f t="shared" si="15"/>
        <v>0</v>
      </c>
      <c r="AD53" s="18">
        <f t="shared" si="16"/>
        <v>117</v>
      </c>
      <c r="AE53" s="19">
        <f t="shared" si="17"/>
        <v>117</v>
      </c>
      <c r="AF53" s="19">
        <f t="shared" si="18"/>
        <v>47</v>
      </c>
    </row>
    <row r="54" spans="1:32" hidden="1" x14ac:dyDescent="0.25">
      <c r="A54" s="68">
        <v>44</v>
      </c>
      <c r="B54" s="70" t="s">
        <v>370</v>
      </c>
      <c r="C54" s="58">
        <v>19</v>
      </c>
      <c r="D54" s="59">
        <v>8.5</v>
      </c>
      <c r="E54" s="14">
        <f t="shared" si="0"/>
        <v>39</v>
      </c>
      <c r="F54" s="14">
        <f t="shared" si="1"/>
        <v>0</v>
      </c>
      <c r="G54" s="14">
        <f t="shared" si="2"/>
        <v>39</v>
      </c>
      <c r="H54" s="15">
        <f t="shared" si="3"/>
        <v>39</v>
      </c>
      <c r="I54" s="61">
        <v>505</v>
      </c>
      <c r="J54" s="14">
        <f t="shared" si="4"/>
        <v>51</v>
      </c>
      <c r="K54" s="14">
        <f t="shared" si="5"/>
        <v>0</v>
      </c>
      <c r="L54" s="14">
        <f t="shared" si="6"/>
        <v>51</v>
      </c>
      <c r="M54" s="15">
        <f t="shared" si="7"/>
        <v>51</v>
      </c>
      <c r="N54" s="16">
        <v>60</v>
      </c>
      <c r="O54" s="16">
        <f>IF(N54&gt;1.567,0,IF(N54&gt;1.56,60,IF(N54&gt;1.554,61,IF(N54&gt;1.548,62,IF(N54&gt;1.542,63,IF(N54&gt;1.536,64,IF(N54&gt;1.53,65,IF(N54&gt;1.524,66,IF(N54&gt;1.518,67,IF(N54&gt;1.512,68,IF(N54&gt;1.506,69,IF(N54&gt;1.5,70,IF(N54&gt;1.494,71,IF(N54&gt;1.488,72,IF(N54&gt;1.482,73,IF(N54&gt;1.477,74,IF(N54&gt;1.473,75,IF(N54&gt;1.469,76,IF(N54&gt;1.464,77,IF(N54&gt;1.46,78,IF(N54&gt;1.455,79,IF(N54&gt;1.451,80,IF(N54&gt;1.447,81,IF(N54&gt;1.443,82,IF(N54&gt;1.439,83,IF(N54&gt;1.435,84,IF(N54&gt;1.432,85,IF(N54&gt;1.428,86,IF(N54&gt;1.425,87,IF(N54&gt;1.422,88,IF(N54&gt;1.419,89,IF(N54&gt;1.416,90,IF(N54&gt;1.413,91,IF(N54&gt;1.41,92,IF(N54&gt;1.407,93,IF(N54&gt;1.404,94,IF(N54&gt;1.401,95,IF(N54&gt;1.398,96,IF(N54&gt;1.395,97,IF(N54&gt;1.392,98,IF(N54&gt;1.389,99,IF(N54&gt;1.386,100,IF(N54&gt;1.383,101,IF(N54&gt;1.38,102,IF(N54&gt;1.378,103,IF(N54&gt;1.375,104,IF(N54&gt;1.372,105,IF(N54&gt;1.37,106,IF(N54&gt;1.367,107,IF(N54&gt;1.365,108,IF(N54&gt;1.362,109,IF(N54&gt;1.359,110,IF(N54&gt;1.357,111,IF(N54&gt;1.354,112,IF(N54&gt;1.351,113,IF(N54&gt;1.348,114,IF(N54&gt;1.346,115,IF(N54&gt;1.343,116,IF(N54&gt;1.341,117,IF(N54&gt;1.338,118,IF(N54&gt;1.336,119,)))))))))))))))))))))))))))))))))))))))))))))))))))))))))))))</f>
        <v>0</v>
      </c>
      <c r="P54" s="16">
        <f>IF(N54&gt;3.015,0,IF(N54&gt;3.001,1,IF(N54&gt;2.587,2,IF(N54&gt;2.573,3,IF(N54&gt;2.559,4,IF(N54&gt;2.545,5,IF(N54&gt;2.531,6,IF(N54&gt;2.517,7,IF(N54&gt;2.503,8,IF(N54&gt;2.489,9,IF(N54&gt;2.475,10,IF(N54&gt;2.461,11,IF(N54&gt;2.448,12,IF(N54&gt;2.435,13,IF(N54&gt;2.422,14,IF(N54&gt;2.409,15,IF(N54&gt;2.396,16,IF(N54&gt;2.383,17,IF(N54&gt;2.37,18,IF(N54&gt;2.357,19,IF(N54&gt;2.344,20,IF(N54&gt;2.332,21,IF(N54&gt;2.32,22,IF(N54&gt;2.308,23,IF(N54&gt;2.296,24,IF(N54&gt;2.284,25,IF(N54&gt;2.272,26,IF(N54&gt;2.26,27,IF(N54&gt;2.248,28,IF(N54&gt;2.236,29,IF(N54&gt;2.225,30,IF(N54&gt;2.214,31,IF(N54&gt;2.203,32,IF(N54&gt;2.192,33,IF(N54&gt;2.181,34,IF(N54&gt;2.17,35,IF(N54&gt;2.16,36,IF(N54&gt;2.15,37,IF(N54&gt;2.14,38,IF(N54&gt;2.131,39,IF(N54&gt;2.122,40,IF(N54&gt;2.113,41,IF(N54&gt;2.104,42,IF(N54&gt;2.095,43,IF(N54&gt;2.086,44,IF(N54&gt;2.077,45,IF(N54&gt;2.068,46,IF(N54&gt;2.059,47,IF(N54&gt;2.05,48,IF(N54&gt;2.042,49,IF(N54&gt;2.034,50,IF(N54&gt;2.026,51,IF(N54&gt;2.018,52,IF(N54&gt;2.01,53,IF(N54&gt;2.002,54,IF(N54&gt;1.595,55,IF(N54&gt;1.588,56,IF(N54&gt;1.581,57,IF(N54&gt;1.574,58,IF(N54&gt;1.567,59,))))))))))))))))))))))))))))))))))))))))))))))))))))))))))))</f>
        <v>0</v>
      </c>
      <c r="Q54" s="16"/>
      <c r="R54" s="16">
        <f>O54+P54+Q54</f>
        <v>0</v>
      </c>
      <c r="S54" s="16">
        <f>R54</f>
        <v>0</v>
      </c>
      <c r="T54" s="65">
        <v>162</v>
      </c>
      <c r="U54" s="16">
        <f t="shared" si="8"/>
        <v>0</v>
      </c>
      <c r="V54" s="16">
        <f t="shared" si="9"/>
        <v>26</v>
      </c>
      <c r="W54" s="16">
        <f t="shared" si="10"/>
        <v>26</v>
      </c>
      <c r="X54" s="15">
        <f t="shared" si="11"/>
        <v>26</v>
      </c>
      <c r="Y54" s="61">
        <v>100</v>
      </c>
      <c r="Z54" s="16">
        <f t="shared" si="12"/>
        <v>0</v>
      </c>
      <c r="AA54" s="16">
        <f t="shared" si="13"/>
        <v>0</v>
      </c>
      <c r="AB54" s="16">
        <f t="shared" si="14"/>
        <v>0</v>
      </c>
      <c r="AC54" s="15">
        <f t="shared" si="15"/>
        <v>0</v>
      </c>
      <c r="AD54" s="18">
        <f t="shared" si="16"/>
        <v>116</v>
      </c>
      <c r="AE54" s="19">
        <f t="shared" si="17"/>
        <v>116</v>
      </c>
      <c r="AF54" s="19">
        <f t="shared" si="18"/>
        <v>49</v>
      </c>
    </row>
    <row r="55" spans="1:32" hidden="1" x14ac:dyDescent="0.25">
      <c r="A55" s="68">
        <v>141</v>
      </c>
      <c r="B55" s="70" t="s">
        <v>432</v>
      </c>
      <c r="C55" s="58">
        <v>46</v>
      </c>
      <c r="D55" s="59">
        <v>8.5</v>
      </c>
      <c r="E55" s="14">
        <f t="shared" si="0"/>
        <v>39</v>
      </c>
      <c r="F55" s="14">
        <f t="shared" si="1"/>
        <v>0</v>
      </c>
      <c r="G55" s="14">
        <f t="shared" si="2"/>
        <v>39</v>
      </c>
      <c r="H55" s="15">
        <f t="shared" si="3"/>
        <v>39</v>
      </c>
      <c r="I55" s="61">
        <v>520</v>
      </c>
      <c r="J55" s="14">
        <f t="shared" si="4"/>
        <v>54</v>
      </c>
      <c r="K55" s="14">
        <f t="shared" si="5"/>
        <v>0</v>
      </c>
      <c r="L55" s="14">
        <f t="shared" si="6"/>
        <v>54</v>
      </c>
      <c r="M55" s="15">
        <f t="shared" si="7"/>
        <v>54</v>
      </c>
      <c r="N55" s="17"/>
      <c r="O55" s="17"/>
      <c r="P55" s="17"/>
      <c r="Q55" s="17"/>
      <c r="R55" s="17"/>
      <c r="S55" s="17"/>
      <c r="T55" s="65">
        <v>157</v>
      </c>
      <c r="U55" s="16">
        <f t="shared" si="8"/>
        <v>0</v>
      </c>
      <c r="V55" s="16">
        <f t="shared" si="9"/>
        <v>23</v>
      </c>
      <c r="W55" s="16">
        <f t="shared" si="10"/>
        <v>23</v>
      </c>
      <c r="X55" s="15">
        <f t="shared" si="11"/>
        <v>23</v>
      </c>
      <c r="Y55" s="61">
        <v>100</v>
      </c>
      <c r="Z55" s="16">
        <f t="shared" si="12"/>
        <v>0</v>
      </c>
      <c r="AA55" s="16">
        <f t="shared" si="13"/>
        <v>0</v>
      </c>
      <c r="AB55" s="16">
        <f t="shared" si="14"/>
        <v>0</v>
      </c>
      <c r="AC55" s="15">
        <f t="shared" si="15"/>
        <v>0</v>
      </c>
      <c r="AD55" s="18">
        <f t="shared" si="16"/>
        <v>116</v>
      </c>
      <c r="AE55" s="19">
        <f t="shared" si="17"/>
        <v>116</v>
      </c>
      <c r="AF55" s="19">
        <f t="shared" si="18"/>
        <v>49</v>
      </c>
    </row>
    <row r="56" spans="1:32" hidden="1" x14ac:dyDescent="0.25">
      <c r="A56" s="68">
        <v>25</v>
      </c>
      <c r="B56" s="70" t="s">
        <v>365</v>
      </c>
      <c r="C56" s="58">
        <v>11</v>
      </c>
      <c r="D56" s="59">
        <v>8.6999999999999993</v>
      </c>
      <c r="E56" s="14">
        <f t="shared" si="0"/>
        <v>33</v>
      </c>
      <c r="F56" s="14">
        <f t="shared" si="1"/>
        <v>0</v>
      </c>
      <c r="G56" s="14">
        <f t="shared" si="2"/>
        <v>33</v>
      </c>
      <c r="H56" s="15">
        <f t="shared" si="3"/>
        <v>33</v>
      </c>
      <c r="I56" s="61">
        <v>560</v>
      </c>
      <c r="J56" s="14">
        <f t="shared" si="4"/>
        <v>62</v>
      </c>
      <c r="K56" s="14">
        <f t="shared" si="5"/>
        <v>0</v>
      </c>
      <c r="L56" s="14">
        <f t="shared" si="6"/>
        <v>62</v>
      </c>
      <c r="M56" s="15">
        <f t="shared" si="7"/>
        <v>62</v>
      </c>
      <c r="N56" s="17"/>
      <c r="O56" s="17"/>
      <c r="P56" s="17"/>
      <c r="Q56" s="17"/>
      <c r="R56" s="17"/>
      <c r="S56" s="17"/>
      <c r="T56" s="65">
        <v>148</v>
      </c>
      <c r="U56" s="16">
        <f t="shared" si="8"/>
        <v>0</v>
      </c>
      <c r="V56" s="16">
        <f t="shared" si="9"/>
        <v>19</v>
      </c>
      <c r="W56" s="16">
        <f t="shared" si="10"/>
        <v>19</v>
      </c>
      <c r="X56" s="15">
        <f t="shared" si="11"/>
        <v>19</v>
      </c>
      <c r="Y56" s="61">
        <v>100</v>
      </c>
      <c r="Z56" s="16">
        <f t="shared" si="12"/>
        <v>0</v>
      </c>
      <c r="AA56" s="16">
        <f t="shared" si="13"/>
        <v>0</v>
      </c>
      <c r="AB56" s="16">
        <f t="shared" si="14"/>
        <v>0</v>
      </c>
      <c r="AC56" s="15">
        <f t="shared" si="15"/>
        <v>0</v>
      </c>
      <c r="AD56" s="18">
        <f t="shared" si="16"/>
        <v>114</v>
      </c>
      <c r="AE56" s="19">
        <f t="shared" si="17"/>
        <v>114</v>
      </c>
      <c r="AF56" s="19">
        <f t="shared" si="18"/>
        <v>51</v>
      </c>
    </row>
    <row r="57" spans="1:32" hidden="1" x14ac:dyDescent="0.25">
      <c r="A57" s="68">
        <v>146</v>
      </c>
      <c r="B57" s="70" t="s">
        <v>212</v>
      </c>
      <c r="C57" s="58">
        <v>47</v>
      </c>
      <c r="D57" s="59">
        <v>8</v>
      </c>
      <c r="E57" s="14">
        <f t="shared" si="0"/>
        <v>55</v>
      </c>
      <c r="F57" s="14">
        <f t="shared" si="1"/>
        <v>0</v>
      </c>
      <c r="G57" s="14">
        <f t="shared" si="2"/>
        <v>55</v>
      </c>
      <c r="H57" s="15">
        <f t="shared" si="3"/>
        <v>55</v>
      </c>
      <c r="I57" s="61">
        <v>350</v>
      </c>
      <c r="J57" s="14">
        <f t="shared" si="4"/>
        <v>0</v>
      </c>
      <c r="K57" s="14">
        <f t="shared" si="5"/>
        <v>20</v>
      </c>
      <c r="L57" s="14">
        <f t="shared" si="6"/>
        <v>20</v>
      </c>
      <c r="M57" s="15">
        <f t="shared" si="7"/>
        <v>20</v>
      </c>
      <c r="N57" s="17"/>
      <c r="O57" s="17"/>
      <c r="P57" s="17"/>
      <c r="Q57" s="17"/>
      <c r="R57" s="17"/>
      <c r="S57" s="17"/>
      <c r="T57" s="65">
        <v>188</v>
      </c>
      <c r="U57" s="16">
        <f t="shared" si="8"/>
        <v>0</v>
      </c>
      <c r="V57" s="16">
        <f t="shared" si="9"/>
        <v>39</v>
      </c>
      <c r="W57" s="16">
        <f t="shared" si="10"/>
        <v>39</v>
      </c>
      <c r="X57" s="15">
        <f t="shared" si="11"/>
        <v>39</v>
      </c>
      <c r="Y57" s="61">
        <v>100</v>
      </c>
      <c r="Z57" s="16">
        <f t="shared" si="12"/>
        <v>0</v>
      </c>
      <c r="AA57" s="16">
        <f t="shared" si="13"/>
        <v>0</v>
      </c>
      <c r="AB57" s="16">
        <f t="shared" si="14"/>
        <v>0</v>
      </c>
      <c r="AC57" s="15">
        <f t="shared" si="15"/>
        <v>0</v>
      </c>
      <c r="AD57" s="18">
        <f t="shared" si="16"/>
        <v>114</v>
      </c>
      <c r="AE57" s="19">
        <f t="shared" si="17"/>
        <v>114</v>
      </c>
      <c r="AF57" s="19">
        <f t="shared" si="18"/>
        <v>51</v>
      </c>
    </row>
    <row r="58" spans="1:32" hidden="1" x14ac:dyDescent="0.25">
      <c r="A58" s="68">
        <v>84</v>
      </c>
      <c r="B58" s="70" t="s">
        <v>72</v>
      </c>
      <c r="C58" s="58">
        <v>30</v>
      </c>
      <c r="D58" s="59">
        <v>8.4</v>
      </c>
      <c r="E58" s="14">
        <f t="shared" si="0"/>
        <v>42</v>
      </c>
      <c r="F58" s="14">
        <f t="shared" si="1"/>
        <v>0</v>
      </c>
      <c r="G58" s="14">
        <f t="shared" si="2"/>
        <v>42</v>
      </c>
      <c r="H58" s="15">
        <f t="shared" si="3"/>
        <v>42</v>
      </c>
      <c r="I58" s="61">
        <v>430</v>
      </c>
      <c r="J58" s="14">
        <f t="shared" si="4"/>
        <v>0</v>
      </c>
      <c r="K58" s="14">
        <f t="shared" si="5"/>
        <v>36</v>
      </c>
      <c r="L58" s="14">
        <f t="shared" si="6"/>
        <v>36</v>
      </c>
      <c r="M58" s="15">
        <f t="shared" si="7"/>
        <v>36</v>
      </c>
      <c r="N58" s="17"/>
      <c r="O58" s="17"/>
      <c r="P58" s="17"/>
      <c r="Q58" s="17"/>
      <c r="R58" s="17"/>
      <c r="S58" s="17"/>
      <c r="T58" s="65">
        <v>180</v>
      </c>
      <c r="U58" s="16">
        <f t="shared" si="8"/>
        <v>0</v>
      </c>
      <c r="V58" s="16">
        <f t="shared" si="9"/>
        <v>35</v>
      </c>
      <c r="W58" s="16">
        <f t="shared" si="10"/>
        <v>35</v>
      </c>
      <c r="X58" s="15">
        <f t="shared" si="11"/>
        <v>35</v>
      </c>
      <c r="Y58" s="61">
        <v>100</v>
      </c>
      <c r="Z58" s="16">
        <f t="shared" si="12"/>
        <v>0</v>
      </c>
      <c r="AA58" s="16">
        <f t="shared" si="13"/>
        <v>0</v>
      </c>
      <c r="AB58" s="16">
        <f t="shared" si="14"/>
        <v>0</v>
      </c>
      <c r="AC58" s="15">
        <f t="shared" si="15"/>
        <v>0</v>
      </c>
      <c r="AD58" s="18">
        <f t="shared" si="16"/>
        <v>113</v>
      </c>
      <c r="AE58" s="19">
        <f t="shared" si="17"/>
        <v>113</v>
      </c>
      <c r="AF58" s="19">
        <f t="shared" si="18"/>
        <v>53</v>
      </c>
    </row>
    <row r="59" spans="1:32" hidden="1" x14ac:dyDescent="0.25">
      <c r="A59" s="68">
        <v>177</v>
      </c>
      <c r="B59" s="70" t="s">
        <v>373</v>
      </c>
      <c r="C59" s="58">
        <v>56</v>
      </c>
      <c r="D59" s="59">
        <v>8.1</v>
      </c>
      <c r="E59" s="14">
        <f t="shared" si="0"/>
        <v>53</v>
      </c>
      <c r="F59" s="14">
        <f t="shared" si="1"/>
        <v>0</v>
      </c>
      <c r="G59" s="14">
        <f t="shared" si="2"/>
        <v>53</v>
      </c>
      <c r="H59" s="15">
        <f t="shared" si="3"/>
        <v>53</v>
      </c>
      <c r="I59" s="61">
        <v>400</v>
      </c>
      <c r="J59" s="14">
        <f t="shared" si="4"/>
        <v>0</v>
      </c>
      <c r="K59" s="14">
        <f t="shared" si="5"/>
        <v>30</v>
      </c>
      <c r="L59" s="14">
        <f t="shared" si="6"/>
        <v>30</v>
      </c>
      <c r="M59" s="15">
        <f t="shared" si="7"/>
        <v>30</v>
      </c>
      <c r="N59" s="16">
        <v>60</v>
      </c>
      <c r="O59" s="16">
        <f>IF(N59&gt;1.567,0,IF(N59&gt;1.56,60,IF(N59&gt;1.554,61,IF(N59&gt;1.548,62,IF(N59&gt;1.542,63,IF(N59&gt;1.536,64,IF(N59&gt;1.53,65,IF(N59&gt;1.524,66,IF(N59&gt;1.518,67,IF(N59&gt;1.512,68,IF(N59&gt;1.506,69,IF(N59&gt;1.5,70,IF(N59&gt;1.494,71,IF(N59&gt;1.488,72,IF(N59&gt;1.482,73,IF(N59&gt;1.477,74,IF(N59&gt;1.473,75,IF(N59&gt;1.469,76,IF(N59&gt;1.464,77,IF(N59&gt;1.46,78,IF(N59&gt;1.455,79,IF(N59&gt;1.451,80,IF(N59&gt;1.447,81,IF(N59&gt;1.443,82,IF(N59&gt;1.439,83,IF(N59&gt;1.435,84,IF(N59&gt;1.432,85,IF(N59&gt;1.428,86,IF(N59&gt;1.425,87,IF(N59&gt;1.422,88,IF(N59&gt;1.419,89,IF(N59&gt;1.416,90,IF(N59&gt;1.413,91,IF(N59&gt;1.41,92,IF(N59&gt;1.407,93,IF(N59&gt;1.404,94,IF(N59&gt;1.401,95,IF(N59&gt;1.398,96,IF(N59&gt;1.395,97,IF(N59&gt;1.392,98,IF(N59&gt;1.389,99,IF(N59&gt;1.386,100,IF(N59&gt;1.383,101,IF(N59&gt;1.38,102,IF(N59&gt;1.378,103,IF(N59&gt;1.375,104,IF(N59&gt;1.372,105,IF(N59&gt;1.37,106,IF(N59&gt;1.367,107,IF(N59&gt;1.365,108,IF(N59&gt;1.362,109,IF(N59&gt;1.359,110,IF(N59&gt;1.357,111,IF(N59&gt;1.354,112,IF(N59&gt;1.351,113,IF(N59&gt;1.348,114,IF(N59&gt;1.346,115,IF(N59&gt;1.343,116,IF(N59&gt;1.341,117,IF(N59&gt;1.338,118,IF(N59&gt;1.336,119,)))))))))))))))))))))))))))))))))))))))))))))))))))))))))))))</f>
        <v>0</v>
      </c>
      <c r="P59" s="16">
        <f>IF(N59&gt;3.015,0,IF(N59&gt;3.001,1,IF(N59&gt;2.587,2,IF(N59&gt;2.573,3,IF(N59&gt;2.559,4,IF(N59&gt;2.545,5,IF(N59&gt;2.531,6,IF(N59&gt;2.517,7,IF(N59&gt;2.503,8,IF(N59&gt;2.489,9,IF(N59&gt;2.475,10,IF(N59&gt;2.461,11,IF(N59&gt;2.448,12,IF(N59&gt;2.435,13,IF(N59&gt;2.422,14,IF(N59&gt;2.409,15,IF(N59&gt;2.396,16,IF(N59&gt;2.383,17,IF(N59&gt;2.37,18,IF(N59&gt;2.357,19,IF(N59&gt;2.344,20,IF(N59&gt;2.332,21,IF(N59&gt;2.32,22,IF(N59&gt;2.308,23,IF(N59&gt;2.296,24,IF(N59&gt;2.284,25,IF(N59&gt;2.272,26,IF(N59&gt;2.26,27,IF(N59&gt;2.248,28,IF(N59&gt;2.236,29,IF(N59&gt;2.225,30,IF(N59&gt;2.214,31,IF(N59&gt;2.203,32,IF(N59&gt;2.192,33,IF(N59&gt;2.181,34,IF(N59&gt;2.17,35,IF(N59&gt;2.16,36,IF(N59&gt;2.15,37,IF(N59&gt;2.14,38,IF(N59&gt;2.131,39,IF(N59&gt;2.122,40,IF(N59&gt;2.113,41,IF(N59&gt;2.104,42,IF(N59&gt;2.095,43,IF(N59&gt;2.086,44,IF(N59&gt;2.077,45,IF(N59&gt;2.068,46,IF(N59&gt;2.059,47,IF(N59&gt;2.05,48,IF(N59&gt;2.042,49,IF(N59&gt;2.034,50,IF(N59&gt;2.026,51,IF(N59&gt;2.018,52,IF(N59&gt;2.01,53,IF(N59&gt;2.002,54,IF(N59&gt;1.595,55,IF(N59&gt;1.588,56,IF(N59&gt;1.581,57,IF(N59&gt;1.574,58,IF(N59&gt;1.567,59,))))))))))))))))))))))))))))))))))))))))))))))))))))))))))))</f>
        <v>0</v>
      </c>
      <c r="Q59" s="16"/>
      <c r="R59" s="16">
        <f>O59+P59+Q59</f>
        <v>0</v>
      </c>
      <c r="S59" s="16">
        <f>R59</f>
        <v>0</v>
      </c>
      <c r="T59" s="65">
        <v>171</v>
      </c>
      <c r="U59" s="16">
        <f t="shared" si="8"/>
        <v>0</v>
      </c>
      <c r="V59" s="16">
        <f t="shared" si="9"/>
        <v>30</v>
      </c>
      <c r="W59" s="16">
        <f t="shared" si="10"/>
        <v>30</v>
      </c>
      <c r="X59" s="15">
        <f t="shared" si="11"/>
        <v>30</v>
      </c>
      <c r="Y59" s="61">
        <v>100</v>
      </c>
      <c r="Z59" s="16">
        <f t="shared" si="12"/>
        <v>0</v>
      </c>
      <c r="AA59" s="16">
        <f t="shared" si="13"/>
        <v>0</v>
      </c>
      <c r="AB59" s="16">
        <f t="shared" si="14"/>
        <v>0</v>
      </c>
      <c r="AC59" s="15">
        <f t="shared" si="15"/>
        <v>0</v>
      </c>
      <c r="AD59" s="18">
        <f t="shared" si="16"/>
        <v>113</v>
      </c>
      <c r="AE59" s="19">
        <f t="shared" si="17"/>
        <v>113</v>
      </c>
      <c r="AF59" s="19">
        <f t="shared" si="18"/>
        <v>53</v>
      </c>
    </row>
    <row r="60" spans="1:32" x14ac:dyDescent="0.25">
      <c r="A60" s="68">
        <v>5</v>
      </c>
      <c r="B60" s="70" t="s">
        <v>87</v>
      </c>
      <c r="C60" s="58">
        <v>5</v>
      </c>
      <c r="D60" s="59">
        <v>8.6</v>
      </c>
      <c r="E60" s="14">
        <f t="shared" si="0"/>
        <v>36</v>
      </c>
      <c r="F60" s="14">
        <f t="shared" si="1"/>
        <v>0</v>
      </c>
      <c r="G60" s="14">
        <f t="shared" si="2"/>
        <v>36</v>
      </c>
      <c r="H60" s="15">
        <f t="shared" si="3"/>
        <v>36</v>
      </c>
      <c r="I60" s="61">
        <v>524</v>
      </c>
      <c r="J60" s="14">
        <f t="shared" si="4"/>
        <v>54</v>
      </c>
      <c r="K60" s="14">
        <f t="shared" si="5"/>
        <v>0</v>
      </c>
      <c r="L60" s="14">
        <f t="shared" si="6"/>
        <v>54</v>
      </c>
      <c r="M60" s="15">
        <f t="shared" si="7"/>
        <v>54</v>
      </c>
      <c r="N60" s="16">
        <v>60</v>
      </c>
      <c r="O60" s="16">
        <f>IF(N60&gt;1.567,0,IF(N60&gt;1.56,60,IF(N60&gt;1.554,61,IF(N60&gt;1.548,62,IF(N60&gt;1.542,63,IF(N60&gt;1.536,64,IF(N60&gt;1.53,65,IF(N60&gt;1.524,66,IF(N60&gt;1.518,67,IF(N60&gt;1.512,68,IF(N60&gt;1.506,69,IF(N60&gt;1.5,70,IF(N60&gt;1.494,71,IF(N60&gt;1.488,72,IF(N60&gt;1.482,73,IF(N60&gt;1.477,74,IF(N60&gt;1.473,75,IF(N60&gt;1.469,76,IF(N60&gt;1.464,77,IF(N60&gt;1.46,78,IF(N60&gt;1.455,79,IF(N60&gt;1.451,80,IF(N60&gt;1.447,81,IF(N60&gt;1.443,82,IF(N60&gt;1.439,83,IF(N60&gt;1.435,84,IF(N60&gt;1.432,85,IF(N60&gt;1.428,86,IF(N60&gt;1.425,87,IF(N60&gt;1.422,88,IF(N60&gt;1.419,89,IF(N60&gt;1.416,90,IF(N60&gt;1.413,91,IF(N60&gt;1.41,92,IF(N60&gt;1.407,93,IF(N60&gt;1.404,94,IF(N60&gt;1.401,95,IF(N60&gt;1.398,96,IF(N60&gt;1.395,97,IF(N60&gt;1.392,98,IF(N60&gt;1.389,99,IF(N60&gt;1.386,100,IF(N60&gt;1.383,101,IF(N60&gt;1.38,102,IF(N60&gt;1.378,103,IF(N60&gt;1.375,104,IF(N60&gt;1.372,105,IF(N60&gt;1.37,106,IF(N60&gt;1.367,107,IF(N60&gt;1.365,108,IF(N60&gt;1.362,109,IF(N60&gt;1.359,110,IF(N60&gt;1.357,111,IF(N60&gt;1.354,112,IF(N60&gt;1.351,113,IF(N60&gt;1.348,114,IF(N60&gt;1.346,115,IF(N60&gt;1.343,116,IF(N60&gt;1.341,117,IF(N60&gt;1.338,118,IF(N60&gt;1.336,119,)))))))))))))))))))))))))))))))))))))))))))))))))))))))))))))</f>
        <v>0</v>
      </c>
      <c r="P60" s="16">
        <f>IF(N60&gt;3.015,0,IF(N60&gt;3.001,1,IF(N60&gt;2.587,2,IF(N60&gt;2.573,3,IF(N60&gt;2.559,4,IF(N60&gt;2.545,5,IF(N60&gt;2.531,6,IF(N60&gt;2.517,7,IF(N60&gt;2.503,8,IF(N60&gt;2.489,9,IF(N60&gt;2.475,10,IF(N60&gt;2.461,11,IF(N60&gt;2.448,12,IF(N60&gt;2.435,13,IF(N60&gt;2.422,14,IF(N60&gt;2.409,15,IF(N60&gt;2.396,16,IF(N60&gt;2.383,17,IF(N60&gt;2.37,18,IF(N60&gt;2.357,19,IF(N60&gt;2.344,20,IF(N60&gt;2.332,21,IF(N60&gt;2.32,22,IF(N60&gt;2.308,23,IF(N60&gt;2.296,24,IF(N60&gt;2.284,25,IF(N60&gt;2.272,26,IF(N60&gt;2.26,27,IF(N60&gt;2.248,28,IF(N60&gt;2.236,29,IF(N60&gt;2.225,30,IF(N60&gt;2.214,31,IF(N60&gt;2.203,32,IF(N60&gt;2.192,33,IF(N60&gt;2.181,34,IF(N60&gt;2.17,35,IF(N60&gt;2.16,36,IF(N60&gt;2.15,37,IF(N60&gt;2.14,38,IF(N60&gt;2.131,39,IF(N60&gt;2.122,40,IF(N60&gt;2.113,41,IF(N60&gt;2.104,42,IF(N60&gt;2.095,43,IF(N60&gt;2.086,44,IF(N60&gt;2.077,45,IF(N60&gt;2.068,46,IF(N60&gt;2.059,47,IF(N60&gt;2.05,48,IF(N60&gt;2.042,49,IF(N60&gt;2.034,50,IF(N60&gt;2.026,51,IF(N60&gt;2.018,52,IF(N60&gt;2.01,53,IF(N60&gt;2.002,54,IF(N60&gt;1.595,55,IF(N60&gt;1.588,56,IF(N60&gt;1.581,57,IF(N60&gt;1.574,58,IF(N60&gt;1.567,59,))))))))))))))))))))))))))))))))))))))))))))))))))))))))))))</f>
        <v>0</v>
      </c>
      <c r="Q60" s="16"/>
      <c r="R60" s="16">
        <f>O60+P60+Q60</f>
        <v>0</v>
      </c>
      <c r="S60" s="16">
        <f>R60</f>
        <v>0</v>
      </c>
      <c r="T60" s="65">
        <v>154</v>
      </c>
      <c r="U60" s="16">
        <f t="shared" si="8"/>
        <v>0</v>
      </c>
      <c r="V60" s="16">
        <f t="shared" si="9"/>
        <v>22</v>
      </c>
      <c r="W60" s="16">
        <f t="shared" si="10"/>
        <v>22</v>
      </c>
      <c r="X60" s="15">
        <f t="shared" si="11"/>
        <v>22</v>
      </c>
      <c r="Y60" s="61">
        <v>100</v>
      </c>
      <c r="Z60" s="16">
        <f t="shared" si="12"/>
        <v>0</v>
      </c>
      <c r="AA60" s="16">
        <f t="shared" si="13"/>
        <v>0</v>
      </c>
      <c r="AB60" s="16">
        <f t="shared" si="14"/>
        <v>0</v>
      </c>
      <c r="AC60" s="15">
        <f t="shared" si="15"/>
        <v>0</v>
      </c>
      <c r="AD60" s="18">
        <f t="shared" si="16"/>
        <v>112</v>
      </c>
      <c r="AE60" s="19">
        <f t="shared" si="17"/>
        <v>112</v>
      </c>
      <c r="AF60" s="19">
        <f t="shared" si="18"/>
        <v>55</v>
      </c>
    </row>
    <row r="61" spans="1:32" hidden="1" x14ac:dyDescent="0.25">
      <c r="A61" s="68">
        <v>145</v>
      </c>
      <c r="B61" s="70" t="s">
        <v>211</v>
      </c>
      <c r="C61" s="58">
        <v>47</v>
      </c>
      <c r="D61" s="59">
        <v>7.7</v>
      </c>
      <c r="E61" s="14">
        <f t="shared" si="0"/>
        <v>61</v>
      </c>
      <c r="F61" s="14">
        <f t="shared" si="1"/>
        <v>0</v>
      </c>
      <c r="G61" s="14">
        <f t="shared" si="2"/>
        <v>61</v>
      </c>
      <c r="H61" s="15">
        <f t="shared" si="3"/>
        <v>61</v>
      </c>
      <c r="I61" s="61">
        <v>305</v>
      </c>
      <c r="J61" s="14">
        <f t="shared" si="4"/>
        <v>0</v>
      </c>
      <c r="K61" s="14">
        <f t="shared" si="5"/>
        <v>11</v>
      </c>
      <c r="L61" s="14">
        <f t="shared" si="6"/>
        <v>11</v>
      </c>
      <c r="M61" s="15">
        <f t="shared" si="7"/>
        <v>11</v>
      </c>
      <c r="N61" s="17"/>
      <c r="O61" s="17"/>
      <c r="P61" s="17"/>
      <c r="Q61" s="17"/>
      <c r="R61" s="17"/>
      <c r="S61" s="17"/>
      <c r="T61" s="65">
        <v>190</v>
      </c>
      <c r="U61" s="16">
        <f t="shared" si="8"/>
        <v>0</v>
      </c>
      <c r="V61" s="16">
        <f t="shared" si="9"/>
        <v>40</v>
      </c>
      <c r="W61" s="16">
        <f t="shared" si="10"/>
        <v>40</v>
      </c>
      <c r="X61" s="15">
        <f t="shared" si="11"/>
        <v>40</v>
      </c>
      <c r="Y61" s="61">
        <v>100</v>
      </c>
      <c r="Z61" s="16">
        <f t="shared" si="12"/>
        <v>0</v>
      </c>
      <c r="AA61" s="16">
        <f t="shared" si="13"/>
        <v>0</v>
      </c>
      <c r="AB61" s="16">
        <f t="shared" si="14"/>
        <v>0</v>
      </c>
      <c r="AC61" s="15">
        <f t="shared" si="15"/>
        <v>0</v>
      </c>
      <c r="AD61" s="18">
        <f t="shared" si="16"/>
        <v>112</v>
      </c>
      <c r="AE61" s="19">
        <f t="shared" si="17"/>
        <v>112</v>
      </c>
      <c r="AF61" s="19">
        <f t="shared" si="18"/>
        <v>55</v>
      </c>
    </row>
    <row r="62" spans="1:32" hidden="1" x14ac:dyDescent="0.25">
      <c r="A62" s="68">
        <v>181</v>
      </c>
      <c r="B62" s="70" t="s">
        <v>218</v>
      </c>
      <c r="C62" s="58">
        <v>59</v>
      </c>
      <c r="D62" s="59">
        <v>8.1999999999999993</v>
      </c>
      <c r="E62" s="14">
        <f t="shared" si="0"/>
        <v>50</v>
      </c>
      <c r="F62" s="14">
        <f t="shared" si="1"/>
        <v>0</v>
      </c>
      <c r="G62" s="14">
        <f t="shared" si="2"/>
        <v>50</v>
      </c>
      <c r="H62" s="15">
        <f t="shared" si="3"/>
        <v>50</v>
      </c>
      <c r="I62" s="61">
        <v>395</v>
      </c>
      <c r="J62" s="14">
        <f t="shared" si="4"/>
        <v>0</v>
      </c>
      <c r="K62" s="14">
        <f t="shared" si="5"/>
        <v>29</v>
      </c>
      <c r="L62" s="14">
        <f t="shared" si="6"/>
        <v>29</v>
      </c>
      <c r="M62" s="15">
        <f t="shared" si="7"/>
        <v>29</v>
      </c>
      <c r="N62" s="16">
        <v>60</v>
      </c>
      <c r="O62" s="16">
        <f>IF(N62&gt;1.567,0,IF(N62&gt;1.56,60,IF(N62&gt;1.554,61,IF(N62&gt;1.548,62,IF(N62&gt;1.542,63,IF(N62&gt;1.536,64,IF(N62&gt;1.53,65,IF(N62&gt;1.524,66,IF(N62&gt;1.518,67,IF(N62&gt;1.512,68,IF(N62&gt;1.506,69,IF(N62&gt;1.5,70,IF(N62&gt;1.494,71,IF(N62&gt;1.488,72,IF(N62&gt;1.482,73,IF(N62&gt;1.477,74,IF(N62&gt;1.473,75,IF(N62&gt;1.469,76,IF(N62&gt;1.464,77,IF(N62&gt;1.46,78,IF(N62&gt;1.455,79,IF(N62&gt;1.451,80,IF(N62&gt;1.447,81,IF(N62&gt;1.443,82,IF(N62&gt;1.439,83,IF(N62&gt;1.435,84,IF(N62&gt;1.432,85,IF(N62&gt;1.428,86,IF(N62&gt;1.425,87,IF(N62&gt;1.422,88,IF(N62&gt;1.419,89,IF(N62&gt;1.416,90,IF(N62&gt;1.413,91,IF(N62&gt;1.41,92,IF(N62&gt;1.407,93,IF(N62&gt;1.404,94,IF(N62&gt;1.401,95,IF(N62&gt;1.398,96,IF(N62&gt;1.395,97,IF(N62&gt;1.392,98,IF(N62&gt;1.389,99,IF(N62&gt;1.386,100,IF(N62&gt;1.383,101,IF(N62&gt;1.38,102,IF(N62&gt;1.378,103,IF(N62&gt;1.375,104,IF(N62&gt;1.372,105,IF(N62&gt;1.37,106,IF(N62&gt;1.367,107,IF(N62&gt;1.365,108,IF(N62&gt;1.362,109,IF(N62&gt;1.359,110,IF(N62&gt;1.357,111,IF(N62&gt;1.354,112,IF(N62&gt;1.351,113,IF(N62&gt;1.348,114,IF(N62&gt;1.346,115,IF(N62&gt;1.343,116,IF(N62&gt;1.341,117,IF(N62&gt;1.338,118,IF(N62&gt;1.336,119,)))))))))))))))))))))))))))))))))))))))))))))))))))))))))))))</f>
        <v>0</v>
      </c>
      <c r="P62" s="16">
        <f>IF(N62&gt;3.015,0,IF(N62&gt;3.001,1,IF(N62&gt;2.587,2,IF(N62&gt;2.573,3,IF(N62&gt;2.559,4,IF(N62&gt;2.545,5,IF(N62&gt;2.531,6,IF(N62&gt;2.517,7,IF(N62&gt;2.503,8,IF(N62&gt;2.489,9,IF(N62&gt;2.475,10,IF(N62&gt;2.461,11,IF(N62&gt;2.448,12,IF(N62&gt;2.435,13,IF(N62&gt;2.422,14,IF(N62&gt;2.409,15,IF(N62&gt;2.396,16,IF(N62&gt;2.383,17,IF(N62&gt;2.37,18,IF(N62&gt;2.357,19,IF(N62&gt;2.344,20,IF(N62&gt;2.332,21,IF(N62&gt;2.32,22,IF(N62&gt;2.308,23,IF(N62&gt;2.296,24,IF(N62&gt;2.284,25,IF(N62&gt;2.272,26,IF(N62&gt;2.26,27,IF(N62&gt;2.248,28,IF(N62&gt;2.236,29,IF(N62&gt;2.225,30,IF(N62&gt;2.214,31,IF(N62&gt;2.203,32,IF(N62&gt;2.192,33,IF(N62&gt;2.181,34,IF(N62&gt;2.17,35,IF(N62&gt;2.16,36,IF(N62&gt;2.15,37,IF(N62&gt;2.14,38,IF(N62&gt;2.131,39,IF(N62&gt;2.122,40,IF(N62&gt;2.113,41,IF(N62&gt;2.104,42,IF(N62&gt;2.095,43,IF(N62&gt;2.086,44,IF(N62&gt;2.077,45,IF(N62&gt;2.068,46,IF(N62&gt;2.059,47,IF(N62&gt;2.05,48,IF(N62&gt;2.042,49,IF(N62&gt;2.034,50,IF(N62&gt;2.026,51,IF(N62&gt;2.018,52,IF(N62&gt;2.01,53,IF(N62&gt;2.002,54,IF(N62&gt;1.595,55,IF(N62&gt;1.588,56,IF(N62&gt;1.581,57,IF(N62&gt;1.574,58,IF(N62&gt;1.567,59,))))))))))))))))))))))))))))))))))))))))))))))))))))))))))))</f>
        <v>0</v>
      </c>
      <c r="Q62" s="16"/>
      <c r="R62" s="16">
        <f>O62+P62+Q62</f>
        <v>0</v>
      </c>
      <c r="S62" s="16">
        <f>R62</f>
        <v>0</v>
      </c>
      <c r="T62" s="65">
        <v>177</v>
      </c>
      <c r="U62" s="16">
        <f t="shared" si="8"/>
        <v>0</v>
      </c>
      <c r="V62" s="16">
        <f t="shared" si="9"/>
        <v>33</v>
      </c>
      <c r="W62" s="16">
        <f t="shared" si="10"/>
        <v>33</v>
      </c>
      <c r="X62" s="15">
        <f t="shared" si="11"/>
        <v>33</v>
      </c>
      <c r="Y62" s="61">
        <v>100</v>
      </c>
      <c r="Z62" s="16">
        <f t="shared" si="12"/>
        <v>0</v>
      </c>
      <c r="AA62" s="16">
        <f t="shared" si="13"/>
        <v>0</v>
      </c>
      <c r="AB62" s="16">
        <f t="shared" si="14"/>
        <v>0</v>
      </c>
      <c r="AC62" s="15">
        <f t="shared" si="15"/>
        <v>0</v>
      </c>
      <c r="AD62" s="18">
        <f t="shared" si="16"/>
        <v>112</v>
      </c>
      <c r="AE62" s="19">
        <f t="shared" si="17"/>
        <v>112</v>
      </c>
      <c r="AF62" s="19">
        <f t="shared" si="18"/>
        <v>55</v>
      </c>
    </row>
    <row r="63" spans="1:32" hidden="1" x14ac:dyDescent="0.25">
      <c r="A63" s="68">
        <v>182</v>
      </c>
      <c r="B63" s="70" t="s">
        <v>217</v>
      </c>
      <c r="C63" s="58">
        <v>59</v>
      </c>
      <c r="D63" s="59">
        <v>7.9</v>
      </c>
      <c r="E63" s="14">
        <f t="shared" si="0"/>
        <v>57</v>
      </c>
      <c r="F63" s="14">
        <f t="shared" si="1"/>
        <v>0</v>
      </c>
      <c r="G63" s="14">
        <f t="shared" si="2"/>
        <v>57</v>
      </c>
      <c r="H63" s="15">
        <f t="shared" si="3"/>
        <v>57</v>
      </c>
      <c r="I63" s="61">
        <v>360</v>
      </c>
      <c r="J63" s="14">
        <f t="shared" si="4"/>
        <v>0</v>
      </c>
      <c r="K63" s="14">
        <f t="shared" si="5"/>
        <v>22</v>
      </c>
      <c r="L63" s="14">
        <f t="shared" si="6"/>
        <v>22</v>
      </c>
      <c r="M63" s="15">
        <f t="shared" si="7"/>
        <v>22</v>
      </c>
      <c r="N63" s="16">
        <v>60</v>
      </c>
      <c r="O63" s="16">
        <f>IF(N63&gt;1.567,0,IF(N63&gt;1.56,60,IF(N63&gt;1.554,61,IF(N63&gt;1.548,62,IF(N63&gt;1.542,63,IF(N63&gt;1.536,64,IF(N63&gt;1.53,65,IF(N63&gt;1.524,66,IF(N63&gt;1.518,67,IF(N63&gt;1.512,68,IF(N63&gt;1.506,69,IF(N63&gt;1.5,70,IF(N63&gt;1.494,71,IF(N63&gt;1.488,72,IF(N63&gt;1.482,73,IF(N63&gt;1.477,74,IF(N63&gt;1.473,75,IF(N63&gt;1.469,76,IF(N63&gt;1.464,77,IF(N63&gt;1.46,78,IF(N63&gt;1.455,79,IF(N63&gt;1.451,80,IF(N63&gt;1.447,81,IF(N63&gt;1.443,82,IF(N63&gt;1.439,83,IF(N63&gt;1.435,84,IF(N63&gt;1.432,85,IF(N63&gt;1.428,86,IF(N63&gt;1.425,87,IF(N63&gt;1.422,88,IF(N63&gt;1.419,89,IF(N63&gt;1.416,90,IF(N63&gt;1.413,91,IF(N63&gt;1.41,92,IF(N63&gt;1.407,93,IF(N63&gt;1.404,94,IF(N63&gt;1.401,95,IF(N63&gt;1.398,96,IF(N63&gt;1.395,97,IF(N63&gt;1.392,98,IF(N63&gt;1.389,99,IF(N63&gt;1.386,100,IF(N63&gt;1.383,101,IF(N63&gt;1.38,102,IF(N63&gt;1.378,103,IF(N63&gt;1.375,104,IF(N63&gt;1.372,105,IF(N63&gt;1.37,106,IF(N63&gt;1.367,107,IF(N63&gt;1.365,108,IF(N63&gt;1.362,109,IF(N63&gt;1.359,110,IF(N63&gt;1.357,111,IF(N63&gt;1.354,112,IF(N63&gt;1.351,113,IF(N63&gt;1.348,114,IF(N63&gt;1.346,115,IF(N63&gt;1.343,116,IF(N63&gt;1.341,117,IF(N63&gt;1.338,118,IF(N63&gt;1.336,119,)))))))))))))))))))))))))))))))))))))))))))))))))))))))))))))</f>
        <v>0</v>
      </c>
      <c r="P63" s="16">
        <f>IF(N63&gt;3.015,0,IF(N63&gt;3.001,1,IF(N63&gt;2.587,2,IF(N63&gt;2.573,3,IF(N63&gt;2.559,4,IF(N63&gt;2.545,5,IF(N63&gt;2.531,6,IF(N63&gt;2.517,7,IF(N63&gt;2.503,8,IF(N63&gt;2.489,9,IF(N63&gt;2.475,10,IF(N63&gt;2.461,11,IF(N63&gt;2.448,12,IF(N63&gt;2.435,13,IF(N63&gt;2.422,14,IF(N63&gt;2.409,15,IF(N63&gt;2.396,16,IF(N63&gt;2.383,17,IF(N63&gt;2.37,18,IF(N63&gt;2.357,19,IF(N63&gt;2.344,20,IF(N63&gt;2.332,21,IF(N63&gt;2.32,22,IF(N63&gt;2.308,23,IF(N63&gt;2.296,24,IF(N63&gt;2.284,25,IF(N63&gt;2.272,26,IF(N63&gt;2.26,27,IF(N63&gt;2.248,28,IF(N63&gt;2.236,29,IF(N63&gt;2.225,30,IF(N63&gt;2.214,31,IF(N63&gt;2.203,32,IF(N63&gt;2.192,33,IF(N63&gt;2.181,34,IF(N63&gt;2.17,35,IF(N63&gt;2.16,36,IF(N63&gt;2.15,37,IF(N63&gt;2.14,38,IF(N63&gt;2.131,39,IF(N63&gt;2.122,40,IF(N63&gt;2.113,41,IF(N63&gt;2.104,42,IF(N63&gt;2.095,43,IF(N63&gt;2.086,44,IF(N63&gt;2.077,45,IF(N63&gt;2.068,46,IF(N63&gt;2.059,47,IF(N63&gt;2.05,48,IF(N63&gt;2.042,49,IF(N63&gt;2.034,50,IF(N63&gt;2.026,51,IF(N63&gt;2.018,52,IF(N63&gt;2.01,53,IF(N63&gt;2.002,54,IF(N63&gt;1.595,55,IF(N63&gt;1.588,56,IF(N63&gt;1.581,57,IF(N63&gt;1.574,58,IF(N63&gt;1.567,59,))))))))))))))))))))))))))))))))))))))))))))))))))))))))))))</f>
        <v>0</v>
      </c>
      <c r="Q63" s="16"/>
      <c r="R63" s="16">
        <f>O63+P63+Q63</f>
        <v>0</v>
      </c>
      <c r="S63" s="16">
        <f>R63</f>
        <v>0</v>
      </c>
      <c r="T63" s="65">
        <v>177</v>
      </c>
      <c r="U63" s="16">
        <f t="shared" si="8"/>
        <v>0</v>
      </c>
      <c r="V63" s="16">
        <f t="shared" si="9"/>
        <v>33</v>
      </c>
      <c r="W63" s="16">
        <f t="shared" si="10"/>
        <v>33</v>
      </c>
      <c r="X63" s="15">
        <f t="shared" si="11"/>
        <v>33</v>
      </c>
      <c r="Y63" s="61">
        <v>100</v>
      </c>
      <c r="Z63" s="16">
        <f t="shared" si="12"/>
        <v>0</v>
      </c>
      <c r="AA63" s="16">
        <f t="shared" si="13"/>
        <v>0</v>
      </c>
      <c r="AB63" s="16">
        <f t="shared" si="14"/>
        <v>0</v>
      </c>
      <c r="AC63" s="15">
        <f t="shared" si="15"/>
        <v>0</v>
      </c>
      <c r="AD63" s="18">
        <f t="shared" si="16"/>
        <v>112</v>
      </c>
      <c r="AE63" s="19">
        <f t="shared" si="17"/>
        <v>112</v>
      </c>
      <c r="AF63" s="19">
        <f t="shared" si="18"/>
        <v>55</v>
      </c>
    </row>
    <row r="64" spans="1:32" hidden="1" x14ac:dyDescent="0.25">
      <c r="A64" s="68">
        <v>21</v>
      </c>
      <c r="B64" s="70" t="s">
        <v>363</v>
      </c>
      <c r="C64" s="58">
        <v>11</v>
      </c>
      <c r="D64" s="59">
        <v>8.1</v>
      </c>
      <c r="E64" s="14">
        <f t="shared" si="0"/>
        <v>53</v>
      </c>
      <c r="F64" s="14">
        <f t="shared" si="1"/>
        <v>0</v>
      </c>
      <c r="G64" s="14">
        <f t="shared" si="2"/>
        <v>53</v>
      </c>
      <c r="H64" s="15">
        <f t="shared" si="3"/>
        <v>53</v>
      </c>
      <c r="I64" s="61">
        <v>345</v>
      </c>
      <c r="J64" s="14">
        <f t="shared" si="4"/>
        <v>0</v>
      </c>
      <c r="K64" s="14">
        <f t="shared" si="5"/>
        <v>19</v>
      </c>
      <c r="L64" s="14">
        <f t="shared" si="6"/>
        <v>19</v>
      </c>
      <c r="M64" s="15">
        <f t="shared" si="7"/>
        <v>19</v>
      </c>
      <c r="N64" s="17"/>
      <c r="O64" s="17"/>
      <c r="P64" s="17"/>
      <c r="Q64" s="17"/>
      <c r="R64" s="17"/>
      <c r="S64" s="17"/>
      <c r="T64" s="65">
        <v>186</v>
      </c>
      <c r="U64" s="16">
        <f t="shared" si="8"/>
        <v>0</v>
      </c>
      <c r="V64" s="16">
        <f t="shared" si="9"/>
        <v>38</v>
      </c>
      <c r="W64" s="16">
        <f t="shared" si="10"/>
        <v>38</v>
      </c>
      <c r="X64" s="15">
        <f t="shared" si="11"/>
        <v>38</v>
      </c>
      <c r="Y64" s="61">
        <v>100</v>
      </c>
      <c r="Z64" s="16">
        <f t="shared" si="12"/>
        <v>0</v>
      </c>
      <c r="AA64" s="16">
        <f t="shared" si="13"/>
        <v>0</v>
      </c>
      <c r="AB64" s="16">
        <f t="shared" si="14"/>
        <v>0</v>
      </c>
      <c r="AC64" s="15">
        <f t="shared" si="15"/>
        <v>0</v>
      </c>
      <c r="AD64" s="18">
        <f t="shared" si="16"/>
        <v>110</v>
      </c>
      <c r="AE64" s="19">
        <f t="shared" si="17"/>
        <v>110</v>
      </c>
      <c r="AF64" s="19">
        <f t="shared" si="18"/>
        <v>59</v>
      </c>
    </row>
    <row r="65" spans="1:32" hidden="1" x14ac:dyDescent="0.25">
      <c r="A65" s="68">
        <v>38</v>
      </c>
      <c r="B65" s="70" t="s">
        <v>122</v>
      </c>
      <c r="C65" s="58">
        <v>18</v>
      </c>
      <c r="D65" s="59">
        <v>8.1999999999999993</v>
      </c>
      <c r="E65" s="14">
        <f t="shared" si="0"/>
        <v>50</v>
      </c>
      <c r="F65" s="14">
        <f t="shared" si="1"/>
        <v>0</v>
      </c>
      <c r="G65" s="14">
        <f t="shared" si="2"/>
        <v>50</v>
      </c>
      <c r="H65" s="15">
        <f t="shared" si="3"/>
        <v>50</v>
      </c>
      <c r="I65" s="61">
        <v>410</v>
      </c>
      <c r="J65" s="14">
        <f t="shared" si="4"/>
        <v>0</v>
      </c>
      <c r="K65" s="14">
        <f t="shared" si="5"/>
        <v>32</v>
      </c>
      <c r="L65" s="14">
        <f t="shared" si="6"/>
        <v>32</v>
      </c>
      <c r="M65" s="15">
        <f t="shared" si="7"/>
        <v>32</v>
      </c>
      <c r="N65" s="17"/>
      <c r="O65" s="17"/>
      <c r="P65" s="17"/>
      <c r="Q65" s="17"/>
      <c r="R65" s="17"/>
      <c r="S65" s="17"/>
      <c r="T65" s="65">
        <v>167</v>
      </c>
      <c r="U65" s="16">
        <f t="shared" si="8"/>
        <v>0</v>
      </c>
      <c r="V65" s="16">
        <f t="shared" si="9"/>
        <v>28</v>
      </c>
      <c r="W65" s="16">
        <f t="shared" si="10"/>
        <v>28</v>
      </c>
      <c r="X65" s="15">
        <f t="shared" si="11"/>
        <v>28</v>
      </c>
      <c r="Y65" s="61">
        <v>100</v>
      </c>
      <c r="Z65" s="16">
        <f t="shared" si="12"/>
        <v>0</v>
      </c>
      <c r="AA65" s="16">
        <f t="shared" si="13"/>
        <v>0</v>
      </c>
      <c r="AB65" s="16">
        <f t="shared" si="14"/>
        <v>0</v>
      </c>
      <c r="AC65" s="15">
        <f t="shared" si="15"/>
        <v>0</v>
      </c>
      <c r="AD65" s="18">
        <f t="shared" si="16"/>
        <v>110</v>
      </c>
      <c r="AE65" s="19">
        <f t="shared" si="17"/>
        <v>110</v>
      </c>
      <c r="AF65" s="19">
        <f t="shared" si="18"/>
        <v>59</v>
      </c>
    </row>
    <row r="66" spans="1:32" hidden="1" x14ac:dyDescent="0.25">
      <c r="A66" s="68">
        <v>115</v>
      </c>
      <c r="B66" s="70" t="s">
        <v>190</v>
      </c>
      <c r="C66" s="58">
        <v>40</v>
      </c>
      <c r="D66" s="59">
        <v>7.7</v>
      </c>
      <c r="E66" s="14">
        <f t="shared" si="0"/>
        <v>61</v>
      </c>
      <c r="F66" s="14">
        <f t="shared" si="1"/>
        <v>0</v>
      </c>
      <c r="G66" s="14">
        <f t="shared" si="2"/>
        <v>61</v>
      </c>
      <c r="H66" s="15">
        <f t="shared" si="3"/>
        <v>61</v>
      </c>
      <c r="I66" s="61">
        <v>280</v>
      </c>
      <c r="J66" s="14">
        <f t="shared" si="4"/>
        <v>0</v>
      </c>
      <c r="K66" s="14">
        <f t="shared" si="5"/>
        <v>8</v>
      </c>
      <c r="L66" s="14">
        <f t="shared" si="6"/>
        <v>8</v>
      </c>
      <c r="M66" s="15">
        <f t="shared" si="7"/>
        <v>8</v>
      </c>
      <c r="N66" s="17"/>
      <c r="O66" s="17"/>
      <c r="P66" s="17"/>
      <c r="Q66" s="17"/>
      <c r="R66" s="17"/>
      <c r="S66" s="17"/>
      <c r="T66" s="65">
        <v>191</v>
      </c>
      <c r="U66" s="16">
        <f t="shared" si="8"/>
        <v>0</v>
      </c>
      <c r="V66" s="16">
        <f t="shared" si="9"/>
        <v>41</v>
      </c>
      <c r="W66" s="16">
        <f t="shared" si="10"/>
        <v>41</v>
      </c>
      <c r="X66" s="15">
        <f t="shared" si="11"/>
        <v>41</v>
      </c>
      <c r="Y66" s="61">
        <v>100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5">
        <f t="shared" si="15"/>
        <v>0</v>
      </c>
      <c r="AD66" s="18">
        <f t="shared" si="16"/>
        <v>110</v>
      </c>
      <c r="AE66" s="19">
        <f t="shared" si="17"/>
        <v>110</v>
      </c>
      <c r="AF66" s="19">
        <f t="shared" si="18"/>
        <v>59</v>
      </c>
    </row>
    <row r="67" spans="1:32" hidden="1" x14ac:dyDescent="0.25">
      <c r="A67" s="68">
        <v>178</v>
      </c>
      <c r="B67" s="70" t="s">
        <v>161</v>
      </c>
      <c r="C67" s="58">
        <v>56</v>
      </c>
      <c r="D67" s="59">
        <v>8</v>
      </c>
      <c r="E67" s="14">
        <f t="shared" si="0"/>
        <v>55</v>
      </c>
      <c r="F67" s="14">
        <f t="shared" si="1"/>
        <v>0</v>
      </c>
      <c r="G67" s="14">
        <f t="shared" si="2"/>
        <v>55</v>
      </c>
      <c r="H67" s="15">
        <f t="shared" si="3"/>
        <v>55</v>
      </c>
      <c r="I67" s="61">
        <v>370</v>
      </c>
      <c r="J67" s="14">
        <f t="shared" si="4"/>
        <v>0</v>
      </c>
      <c r="K67" s="14">
        <f t="shared" si="5"/>
        <v>24</v>
      </c>
      <c r="L67" s="14">
        <f t="shared" si="6"/>
        <v>24</v>
      </c>
      <c r="M67" s="15">
        <f t="shared" si="7"/>
        <v>24</v>
      </c>
      <c r="N67" s="16">
        <v>60</v>
      </c>
      <c r="O67" s="16">
        <f t="shared" ref="O67:O72" si="19">IF(N67&gt;1.567,0,IF(N67&gt;1.56,60,IF(N67&gt;1.554,61,IF(N67&gt;1.548,62,IF(N67&gt;1.542,63,IF(N67&gt;1.536,64,IF(N67&gt;1.53,65,IF(N67&gt;1.524,66,IF(N67&gt;1.518,67,IF(N67&gt;1.512,68,IF(N67&gt;1.506,69,IF(N67&gt;1.5,70,IF(N67&gt;1.494,71,IF(N67&gt;1.488,72,IF(N67&gt;1.482,73,IF(N67&gt;1.477,74,IF(N67&gt;1.473,75,IF(N67&gt;1.469,76,IF(N67&gt;1.464,77,IF(N67&gt;1.46,78,IF(N67&gt;1.455,79,IF(N67&gt;1.451,80,IF(N67&gt;1.447,81,IF(N67&gt;1.443,82,IF(N67&gt;1.439,83,IF(N67&gt;1.435,84,IF(N67&gt;1.432,85,IF(N67&gt;1.428,86,IF(N67&gt;1.425,87,IF(N67&gt;1.422,88,IF(N67&gt;1.419,89,IF(N67&gt;1.416,90,IF(N67&gt;1.413,91,IF(N67&gt;1.41,92,IF(N67&gt;1.407,93,IF(N67&gt;1.404,94,IF(N67&gt;1.401,95,IF(N67&gt;1.398,96,IF(N67&gt;1.395,97,IF(N67&gt;1.392,98,IF(N67&gt;1.389,99,IF(N67&gt;1.386,100,IF(N67&gt;1.383,101,IF(N67&gt;1.38,102,IF(N67&gt;1.378,103,IF(N67&gt;1.375,104,IF(N67&gt;1.372,105,IF(N67&gt;1.37,106,IF(N67&gt;1.367,107,IF(N67&gt;1.365,108,IF(N67&gt;1.362,109,IF(N67&gt;1.359,110,IF(N67&gt;1.357,111,IF(N67&gt;1.354,112,IF(N67&gt;1.351,113,IF(N67&gt;1.348,114,IF(N67&gt;1.346,115,IF(N67&gt;1.343,116,IF(N67&gt;1.341,117,IF(N67&gt;1.338,118,IF(N67&gt;1.336,119,)))))))))))))))))))))))))))))))))))))))))))))))))))))))))))))</f>
        <v>0</v>
      </c>
      <c r="P67" s="16">
        <f t="shared" ref="P67:P72" si="20">IF(N67&gt;3.015,0,IF(N67&gt;3.001,1,IF(N67&gt;2.587,2,IF(N67&gt;2.573,3,IF(N67&gt;2.559,4,IF(N67&gt;2.545,5,IF(N67&gt;2.531,6,IF(N67&gt;2.517,7,IF(N67&gt;2.503,8,IF(N67&gt;2.489,9,IF(N67&gt;2.475,10,IF(N67&gt;2.461,11,IF(N67&gt;2.448,12,IF(N67&gt;2.435,13,IF(N67&gt;2.422,14,IF(N67&gt;2.409,15,IF(N67&gt;2.396,16,IF(N67&gt;2.383,17,IF(N67&gt;2.37,18,IF(N67&gt;2.357,19,IF(N67&gt;2.344,20,IF(N67&gt;2.332,21,IF(N67&gt;2.32,22,IF(N67&gt;2.308,23,IF(N67&gt;2.296,24,IF(N67&gt;2.284,25,IF(N67&gt;2.272,26,IF(N67&gt;2.26,27,IF(N67&gt;2.248,28,IF(N67&gt;2.236,29,IF(N67&gt;2.225,30,IF(N67&gt;2.214,31,IF(N67&gt;2.203,32,IF(N67&gt;2.192,33,IF(N67&gt;2.181,34,IF(N67&gt;2.17,35,IF(N67&gt;2.16,36,IF(N67&gt;2.15,37,IF(N67&gt;2.14,38,IF(N67&gt;2.131,39,IF(N67&gt;2.122,40,IF(N67&gt;2.113,41,IF(N67&gt;2.104,42,IF(N67&gt;2.095,43,IF(N67&gt;2.086,44,IF(N67&gt;2.077,45,IF(N67&gt;2.068,46,IF(N67&gt;2.059,47,IF(N67&gt;2.05,48,IF(N67&gt;2.042,49,IF(N67&gt;2.034,50,IF(N67&gt;2.026,51,IF(N67&gt;2.018,52,IF(N67&gt;2.01,53,IF(N67&gt;2.002,54,IF(N67&gt;1.595,55,IF(N67&gt;1.588,56,IF(N67&gt;1.581,57,IF(N67&gt;1.574,58,IF(N67&gt;1.567,59,))))))))))))))))))))))))))))))))))))))))))))))))))))))))))))</f>
        <v>0</v>
      </c>
      <c r="Q67" s="16"/>
      <c r="R67" s="16">
        <f t="shared" ref="R67:R72" si="21">O67+P67+Q67</f>
        <v>0</v>
      </c>
      <c r="S67" s="16">
        <f t="shared" ref="S67:S72" si="22">R67</f>
        <v>0</v>
      </c>
      <c r="T67" s="65">
        <v>171</v>
      </c>
      <c r="U67" s="16">
        <f t="shared" si="8"/>
        <v>0</v>
      </c>
      <c r="V67" s="16">
        <f t="shared" si="9"/>
        <v>30</v>
      </c>
      <c r="W67" s="16">
        <f t="shared" si="10"/>
        <v>30</v>
      </c>
      <c r="X67" s="15">
        <f t="shared" si="11"/>
        <v>30</v>
      </c>
      <c r="Y67" s="61">
        <v>100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5">
        <f t="shared" si="15"/>
        <v>0</v>
      </c>
      <c r="AD67" s="18">
        <f t="shared" si="16"/>
        <v>109</v>
      </c>
      <c r="AE67" s="19">
        <f t="shared" si="17"/>
        <v>109</v>
      </c>
      <c r="AF67" s="19">
        <f t="shared" si="18"/>
        <v>62</v>
      </c>
    </row>
    <row r="68" spans="1:32" hidden="1" x14ac:dyDescent="0.25">
      <c r="A68" s="68">
        <v>183</v>
      </c>
      <c r="B68" s="70" t="s">
        <v>214</v>
      </c>
      <c r="C68" s="58">
        <v>59</v>
      </c>
      <c r="D68" s="59">
        <v>7.8</v>
      </c>
      <c r="E68" s="14">
        <f t="shared" si="0"/>
        <v>59</v>
      </c>
      <c r="F68" s="14">
        <f t="shared" si="1"/>
        <v>0</v>
      </c>
      <c r="G68" s="14">
        <f t="shared" si="2"/>
        <v>59</v>
      </c>
      <c r="H68" s="15">
        <f t="shared" si="3"/>
        <v>59</v>
      </c>
      <c r="I68" s="61">
        <v>350</v>
      </c>
      <c r="J68" s="14">
        <f t="shared" si="4"/>
        <v>0</v>
      </c>
      <c r="K68" s="14">
        <f t="shared" si="5"/>
        <v>20</v>
      </c>
      <c r="L68" s="14">
        <f t="shared" si="6"/>
        <v>20</v>
      </c>
      <c r="M68" s="15">
        <f t="shared" si="7"/>
        <v>20</v>
      </c>
      <c r="N68" s="16">
        <v>60</v>
      </c>
      <c r="O68" s="16">
        <f t="shared" si="19"/>
        <v>0</v>
      </c>
      <c r="P68" s="16">
        <f t="shared" si="20"/>
        <v>0</v>
      </c>
      <c r="Q68" s="16"/>
      <c r="R68" s="16">
        <f t="shared" si="21"/>
        <v>0</v>
      </c>
      <c r="S68" s="16">
        <f t="shared" si="22"/>
        <v>0</v>
      </c>
      <c r="T68" s="65">
        <v>170</v>
      </c>
      <c r="U68" s="16">
        <f t="shared" si="8"/>
        <v>0</v>
      </c>
      <c r="V68" s="16">
        <f t="shared" si="9"/>
        <v>30</v>
      </c>
      <c r="W68" s="16">
        <f t="shared" si="10"/>
        <v>30</v>
      </c>
      <c r="X68" s="15">
        <f t="shared" si="11"/>
        <v>30</v>
      </c>
      <c r="Y68" s="61">
        <v>100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5">
        <f t="shared" si="15"/>
        <v>0</v>
      </c>
      <c r="AD68" s="18">
        <f t="shared" si="16"/>
        <v>109</v>
      </c>
      <c r="AE68" s="19">
        <f t="shared" si="17"/>
        <v>109</v>
      </c>
      <c r="AF68" s="19">
        <f t="shared" si="18"/>
        <v>62</v>
      </c>
    </row>
    <row r="69" spans="1:32" hidden="1" x14ac:dyDescent="0.25">
      <c r="A69" s="68">
        <v>28</v>
      </c>
      <c r="B69" s="70" t="s">
        <v>105</v>
      </c>
      <c r="C69" s="58">
        <v>12</v>
      </c>
      <c r="D69" s="59">
        <v>8.8000000000000007</v>
      </c>
      <c r="E69" s="14">
        <f t="shared" si="0"/>
        <v>30</v>
      </c>
      <c r="F69" s="14">
        <f t="shared" si="1"/>
        <v>0</v>
      </c>
      <c r="G69" s="14">
        <f t="shared" si="2"/>
        <v>30</v>
      </c>
      <c r="H69" s="15">
        <f t="shared" si="3"/>
        <v>30</v>
      </c>
      <c r="I69" s="61">
        <v>452</v>
      </c>
      <c r="J69" s="14">
        <f t="shared" si="4"/>
        <v>0</v>
      </c>
      <c r="K69" s="14">
        <f t="shared" si="5"/>
        <v>40</v>
      </c>
      <c r="L69" s="14">
        <f t="shared" si="6"/>
        <v>40</v>
      </c>
      <c r="M69" s="15">
        <f t="shared" si="7"/>
        <v>40</v>
      </c>
      <c r="N69" s="16">
        <v>60</v>
      </c>
      <c r="O69" s="16">
        <f t="shared" si="19"/>
        <v>0</v>
      </c>
      <c r="P69" s="16">
        <f t="shared" si="20"/>
        <v>0</v>
      </c>
      <c r="Q69" s="16"/>
      <c r="R69" s="16">
        <f t="shared" si="21"/>
        <v>0</v>
      </c>
      <c r="S69" s="16">
        <f t="shared" si="22"/>
        <v>0</v>
      </c>
      <c r="T69" s="65">
        <v>187</v>
      </c>
      <c r="U69" s="16">
        <f t="shared" si="8"/>
        <v>0</v>
      </c>
      <c r="V69" s="16">
        <f t="shared" si="9"/>
        <v>38</v>
      </c>
      <c r="W69" s="16">
        <f t="shared" si="10"/>
        <v>38</v>
      </c>
      <c r="X69" s="15">
        <f t="shared" si="11"/>
        <v>38</v>
      </c>
      <c r="Y69" s="61">
        <v>100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5">
        <f t="shared" si="15"/>
        <v>0</v>
      </c>
      <c r="AD69" s="18">
        <f t="shared" si="16"/>
        <v>108</v>
      </c>
      <c r="AE69" s="19">
        <f t="shared" si="17"/>
        <v>108</v>
      </c>
      <c r="AF69" s="19">
        <f t="shared" si="18"/>
        <v>64</v>
      </c>
    </row>
    <row r="70" spans="1:32" hidden="1" x14ac:dyDescent="0.25">
      <c r="A70" s="68">
        <v>100</v>
      </c>
      <c r="B70" s="70" t="s">
        <v>400</v>
      </c>
      <c r="C70" s="58">
        <v>34</v>
      </c>
      <c r="D70" s="59">
        <v>8.4</v>
      </c>
      <c r="E70" s="14">
        <f t="shared" ref="E70:E133" si="23">IF(D70&gt;8.85,0,IF(D70&gt;8.82,28,IF(D70&gt;8.8,29,IF(D70&gt;8.75,30,IF(D70&gt;8.73,31,IF(D70&gt;8.7,32,IF(D70&gt;8.65,33,IF(D70&gt;8.63,34,IF(D70&gt;8.6,35,IF(D70&gt;8.55,36,IF(D70&gt;8.53,37,IF(D70&gt;8.5,38,IF(D70&gt;8.45,39,IF(D70&gt;8.42,40,IF(D70&gt;8.4,41,IF(D70&gt;8.37,42,IF(D70&gt;8.36,43,IF(D70&gt;8.32,44,IF(D70&gt;8.3,45,IF(D70&gt;8.27,46,IF(D70&gt;8.25,47,IF(D70&gt;8.23,48,IF(D70&gt;8.2,49,IF(D70&gt;8.15,50,IF(D70&gt;8.13,51,IF(D70&gt;8.1,52,IF(D70&gt;8.05,53,IF(D70&gt;8,54,IF(D70&gt;7.93,55,IF(D70&gt;7.9,56,IF(D70&gt;7.84,57,IF(D70&gt;7.8,58,IF(D70&gt;7.75,59,IF(D70&gt;7.7,60,IF(D70&gt;7.65,61,IF(D70&gt;7.6,62,IF(D70&gt;7.55,63,IF(D70&gt;7.5,64,IF(D70&gt;7.45,65,IF(D70&gt;7.4,66,IF(D70&gt;7.35,67,IF(D70&gt;7.3,68,IF(D70&gt;7.2,69,IF(D70&gt;6.9,70,))))))))))))))))))))))))))))))))))))))))))))</f>
        <v>42</v>
      </c>
      <c r="F70" s="14">
        <f t="shared" ref="F70:F133" si="24">IF(D70&gt;10.5,0,IF(D70&gt;10.4,1,IF(D70&gt;10.3,2,IF(D70&gt;10.2,3,IF(D70&gt;10.1,4,IF(D70&gt;10,5,IF(D70&gt;9.9,6,IF(D70&gt;9.8,7,IF(D70&gt;9.75,8,IF(D70&gt;9.7,9,IF(D70&gt;9.65,10,IF(D70&gt;9.6,11,IF(D70&gt;9.55,12,IF(D70&gt;9.5,13,IF(D70&gt;9.45,14,IF(D70&gt;9.4,15,IF(D70&gt;9.35,16,IF(D70&gt;9.3,17,IF(D70&gt;9.25,18,IF(D70&gt;9.2,19,IF(D70&gt;9.15,20,IF(D70&gt;9.1,21,IF(D70&gt;9.03,22,IF(D70&gt;9,23,IF(D70&gt;8.95,24,IF(D70&gt;8.92,25,IF(D70&gt;8.9,26,IF(D70&gt;8.85,27,))))))))))))))))))))))))))))</f>
        <v>0</v>
      </c>
      <c r="G70" s="14">
        <f t="shared" ref="G70:G133" si="25">E70+F70</f>
        <v>42</v>
      </c>
      <c r="H70" s="15">
        <f t="shared" ref="H70:H133" si="26">G70</f>
        <v>42</v>
      </c>
      <c r="I70" s="61">
        <v>460</v>
      </c>
      <c r="J70" s="14">
        <f t="shared" ref="J70:J133" si="27">IF(I70&lt;470,0,IF(I70&lt;475,44,IF(I70&lt;480,45,IF(I70&lt;485,46,IF(I70&lt;490,47,IF(I70&lt;495,48,IF(I70&lt;500,49,IF(I70&lt;505,50,IF(I70&lt;510,51,IF(I70&lt;515,52,IF(I70&lt;520,53,IF(I70&lt;525,54,IF(I70&lt;530,55,IF(I70&lt;535,56,IF(I70&lt;540,57,IF(I70&lt;545,58,IF(I70&lt;550,59,IF(I70&lt;555,60,IF(I70&lt;560,61,IF(I70&lt;565,62,IF(I70&lt;570,63,IF(I70&lt;575,64,IF(I70&lt;580,65,IF(I70&lt;585,66,IF(I70&lt;590,67,IF(I70&lt;595,68,IF(I70&lt;600,69,IF(I70&lt;705,70,))))))))))))))))))))))))))))</f>
        <v>0</v>
      </c>
      <c r="K70" s="14">
        <f t="shared" ref="K70:K133" si="28">IF(I70&lt;210,0,IF(I70&lt;220,1,IF(I70&lt;230,2,IF(I70&lt;240,3,IF(I70&lt;250,4,IF(I70&lt;260,5,IF(I70&lt;270,6,IF(I70&lt;280,7,IF(I70&lt;290,8,IF(I70&lt;300,9,IF(I70&lt;305,10,IF(I70&lt;310,11,IF(I70&lt;315,12,IF(I70&lt;320,13,IF(I70&lt;325,14,IF(I70&lt;330,15,IF(I70&lt;335,16,IF(I70&lt;340,17,IF(I70&lt;345,18,IF(I70&lt;350,19,IF(I70&lt;355,20,IF(I70&lt;360,21,IF(I70&lt;365,22,IF(I70&lt;370,23,IF(I70&lt;375,24,IF(I70&lt;380,25,IF(I70&lt;385,26,IF(I70&lt;390,27,IF(I70&lt;395,28,IF(I70&lt;400,29,IF(I70&lt;405,30,IF(I70&lt;410,31,IF(I70&lt;415,32,IF(I70&lt;420,33,IF(I70&lt;425,34,IF(I70&lt;430,35,IF(I70&lt;435,36,IF(I70&lt;440,37,IF(I70&lt;445,38,IF(I70&lt;450,39,IF(I70&lt;455,40,IF(I70&lt;460,41,IF(I70&lt;465,42,IF(I70&lt;470,43,))))))))))))))))))))))))))))))))))))))))))))</f>
        <v>42</v>
      </c>
      <c r="L70" s="14">
        <f t="shared" ref="L70:L133" si="29">J70+K70</f>
        <v>42</v>
      </c>
      <c r="M70" s="15">
        <f t="shared" ref="M70:M133" si="30">L70</f>
        <v>42</v>
      </c>
      <c r="N70" s="16">
        <v>60</v>
      </c>
      <c r="O70" s="16">
        <f t="shared" si="19"/>
        <v>0</v>
      </c>
      <c r="P70" s="16">
        <f t="shared" si="20"/>
        <v>0</v>
      </c>
      <c r="Q70" s="16"/>
      <c r="R70" s="16">
        <f t="shared" si="21"/>
        <v>0</v>
      </c>
      <c r="S70" s="16">
        <f t="shared" si="22"/>
        <v>0</v>
      </c>
      <c r="T70" s="65">
        <v>158</v>
      </c>
      <c r="U70" s="16">
        <f t="shared" ref="U70:U133" si="31">IF(T70&lt;220,0,IF(T70&lt;222,60,IF(T70&lt;224,61,IF(T70&lt;226,62,IF(T70&lt;228,63,IF(T70&lt;230,64,IF(T70&lt;233,65,IF(T70&lt;236,66,IF(T70&lt;239,67,IF(T70&lt;242,68,IF(T70&lt;245,69,IF(T70&lt;250,70,))))))))))))</f>
        <v>0</v>
      </c>
      <c r="V70" s="16">
        <f t="shared" ref="V70:V133" si="32">IF(T70&lt;107,0,IF(T70&lt;110,1,IF(T70&lt;113,2,IF(T70&lt;116,3,IF(T70&lt;119,4,IF(T70&lt;122,5,IF(T70&lt;124,6,IF(T70&lt;126,7,IF(T70&lt;128,8,IF(T70&lt;130,9,IF(T70&lt;132,10,IF(T70&lt;134,11,IF(T70&lt;136,12,IF(T70&lt;138,13,IF(T70&lt;140,14,IF(T70&lt;142,15,IF(T70&lt;144,16,IF(T70&lt;146,17,IF(T70&lt;148,18,IF(T70&lt;150,19,IF(T70&lt;152,20,IF(T70&lt;154,21,IF(T70&lt;156,22,IF(T70&lt;158,23,IF(T70&lt;160,24,IF(T70&lt;162,25,IF(T70&lt;164,26,IF(T70&lt;166,27,IF(T70&lt;168,28,IF(T70&lt;170,29,IF(T70&lt;172,30,IF(T70&lt;174,31,IF(T70&lt;176,32,IF(T70&lt;178,33,IF(T70&lt;180,34,IF(T70&lt;182,35,IF(T70&lt;184,36,IF(T70&lt;186,37,IF(T70&lt;188,38,IF(T70&lt;190,39,IF(T70&lt;191,40,IF(T70&lt;192,41,IF(T70&lt;193,42,IF(T70&lt;194,43,IF(T70&lt;195,44,IF(T70&lt;196,45,IF(T70&lt;197,46,IF(T70&lt;198,47,IF(T70&lt;199,48,IF(T70&lt;200,49,IF(T70&lt;202,50,IF(T70&lt;204,51,IF(T70&lt;206,52,IF(T70&lt;208,53,IF(T70&lt;210,54,IF(T70&lt;212,55,IF(T70&lt;214,56,IF(T70&lt;216,57,IF(T70&lt;218,58,IF(T70&lt;220,59,))))))))))))))))))))))))))))))))))))))))))))))))))))))))))))</f>
        <v>24</v>
      </c>
      <c r="W70" s="16">
        <f t="shared" ref="W70:W133" si="33">U70+V70</f>
        <v>24</v>
      </c>
      <c r="X70" s="15">
        <f t="shared" ref="X70:X133" si="34">W70</f>
        <v>24</v>
      </c>
      <c r="Y70" s="61">
        <v>100</v>
      </c>
      <c r="Z70" s="16">
        <f t="shared" ref="Z70:Z133" si="35">IF(Y70&lt;26,0,IF(Y70&lt;26.5,60,IF(Y70&lt;27,61,IF(Y70&lt;28,62,IF(Y70&lt;29,63,IF(Y70&lt;30,64,IF(Y70&lt;31,65,IF(Y70&lt;32,66,IF(Y70&lt;33,67,IF(Y70&lt;34,68,IF(Y70&lt;35,69,IF(Y70&lt;36,70,IF(Y70&lt;37,71,IF(Y70&lt;38,72,IF(Y70&lt;39,73,)))))))))))))))</f>
        <v>0</v>
      </c>
      <c r="AA70" s="16">
        <f t="shared" ref="AA70:AA133" si="36">IF(Y70&lt;-3,0,IF(Y70&lt;-2,1,IF(Y70&lt;-1,2,IF(Y70&lt;0,3,IF(Y70&lt;1,4,IF(Y70&lt;2,5,IF(Y70&lt;3,6,IF(Y70&lt;4,7,IF(Y70&lt;4.5,8,IF(Y70&lt;5,9,IF(Y70&lt;5.5,10,IF(Y70&lt;6,11,IF(Y70&lt;6.5,12,IF(Y70&lt;7,13,IF(Y70&lt;7.5,14,IF(Y70&lt;8,15,IF(Y70&lt;8.5,16,IF(Y70&lt;9,17,IF(Y70&lt;9.5,18,IF(Y70&lt;10,19,IF(Y70&lt;10.5,20,IF(Y70&lt;11,21,IF(Y70&lt;11.5,22,IF(Y70&lt;12,23,IF(Y70&lt;12.5,24,IF(Y70&lt;13,25,IF(Y70&lt;13.5,26,IF(Y70&lt;13.7,27,IF(Y70&lt;14,28,IF(Y70&lt;14.5,29,IF(Y70&lt;14.6,30,IF(Y70&lt;15,31,IF(Y70&lt;15.5,32,IF(Y70&lt;15.6,33,IF(Y70&lt;16,34,IF(Y70&lt;16.5,35,IF(Y70&lt;16.7,36,IF(Y70&lt;17,37,IF(Y70&lt;17.5,38,IF(Y70&lt;17.7,39,IF(Y70&lt;18,40,IF(Y70&lt;18.5,41,IF(Y70&lt;18.6,42,IF(Y70&lt;19,43,IF(Y70&lt;19.5,44,IF(Y70&lt;19.6,45,IF(Y70&lt;20,46,IF(Y70&lt;20.5,47,IF(Y70&lt;20.6,48,IF(Y70&lt;21,49,IF(Y70&lt;21.5,50,IF(Y70&lt;22,51,IF(Y70&lt;22.5,52,IF(Y70&lt;23,53,IF(Y70&lt;23.5,54,IF(Y70&lt;24,55,IF(Y70&lt;24.5,56,IF(Y70&lt;25,57,IF(Y70&lt;25.5,58,IF(Y70&lt;26,59,))))))))))))))))))))))))))))))))))))))))))))))))))))))))))))</f>
        <v>0</v>
      </c>
      <c r="AB70" s="16">
        <f t="shared" ref="AB70:AB133" si="37">Z70+AA70</f>
        <v>0</v>
      </c>
      <c r="AC70" s="15">
        <f t="shared" ref="AC70:AC133" si="38">AB70</f>
        <v>0</v>
      </c>
      <c r="AD70" s="18">
        <f t="shared" ref="AD70:AD133" si="39">H70+M70+S70+X70+AC70</f>
        <v>108</v>
      </c>
      <c r="AE70" s="19">
        <f t="shared" ref="AE70:AE133" si="40">AD70</f>
        <v>108</v>
      </c>
      <c r="AF70" s="19">
        <f t="shared" ref="AF70:AF133" si="41">IF(ISNUMBER(AE70),RANK(AE70,$AE$6:$AE$256,0),"")</f>
        <v>64</v>
      </c>
    </row>
    <row r="71" spans="1:32" hidden="1" x14ac:dyDescent="0.25">
      <c r="A71" s="68">
        <v>6</v>
      </c>
      <c r="B71" s="70" t="s">
        <v>97</v>
      </c>
      <c r="C71" s="58">
        <v>7</v>
      </c>
      <c r="D71" s="59">
        <v>8.1</v>
      </c>
      <c r="E71" s="14">
        <f t="shared" si="23"/>
        <v>53</v>
      </c>
      <c r="F71" s="14">
        <f t="shared" si="24"/>
        <v>0</v>
      </c>
      <c r="G71" s="14">
        <f t="shared" si="25"/>
        <v>53</v>
      </c>
      <c r="H71" s="15">
        <f t="shared" si="26"/>
        <v>53</v>
      </c>
      <c r="I71" s="61">
        <v>290</v>
      </c>
      <c r="J71" s="14">
        <f t="shared" si="27"/>
        <v>0</v>
      </c>
      <c r="K71" s="14">
        <f t="shared" si="28"/>
        <v>9</v>
      </c>
      <c r="L71" s="14">
        <f t="shared" si="29"/>
        <v>9</v>
      </c>
      <c r="M71" s="15">
        <f t="shared" si="30"/>
        <v>9</v>
      </c>
      <c r="N71" s="16">
        <v>60</v>
      </c>
      <c r="O71" s="16">
        <f t="shared" si="19"/>
        <v>0</v>
      </c>
      <c r="P71" s="16">
        <f t="shared" si="20"/>
        <v>0</v>
      </c>
      <c r="Q71" s="16"/>
      <c r="R71" s="16">
        <f t="shared" si="21"/>
        <v>0</v>
      </c>
      <c r="S71" s="16">
        <f t="shared" si="22"/>
        <v>0</v>
      </c>
      <c r="T71" s="65">
        <v>195</v>
      </c>
      <c r="U71" s="16">
        <f t="shared" si="31"/>
        <v>0</v>
      </c>
      <c r="V71" s="16">
        <f t="shared" si="32"/>
        <v>45</v>
      </c>
      <c r="W71" s="16">
        <f t="shared" si="33"/>
        <v>45</v>
      </c>
      <c r="X71" s="15">
        <f t="shared" si="34"/>
        <v>45</v>
      </c>
      <c r="Y71" s="61">
        <v>100</v>
      </c>
      <c r="Z71" s="16">
        <f t="shared" si="35"/>
        <v>0</v>
      </c>
      <c r="AA71" s="16">
        <f t="shared" si="36"/>
        <v>0</v>
      </c>
      <c r="AB71" s="16">
        <f t="shared" si="37"/>
        <v>0</v>
      </c>
      <c r="AC71" s="15">
        <f t="shared" si="38"/>
        <v>0</v>
      </c>
      <c r="AD71" s="18">
        <f t="shared" si="39"/>
        <v>107</v>
      </c>
      <c r="AE71" s="19">
        <f t="shared" si="40"/>
        <v>107</v>
      </c>
      <c r="AF71" s="19">
        <f t="shared" si="41"/>
        <v>66</v>
      </c>
    </row>
    <row r="72" spans="1:32" hidden="1" x14ac:dyDescent="0.25">
      <c r="A72" s="68">
        <v>176</v>
      </c>
      <c r="B72" s="70" t="s">
        <v>163</v>
      </c>
      <c r="C72" s="58">
        <v>56</v>
      </c>
      <c r="D72" s="59">
        <v>7.9</v>
      </c>
      <c r="E72" s="14">
        <f t="shared" si="23"/>
        <v>57</v>
      </c>
      <c r="F72" s="14">
        <f t="shared" si="24"/>
        <v>0</v>
      </c>
      <c r="G72" s="14">
        <f t="shared" si="25"/>
        <v>57</v>
      </c>
      <c r="H72" s="15">
        <f t="shared" si="26"/>
        <v>57</v>
      </c>
      <c r="I72" s="61">
        <v>330</v>
      </c>
      <c r="J72" s="14">
        <f t="shared" si="27"/>
        <v>0</v>
      </c>
      <c r="K72" s="14">
        <f t="shared" si="28"/>
        <v>16</v>
      </c>
      <c r="L72" s="14">
        <f t="shared" si="29"/>
        <v>16</v>
      </c>
      <c r="M72" s="15">
        <f t="shared" si="30"/>
        <v>16</v>
      </c>
      <c r="N72" s="16">
        <v>60</v>
      </c>
      <c r="O72" s="16">
        <f t="shared" si="19"/>
        <v>0</v>
      </c>
      <c r="P72" s="16">
        <f t="shared" si="20"/>
        <v>0</v>
      </c>
      <c r="Q72" s="16"/>
      <c r="R72" s="16">
        <f t="shared" si="21"/>
        <v>0</v>
      </c>
      <c r="S72" s="16">
        <f t="shared" si="22"/>
        <v>0</v>
      </c>
      <c r="T72" s="65">
        <v>178</v>
      </c>
      <c r="U72" s="16">
        <f t="shared" si="31"/>
        <v>0</v>
      </c>
      <c r="V72" s="16">
        <f t="shared" si="32"/>
        <v>34</v>
      </c>
      <c r="W72" s="16">
        <f t="shared" si="33"/>
        <v>34</v>
      </c>
      <c r="X72" s="15">
        <f t="shared" si="34"/>
        <v>34</v>
      </c>
      <c r="Y72" s="61">
        <v>100</v>
      </c>
      <c r="Z72" s="16">
        <f t="shared" si="35"/>
        <v>0</v>
      </c>
      <c r="AA72" s="16">
        <f t="shared" si="36"/>
        <v>0</v>
      </c>
      <c r="AB72" s="16">
        <f t="shared" si="37"/>
        <v>0</v>
      </c>
      <c r="AC72" s="15">
        <f t="shared" si="38"/>
        <v>0</v>
      </c>
      <c r="AD72" s="18">
        <f t="shared" si="39"/>
        <v>107</v>
      </c>
      <c r="AE72" s="19">
        <f t="shared" si="40"/>
        <v>107</v>
      </c>
      <c r="AF72" s="19">
        <f t="shared" si="41"/>
        <v>66</v>
      </c>
    </row>
    <row r="73" spans="1:32" hidden="1" x14ac:dyDescent="0.25">
      <c r="A73" s="68">
        <v>51</v>
      </c>
      <c r="B73" s="70" t="s">
        <v>264</v>
      </c>
      <c r="C73" s="58">
        <v>22</v>
      </c>
      <c r="D73" s="59">
        <v>8.6</v>
      </c>
      <c r="E73" s="14">
        <f t="shared" si="23"/>
        <v>36</v>
      </c>
      <c r="F73" s="14">
        <f t="shared" si="24"/>
        <v>0</v>
      </c>
      <c r="G73" s="14">
        <f t="shared" si="25"/>
        <v>36</v>
      </c>
      <c r="H73" s="15">
        <f t="shared" si="26"/>
        <v>36</v>
      </c>
      <c r="I73" s="61">
        <v>410</v>
      </c>
      <c r="J73" s="14">
        <f t="shared" si="27"/>
        <v>0</v>
      </c>
      <c r="K73" s="14">
        <f t="shared" si="28"/>
        <v>32</v>
      </c>
      <c r="L73" s="14">
        <f t="shared" si="29"/>
        <v>32</v>
      </c>
      <c r="M73" s="15">
        <f t="shared" si="30"/>
        <v>32</v>
      </c>
      <c r="N73" s="17"/>
      <c r="O73" s="17"/>
      <c r="P73" s="17"/>
      <c r="Q73" s="17"/>
      <c r="R73" s="17"/>
      <c r="S73" s="17"/>
      <c r="T73" s="65">
        <v>184</v>
      </c>
      <c r="U73" s="16">
        <f t="shared" si="31"/>
        <v>0</v>
      </c>
      <c r="V73" s="16">
        <f t="shared" si="32"/>
        <v>37</v>
      </c>
      <c r="W73" s="16">
        <f t="shared" si="33"/>
        <v>37</v>
      </c>
      <c r="X73" s="15">
        <f t="shared" si="34"/>
        <v>37</v>
      </c>
      <c r="Y73" s="61">
        <v>100</v>
      </c>
      <c r="Z73" s="16">
        <f t="shared" si="35"/>
        <v>0</v>
      </c>
      <c r="AA73" s="16">
        <f t="shared" si="36"/>
        <v>0</v>
      </c>
      <c r="AB73" s="16">
        <f t="shared" si="37"/>
        <v>0</v>
      </c>
      <c r="AC73" s="15">
        <f t="shared" si="38"/>
        <v>0</v>
      </c>
      <c r="AD73" s="18">
        <f t="shared" si="39"/>
        <v>105</v>
      </c>
      <c r="AE73" s="19">
        <f t="shared" si="40"/>
        <v>105</v>
      </c>
      <c r="AF73" s="19">
        <f t="shared" si="41"/>
        <v>68</v>
      </c>
    </row>
    <row r="74" spans="1:32" hidden="1" x14ac:dyDescent="0.25">
      <c r="A74" s="68">
        <v>90</v>
      </c>
      <c r="B74" s="70" t="s">
        <v>425</v>
      </c>
      <c r="C74" s="58">
        <v>31</v>
      </c>
      <c r="D74" s="59">
        <v>8.3000000000000007</v>
      </c>
      <c r="E74" s="14">
        <f t="shared" si="23"/>
        <v>46</v>
      </c>
      <c r="F74" s="14">
        <f t="shared" si="24"/>
        <v>0</v>
      </c>
      <c r="G74" s="14">
        <f t="shared" si="25"/>
        <v>46</v>
      </c>
      <c r="H74" s="15">
        <f t="shared" si="26"/>
        <v>46</v>
      </c>
      <c r="I74" s="61">
        <v>380</v>
      </c>
      <c r="J74" s="14">
        <f t="shared" si="27"/>
        <v>0</v>
      </c>
      <c r="K74" s="14">
        <f t="shared" si="28"/>
        <v>26</v>
      </c>
      <c r="L74" s="14">
        <f t="shared" si="29"/>
        <v>26</v>
      </c>
      <c r="M74" s="15">
        <f t="shared" si="30"/>
        <v>26</v>
      </c>
      <c r="N74" s="16">
        <v>60</v>
      </c>
      <c r="O74" s="16">
        <f>IF(N74&gt;1.567,0,IF(N74&gt;1.56,60,IF(N74&gt;1.554,61,IF(N74&gt;1.548,62,IF(N74&gt;1.542,63,IF(N74&gt;1.536,64,IF(N74&gt;1.53,65,IF(N74&gt;1.524,66,IF(N74&gt;1.518,67,IF(N74&gt;1.512,68,IF(N74&gt;1.506,69,IF(N74&gt;1.5,70,IF(N74&gt;1.494,71,IF(N74&gt;1.488,72,IF(N74&gt;1.482,73,IF(N74&gt;1.477,74,IF(N74&gt;1.473,75,IF(N74&gt;1.469,76,IF(N74&gt;1.464,77,IF(N74&gt;1.46,78,IF(N74&gt;1.455,79,IF(N74&gt;1.451,80,IF(N74&gt;1.447,81,IF(N74&gt;1.443,82,IF(N74&gt;1.439,83,IF(N74&gt;1.435,84,IF(N74&gt;1.432,85,IF(N74&gt;1.428,86,IF(N74&gt;1.425,87,IF(N74&gt;1.422,88,IF(N74&gt;1.419,89,IF(N74&gt;1.416,90,IF(N74&gt;1.413,91,IF(N74&gt;1.41,92,IF(N74&gt;1.407,93,IF(N74&gt;1.404,94,IF(N74&gt;1.401,95,IF(N74&gt;1.398,96,IF(N74&gt;1.395,97,IF(N74&gt;1.392,98,IF(N74&gt;1.389,99,IF(N74&gt;1.386,100,IF(N74&gt;1.383,101,IF(N74&gt;1.38,102,IF(N74&gt;1.378,103,IF(N74&gt;1.375,104,IF(N74&gt;1.372,105,IF(N74&gt;1.37,106,IF(N74&gt;1.367,107,IF(N74&gt;1.365,108,IF(N74&gt;1.362,109,IF(N74&gt;1.359,110,IF(N74&gt;1.357,111,IF(N74&gt;1.354,112,IF(N74&gt;1.351,113,IF(N74&gt;1.348,114,IF(N74&gt;1.346,115,IF(N74&gt;1.343,116,IF(N74&gt;1.341,117,IF(N74&gt;1.338,118,IF(N74&gt;1.336,119,)))))))))))))))))))))))))))))))))))))))))))))))))))))))))))))</f>
        <v>0</v>
      </c>
      <c r="P74" s="16">
        <f>IF(N74&gt;3.015,0,IF(N74&gt;3.001,1,IF(N74&gt;2.587,2,IF(N74&gt;2.573,3,IF(N74&gt;2.559,4,IF(N74&gt;2.545,5,IF(N74&gt;2.531,6,IF(N74&gt;2.517,7,IF(N74&gt;2.503,8,IF(N74&gt;2.489,9,IF(N74&gt;2.475,10,IF(N74&gt;2.461,11,IF(N74&gt;2.448,12,IF(N74&gt;2.435,13,IF(N74&gt;2.422,14,IF(N74&gt;2.409,15,IF(N74&gt;2.396,16,IF(N74&gt;2.383,17,IF(N74&gt;2.37,18,IF(N74&gt;2.357,19,IF(N74&gt;2.344,20,IF(N74&gt;2.332,21,IF(N74&gt;2.32,22,IF(N74&gt;2.308,23,IF(N74&gt;2.296,24,IF(N74&gt;2.284,25,IF(N74&gt;2.272,26,IF(N74&gt;2.26,27,IF(N74&gt;2.248,28,IF(N74&gt;2.236,29,IF(N74&gt;2.225,30,IF(N74&gt;2.214,31,IF(N74&gt;2.203,32,IF(N74&gt;2.192,33,IF(N74&gt;2.181,34,IF(N74&gt;2.17,35,IF(N74&gt;2.16,36,IF(N74&gt;2.15,37,IF(N74&gt;2.14,38,IF(N74&gt;2.131,39,IF(N74&gt;2.122,40,IF(N74&gt;2.113,41,IF(N74&gt;2.104,42,IF(N74&gt;2.095,43,IF(N74&gt;2.086,44,IF(N74&gt;2.077,45,IF(N74&gt;2.068,46,IF(N74&gt;2.059,47,IF(N74&gt;2.05,48,IF(N74&gt;2.042,49,IF(N74&gt;2.034,50,IF(N74&gt;2.026,51,IF(N74&gt;2.018,52,IF(N74&gt;2.01,53,IF(N74&gt;2.002,54,IF(N74&gt;1.595,55,IF(N74&gt;1.588,56,IF(N74&gt;1.581,57,IF(N74&gt;1.574,58,IF(N74&gt;1.567,59,))))))))))))))))))))))))))))))))))))))))))))))))))))))))))))</f>
        <v>0</v>
      </c>
      <c r="Q74" s="16"/>
      <c r="R74" s="16">
        <f>O74+P74+Q74</f>
        <v>0</v>
      </c>
      <c r="S74" s="16">
        <f>R74</f>
        <v>0</v>
      </c>
      <c r="T74" s="65">
        <v>176</v>
      </c>
      <c r="U74" s="16">
        <f t="shared" si="31"/>
        <v>0</v>
      </c>
      <c r="V74" s="16">
        <f t="shared" si="32"/>
        <v>33</v>
      </c>
      <c r="W74" s="16">
        <f t="shared" si="33"/>
        <v>33</v>
      </c>
      <c r="X74" s="15">
        <f t="shared" si="34"/>
        <v>33</v>
      </c>
      <c r="Y74" s="61">
        <v>100</v>
      </c>
      <c r="Z74" s="16">
        <f t="shared" si="35"/>
        <v>0</v>
      </c>
      <c r="AA74" s="16">
        <f t="shared" si="36"/>
        <v>0</v>
      </c>
      <c r="AB74" s="16">
        <f t="shared" si="37"/>
        <v>0</v>
      </c>
      <c r="AC74" s="15">
        <f t="shared" si="38"/>
        <v>0</v>
      </c>
      <c r="AD74" s="18">
        <f t="shared" si="39"/>
        <v>105</v>
      </c>
      <c r="AE74" s="19">
        <f t="shared" si="40"/>
        <v>105</v>
      </c>
      <c r="AF74" s="19">
        <f t="shared" si="41"/>
        <v>68</v>
      </c>
    </row>
    <row r="75" spans="1:32" hidden="1" x14ac:dyDescent="0.25">
      <c r="A75" s="68">
        <v>187</v>
      </c>
      <c r="B75" s="70" t="s">
        <v>303</v>
      </c>
      <c r="C75" s="58">
        <v>67</v>
      </c>
      <c r="D75" s="59">
        <v>8.1</v>
      </c>
      <c r="E75" s="14">
        <f t="shared" si="23"/>
        <v>53</v>
      </c>
      <c r="F75" s="14">
        <f t="shared" si="24"/>
        <v>0</v>
      </c>
      <c r="G75" s="14">
        <f t="shared" si="25"/>
        <v>53</v>
      </c>
      <c r="H75" s="15">
        <f t="shared" si="26"/>
        <v>53</v>
      </c>
      <c r="I75" s="61">
        <v>380</v>
      </c>
      <c r="J75" s="14">
        <f t="shared" si="27"/>
        <v>0</v>
      </c>
      <c r="K75" s="14">
        <f t="shared" si="28"/>
        <v>26</v>
      </c>
      <c r="L75" s="14">
        <f t="shared" si="29"/>
        <v>26</v>
      </c>
      <c r="M75" s="15">
        <f t="shared" si="30"/>
        <v>26</v>
      </c>
      <c r="N75" s="17"/>
      <c r="O75" s="17"/>
      <c r="P75" s="17"/>
      <c r="Q75" s="17"/>
      <c r="R75" s="17"/>
      <c r="S75" s="17"/>
      <c r="T75" s="65">
        <v>163</v>
      </c>
      <c r="U75" s="16">
        <f t="shared" si="31"/>
        <v>0</v>
      </c>
      <c r="V75" s="16">
        <f t="shared" si="32"/>
        <v>26</v>
      </c>
      <c r="W75" s="16">
        <f t="shared" si="33"/>
        <v>26</v>
      </c>
      <c r="X75" s="15">
        <f t="shared" si="34"/>
        <v>26</v>
      </c>
      <c r="Y75" s="61">
        <v>100</v>
      </c>
      <c r="Z75" s="16">
        <f t="shared" si="35"/>
        <v>0</v>
      </c>
      <c r="AA75" s="16">
        <f t="shared" si="36"/>
        <v>0</v>
      </c>
      <c r="AB75" s="16">
        <f t="shared" si="37"/>
        <v>0</v>
      </c>
      <c r="AC75" s="15">
        <f t="shared" si="38"/>
        <v>0</v>
      </c>
      <c r="AD75" s="18">
        <f t="shared" si="39"/>
        <v>105</v>
      </c>
      <c r="AE75" s="19">
        <f t="shared" si="40"/>
        <v>105</v>
      </c>
      <c r="AF75" s="19">
        <f t="shared" si="41"/>
        <v>68</v>
      </c>
    </row>
    <row r="76" spans="1:32" hidden="1" x14ac:dyDescent="0.25">
      <c r="A76" s="68">
        <v>107</v>
      </c>
      <c r="B76" s="70" t="s">
        <v>349</v>
      </c>
      <c r="C76" s="58">
        <v>38</v>
      </c>
      <c r="D76" s="59">
        <v>8.6999999999999993</v>
      </c>
      <c r="E76" s="14">
        <f t="shared" si="23"/>
        <v>33</v>
      </c>
      <c r="F76" s="14">
        <f t="shared" si="24"/>
        <v>0</v>
      </c>
      <c r="G76" s="14">
        <f t="shared" si="25"/>
        <v>33</v>
      </c>
      <c r="H76" s="15">
        <f t="shared" si="26"/>
        <v>33</v>
      </c>
      <c r="I76" s="61">
        <v>450</v>
      </c>
      <c r="J76" s="14">
        <f t="shared" si="27"/>
        <v>0</v>
      </c>
      <c r="K76" s="14">
        <f t="shared" si="28"/>
        <v>40</v>
      </c>
      <c r="L76" s="14">
        <f t="shared" si="29"/>
        <v>40</v>
      </c>
      <c r="M76" s="15">
        <f t="shared" si="30"/>
        <v>40</v>
      </c>
      <c r="N76" s="16">
        <v>60</v>
      </c>
      <c r="O76" s="16">
        <f>IF(N76&gt;1.567,0,IF(N76&gt;1.56,60,IF(N76&gt;1.554,61,IF(N76&gt;1.548,62,IF(N76&gt;1.542,63,IF(N76&gt;1.536,64,IF(N76&gt;1.53,65,IF(N76&gt;1.524,66,IF(N76&gt;1.518,67,IF(N76&gt;1.512,68,IF(N76&gt;1.506,69,IF(N76&gt;1.5,70,IF(N76&gt;1.494,71,IF(N76&gt;1.488,72,IF(N76&gt;1.482,73,IF(N76&gt;1.477,74,IF(N76&gt;1.473,75,IF(N76&gt;1.469,76,IF(N76&gt;1.464,77,IF(N76&gt;1.46,78,IF(N76&gt;1.455,79,IF(N76&gt;1.451,80,IF(N76&gt;1.447,81,IF(N76&gt;1.443,82,IF(N76&gt;1.439,83,IF(N76&gt;1.435,84,IF(N76&gt;1.432,85,IF(N76&gt;1.428,86,IF(N76&gt;1.425,87,IF(N76&gt;1.422,88,IF(N76&gt;1.419,89,IF(N76&gt;1.416,90,IF(N76&gt;1.413,91,IF(N76&gt;1.41,92,IF(N76&gt;1.407,93,IF(N76&gt;1.404,94,IF(N76&gt;1.401,95,IF(N76&gt;1.398,96,IF(N76&gt;1.395,97,IF(N76&gt;1.392,98,IF(N76&gt;1.389,99,IF(N76&gt;1.386,100,IF(N76&gt;1.383,101,IF(N76&gt;1.38,102,IF(N76&gt;1.378,103,IF(N76&gt;1.375,104,IF(N76&gt;1.372,105,IF(N76&gt;1.37,106,IF(N76&gt;1.367,107,IF(N76&gt;1.365,108,IF(N76&gt;1.362,109,IF(N76&gt;1.359,110,IF(N76&gt;1.357,111,IF(N76&gt;1.354,112,IF(N76&gt;1.351,113,IF(N76&gt;1.348,114,IF(N76&gt;1.346,115,IF(N76&gt;1.343,116,IF(N76&gt;1.341,117,IF(N76&gt;1.338,118,IF(N76&gt;1.336,119,)))))))))))))))))))))))))))))))))))))))))))))))))))))))))))))</f>
        <v>0</v>
      </c>
      <c r="P76" s="16">
        <f>IF(N76&gt;3.015,0,IF(N76&gt;3.001,1,IF(N76&gt;2.587,2,IF(N76&gt;2.573,3,IF(N76&gt;2.559,4,IF(N76&gt;2.545,5,IF(N76&gt;2.531,6,IF(N76&gt;2.517,7,IF(N76&gt;2.503,8,IF(N76&gt;2.489,9,IF(N76&gt;2.475,10,IF(N76&gt;2.461,11,IF(N76&gt;2.448,12,IF(N76&gt;2.435,13,IF(N76&gt;2.422,14,IF(N76&gt;2.409,15,IF(N76&gt;2.396,16,IF(N76&gt;2.383,17,IF(N76&gt;2.37,18,IF(N76&gt;2.357,19,IF(N76&gt;2.344,20,IF(N76&gt;2.332,21,IF(N76&gt;2.32,22,IF(N76&gt;2.308,23,IF(N76&gt;2.296,24,IF(N76&gt;2.284,25,IF(N76&gt;2.272,26,IF(N76&gt;2.26,27,IF(N76&gt;2.248,28,IF(N76&gt;2.236,29,IF(N76&gt;2.225,30,IF(N76&gt;2.214,31,IF(N76&gt;2.203,32,IF(N76&gt;2.192,33,IF(N76&gt;2.181,34,IF(N76&gt;2.17,35,IF(N76&gt;2.16,36,IF(N76&gt;2.15,37,IF(N76&gt;2.14,38,IF(N76&gt;2.131,39,IF(N76&gt;2.122,40,IF(N76&gt;2.113,41,IF(N76&gt;2.104,42,IF(N76&gt;2.095,43,IF(N76&gt;2.086,44,IF(N76&gt;2.077,45,IF(N76&gt;2.068,46,IF(N76&gt;2.059,47,IF(N76&gt;2.05,48,IF(N76&gt;2.042,49,IF(N76&gt;2.034,50,IF(N76&gt;2.026,51,IF(N76&gt;2.018,52,IF(N76&gt;2.01,53,IF(N76&gt;2.002,54,IF(N76&gt;1.595,55,IF(N76&gt;1.588,56,IF(N76&gt;1.581,57,IF(N76&gt;1.574,58,IF(N76&gt;1.567,59,))))))))))))))))))))))))))))))))))))))))))))))))))))))))))))</f>
        <v>0</v>
      </c>
      <c r="Q76" s="16"/>
      <c r="R76" s="16">
        <f>O76+P76+Q76</f>
        <v>0</v>
      </c>
      <c r="S76" s="16">
        <f>R76</f>
        <v>0</v>
      </c>
      <c r="T76" s="65">
        <v>170</v>
      </c>
      <c r="U76" s="16">
        <f t="shared" si="31"/>
        <v>0</v>
      </c>
      <c r="V76" s="16">
        <f t="shared" si="32"/>
        <v>30</v>
      </c>
      <c r="W76" s="16">
        <f t="shared" si="33"/>
        <v>30</v>
      </c>
      <c r="X76" s="15">
        <f t="shared" si="34"/>
        <v>30</v>
      </c>
      <c r="Y76" s="61">
        <v>100</v>
      </c>
      <c r="Z76" s="16">
        <f t="shared" si="35"/>
        <v>0</v>
      </c>
      <c r="AA76" s="16">
        <f t="shared" si="36"/>
        <v>0</v>
      </c>
      <c r="AB76" s="16">
        <f t="shared" si="37"/>
        <v>0</v>
      </c>
      <c r="AC76" s="15">
        <f t="shared" si="38"/>
        <v>0</v>
      </c>
      <c r="AD76" s="18">
        <f t="shared" si="39"/>
        <v>103</v>
      </c>
      <c r="AE76" s="19">
        <f t="shared" si="40"/>
        <v>103</v>
      </c>
      <c r="AF76" s="19">
        <f t="shared" si="41"/>
        <v>71</v>
      </c>
    </row>
    <row r="77" spans="1:32" hidden="1" x14ac:dyDescent="0.25">
      <c r="A77" s="68">
        <v>31</v>
      </c>
      <c r="B77" s="70" t="s">
        <v>116</v>
      </c>
      <c r="C77" s="58">
        <v>17</v>
      </c>
      <c r="D77" s="59">
        <v>8.6</v>
      </c>
      <c r="E77" s="14">
        <f t="shared" si="23"/>
        <v>36</v>
      </c>
      <c r="F77" s="14">
        <f t="shared" si="24"/>
        <v>0</v>
      </c>
      <c r="G77" s="14">
        <f t="shared" si="25"/>
        <v>36</v>
      </c>
      <c r="H77" s="15">
        <f t="shared" si="26"/>
        <v>36</v>
      </c>
      <c r="I77" s="61">
        <v>390</v>
      </c>
      <c r="J77" s="14">
        <f t="shared" si="27"/>
        <v>0</v>
      </c>
      <c r="K77" s="14">
        <f t="shared" si="28"/>
        <v>28</v>
      </c>
      <c r="L77" s="14">
        <f t="shared" si="29"/>
        <v>28</v>
      </c>
      <c r="M77" s="15">
        <f t="shared" si="30"/>
        <v>28</v>
      </c>
      <c r="N77" s="17"/>
      <c r="O77" s="17"/>
      <c r="P77" s="17"/>
      <c r="Q77" s="17"/>
      <c r="R77" s="17"/>
      <c r="S77" s="17"/>
      <c r="T77" s="65">
        <v>186</v>
      </c>
      <c r="U77" s="16">
        <f t="shared" si="31"/>
        <v>0</v>
      </c>
      <c r="V77" s="16">
        <f t="shared" si="32"/>
        <v>38</v>
      </c>
      <c r="W77" s="16">
        <f t="shared" si="33"/>
        <v>38</v>
      </c>
      <c r="X77" s="15">
        <f t="shared" si="34"/>
        <v>38</v>
      </c>
      <c r="Y77" s="61">
        <v>100</v>
      </c>
      <c r="Z77" s="16">
        <f t="shared" si="35"/>
        <v>0</v>
      </c>
      <c r="AA77" s="16">
        <f t="shared" si="36"/>
        <v>0</v>
      </c>
      <c r="AB77" s="16">
        <f t="shared" si="37"/>
        <v>0</v>
      </c>
      <c r="AC77" s="15">
        <f t="shared" si="38"/>
        <v>0</v>
      </c>
      <c r="AD77" s="18">
        <f t="shared" si="39"/>
        <v>102</v>
      </c>
      <c r="AE77" s="19">
        <f t="shared" si="40"/>
        <v>102</v>
      </c>
      <c r="AF77" s="19">
        <f t="shared" si="41"/>
        <v>72</v>
      </c>
    </row>
    <row r="78" spans="1:32" hidden="1" x14ac:dyDescent="0.25">
      <c r="A78" s="68">
        <v>7</v>
      </c>
      <c r="B78" s="70" t="s">
        <v>99</v>
      </c>
      <c r="C78" s="58">
        <v>7</v>
      </c>
      <c r="D78" s="59">
        <v>8.3000000000000007</v>
      </c>
      <c r="E78" s="14">
        <f t="shared" si="23"/>
        <v>46</v>
      </c>
      <c r="F78" s="14">
        <f t="shared" si="24"/>
        <v>0</v>
      </c>
      <c r="G78" s="14">
        <f t="shared" si="25"/>
        <v>46</v>
      </c>
      <c r="H78" s="15">
        <f t="shared" si="26"/>
        <v>46</v>
      </c>
      <c r="I78" s="61">
        <v>350</v>
      </c>
      <c r="J78" s="14">
        <f t="shared" si="27"/>
        <v>0</v>
      </c>
      <c r="K78" s="14">
        <f t="shared" si="28"/>
        <v>20</v>
      </c>
      <c r="L78" s="14">
        <f t="shared" si="29"/>
        <v>20</v>
      </c>
      <c r="M78" s="15">
        <f t="shared" si="30"/>
        <v>20</v>
      </c>
      <c r="N78" s="16">
        <v>60</v>
      </c>
      <c r="O78" s="16">
        <f>IF(N78&gt;1.567,0,IF(N78&gt;1.56,60,IF(N78&gt;1.554,61,IF(N78&gt;1.548,62,IF(N78&gt;1.542,63,IF(N78&gt;1.536,64,IF(N78&gt;1.53,65,IF(N78&gt;1.524,66,IF(N78&gt;1.518,67,IF(N78&gt;1.512,68,IF(N78&gt;1.506,69,IF(N78&gt;1.5,70,IF(N78&gt;1.494,71,IF(N78&gt;1.488,72,IF(N78&gt;1.482,73,IF(N78&gt;1.477,74,IF(N78&gt;1.473,75,IF(N78&gt;1.469,76,IF(N78&gt;1.464,77,IF(N78&gt;1.46,78,IF(N78&gt;1.455,79,IF(N78&gt;1.451,80,IF(N78&gt;1.447,81,IF(N78&gt;1.443,82,IF(N78&gt;1.439,83,IF(N78&gt;1.435,84,IF(N78&gt;1.432,85,IF(N78&gt;1.428,86,IF(N78&gt;1.425,87,IF(N78&gt;1.422,88,IF(N78&gt;1.419,89,IF(N78&gt;1.416,90,IF(N78&gt;1.413,91,IF(N78&gt;1.41,92,IF(N78&gt;1.407,93,IF(N78&gt;1.404,94,IF(N78&gt;1.401,95,IF(N78&gt;1.398,96,IF(N78&gt;1.395,97,IF(N78&gt;1.392,98,IF(N78&gt;1.389,99,IF(N78&gt;1.386,100,IF(N78&gt;1.383,101,IF(N78&gt;1.38,102,IF(N78&gt;1.378,103,IF(N78&gt;1.375,104,IF(N78&gt;1.372,105,IF(N78&gt;1.37,106,IF(N78&gt;1.367,107,IF(N78&gt;1.365,108,IF(N78&gt;1.362,109,IF(N78&gt;1.359,110,IF(N78&gt;1.357,111,IF(N78&gt;1.354,112,IF(N78&gt;1.351,113,IF(N78&gt;1.348,114,IF(N78&gt;1.346,115,IF(N78&gt;1.343,116,IF(N78&gt;1.341,117,IF(N78&gt;1.338,118,IF(N78&gt;1.336,119,)))))))))))))))))))))))))))))))))))))))))))))))))))))))))))))</f>
        <v>0</v>
      </c>
      <c r="P78" s="16">
        <f>IF(N78&gt;3.015,0,IF(N78&gt;3.001,1,IF(N78&gt;2.587,2,IF(N78&gt;2.573,3,IF(N78&gt;2.559,4,IF(N78&gt;2.545,5,IF(N78&gt;2.531,6,IF(N78&gt;2.517,7,IF(N78&gt;2.503,8,IF(N78&gt;2.489,9,IF(N78&gt;2.475,10,IF(N78&gt;2.461,11,IF(N78&gt;2.448,12,IF(N78&gt;2.435,13,IF(N78&gt;2.422,14,IF(N78&gt;2.409,15,IF(N78&gt;2.396,16,IF(N78&gt;2.383,17,IF(N78&gt;2.37,18,IF(N78&gt;2.357,19,IF(N78&gt;2.344,20,IF(N78&gt;2.332,21,IF(N78&gt;2.32,22,IF(N78&gt;2.308,23,IF(N78&gt;2.296,24,IF(N78&gt;2.284,25,IF(N78&gt;2.272,26,IF(N78&gt;2.26,27,IF(N78&gt;2.248,28,IF(N78&gt;2.236,29,IF(N78&gt;2.225,30,IF(N78&gt;2.214,31,IF(N78&gt;2.203,32,IF(N78&gt;2.192,33,IF(N78&gt;2.181,34,IF(N78&gt;2.17,35,IF(N78&gt;2.16,36,IF(N78&gt;2.15,37,IF(N78&gt;2.14,38,IF(N78&gt;2.131,39,IF(N78&gt;2.122,40,IF(N78&gt;2.113,41,IF(N78&gt;2.104,42,IF(N78&gt;2.095,43,IF(N78&gt;2.086,44,IF(N78&gt;2.077,45,IF(N78&gt;2.068,46,IF(N78&gt;2.059,47,IF(N78&gt;2.05,48,IF(N78&gt;2.042,49,IF(N78&gt;2.034,50,IF(N78&gt;2.026,51,IF(N78&gt;2.018,52,IF(N78&gt;2.01,53,IF(N78&gt;2.002,54,IF(N78&gt;1.595,55,IF(N78&gt;1.588,56,IF(N78&gt;1.581,57,IF(N78&gt;1.574,58,IF(N78&gt;1.567,59,))))))))))))))))))))))))))))))))))))))))))))))))))))))))))))</f>
        <v>0</v>
      </c>
      <c r="Q78" s="16"/>
      <c r="R78" s="16">
        <f>O78+P78+Q78</f>
        <v>0</v>
      </c>
      <c r="S78" s="16">
        <f>R78</f>
        <v>0</v>
      </c>
      <c r="T78" s="65">
        <v>181</v>
      </c>
      <c r="U78" s="16">
        <f t="shared" si="31"/>
        <v>0</v>
      </c>
      <c r="V78" s="16">
        <f t="shared" si="32"/>
        <v>35</v>
      </c>
      <c r="W78" s="16">
        <f t="shared" si="33"/>
        <v>35</v>
      </c>
      <c r="X78" s="15">
        <f t="shared" si="34"/>
        <v>35</v>
      </c>
      <c r="Y78" s="61">
        <v>100</v>
      </c>
      <c r="Z78" s="16">
        <f t="shared" si="35"/>
        <v>0</v>
      </c>
      <c r="AA78" s="16">
        <f t="shared" si="36"/>
        <v>0</v>
      </c>
      <c r="AB78" s="16">
        <f t="shared" si="37"/>
        <v>0</v>
      </c>
      <c r="AC78" s="15">
        <f t="shared" si="38"/>
        <v>0</v>
      </c>
      <c r="AD78" s="18">
        <f t="shared" si="39"/>
        <v>101</v>
      </c>
      <c r="AE78" s="19">
        <f t="shared" si="40"/>
        <v>101</v>
      </c>
      <c r="AF78" s="19">
        <f t="shared" si="41"/>
        <v>73</v>
      </c>
    </row>
    <row r="79" spans="1:32" hidden="1" x14ac:dyDescent="0.25">
      <c r="A79" s="68">
        <v>52</v>
      </c>
      <c r="B79" s="70" t="s">
        <v>262</v>
      </c>
      <c r="C79" s="58">
        <v>22</v>
      </c>
      <c r="D79" s="59">
        <v>7.8</v>
      </c>
      <c r="E79" s="14">
        <f t="shared" si="23"/>
        <v>59</v>
      </c>
      <c r="F79" s="14">
        <f t="shared" si="24"/>
        <v>0</v>
      </c>
      <c r="G79" s="14">
        <f t="shared" si="25"/>
        <v>59</v>
      </c>
      <c r="H79" s="15">
        <f t="shared" si="26"/>
        <v>59</v>
      </c>
      <c r="I79" s="61">
        <v>260</v>
      </c>
      <c r="J79" s="14">
        <f t="shared" si="27"/>
        <v>0</v>
      </c>
      <c r="K79" s="14">
        <f t="shared" si="28"/>
        <v>6</v>
      </c>
      <c r="L79" s="14">
        <f t="shared" si="29"/>
        <v>6</v>
      </c>
      <c r="M79" s="15">
        <f t="shared" si="30"/>
        <v>6</v>
      </c>
      <c r="N79" s="17"/>
      <c r="O79" s="17"/>
      <c r="P79" s="17"/>
      <c r="Q79" s="17"/>
      <c r="R79" s="17"/>
      <c r="S79" s="17"/>
      <c r="T79" s="65">
        <v>183</v>
      </c>
      <c r="U79" s="16">
        <f t="shared" si="31"/>
        <v>0</v>
      </c>
      <c r="V79" s="16">
        <f t="shared" si="32"/>
        <v>36</v>
      </c>
      <c r="W79" s="16">
        <f t="shared" si="33"/>
        <v>36</v>
      </c>
      <c r="X79" s="15">
        <f t="shared" si="34"/>
        <v>36</v>
      </c>
      <c r="Y79" s="61">
        <v>100</v>
      </c>
      <c r="Z79" s="16">
        <f t="shared" si="35"/>
        <v>0</v>
      </c>
      <c r="AA79" s="16">
        <f t="shared" si="36"/>
        <v>0</v>
      </c>
      <c r="AB79" s="16">
        <f t="shared" si="37"/>
        <v>0</v>
      </c>
      <c r="AC79" s="15">
        <f t="shared" si="38"/>
        <v>0</v>
      </c>
      <c r="AD79" s="18">
        <f t="shared" si="39"/>
        <v>101</v>
      </c>
      <c r="AE79" s="19">
        <f t="shared" si="40"/>
        <v>101</v>
      </c>
      <c r="AF79" s="19">
        <f t="shared" si="41"/>
        <v>73</v>
      </c>
    </row>
    <row r="80" spans="1:32" hidden="1" x14ac:dyDescent="0.25">
      <c r="A80" s="68">
        <v>94</v>
      </c>
      <c r="B80" s="70" t="s">
        <v>229</v>
      </c>
      <c r="C80" s="58">
        <v>32</v>
      </c>
      <c r="D80" s="59">
        <v>8.1999999999999993</v>
      </c>
      <c r="E80" s="14">
        <f t="shared" si="23"/>
        <v>50</v>
      </c>
      <c r="F80" s="14">
        <f t="shared" si="24"/>
        <v>0</v>
      </c>
      <c r="G80" s="14">
        <f t="shared" si="25"/>
        <v>50</v>
      </c>
      <c r="H80" s="15">
        <f t="shared" si="26"/>
        <v>50</v>
      </c>
      <c r="I80" s="61">
        <v>380</v>
      </c>
      <c r="J80" s="14">
        <f t="shared" si="27"/>
        <v>0</v>
      </c>
      <c r="K80" s="14">
        <f t="shared" si="28"/>
        <v>26</v>
      </c>
      <c r="L80" s="14">
        <f t="shared" si="29"/>
        <v>26</v>
      </c>
      <c r="M80" s="15">
        <f t="shared" si="30"/>
        <v>26</v>
      </c>
      <c r="N80" s="16">
        <v>60</v>
      </c>
      <c r="O80" s="16">
        <f>IF(N80&gt;1.567,0,IF(N80&gt;1.56,60,IF(N80&gt;1.554,61,IF(N80&gt;1.548,62,IF(N80&gt;1.542,63,IF(N80&gt;1.536,64,IF(N80&gt;1.53,65,IF(N80&gt;1.524,66,IF(N80&gt;1.518,67,IF(N80&gt;1.512,68,IF(N80&gt;1.506,69,IF(N80&gt;1.5,70,IF(N80&gt;1.494,71,IF(N80&gt;1.488,72,IF(N80&gt;1.482,73,IF(N80&gt;1.477,74,IF(N80&gt;1.473,75,IF(N80&gt;1.469,76,IF(N80&gt;1.464,77,IF(N80&gt;1.46,78,IF(N80&gt;1.455,79,IF(N80&gt;1.451,80,IF(N80&gt;1.447,81,IF(N80&gt;1.443,82,IF(N80&gt;1.439,83,IF(N80&gt;1.435,84,IF(N80&gt;1.432,85,IF(N80&gt;1.428,86,IF(N80&gt;1.425,87,IF(N80&gt;1.422,88,IF(N80&gt;1.419,89,IF(N80&gt;1.416,90,IF(N80&gt;1.413,91,IF(N80&gt;1.41,92,IF(N80&gt;1.407,93,IF(N80&gt;1.404,94,IF(N80&gt;1.401,95,IF(N80&gt;1.398,96,IF(N80&gt;1.395,97,IF(N80&gt;1.392,98,IF(N80&gt;1.389,99,IF(N80&gt;1.386,100,IF(N80&gt;1.383,101,IF(N80&gt;1.38,102,IF(N80&gt;1.378,103,IF(N80&gt;1.375,104,IF(N80&gt;1.372,105,IF(N80&gt;1.37,106,IF(N80&gt;1.367,107,IF(N80&gt;1.365,108,IF(N80&gt;1.362,109,IF(N80&gt;1.359,110,IF(N80&gt;1.357,111,IF(N80&gt;1.354,112,IF(N80&gt;1.351,113,IF(N80&gt;1.348,114,IF(N80&gt;1.346,115,IF(N80&gt;1.343,116,IF(N80&gt;1.341,117,IF(N80&gt;1.338,118,IF(N80&gt;1.336,119,)))))))))))))))))))))))))))))))))))))))))))))))))))))))))))))</f>
        <v>0</v>
      </c>
      <c r="P80" s="16">
        <f>IF(N80&gt;3.015,0,IF(N80&gt;3.001,1,IF(N80&gt;2.587,2,IF(N80&gt;2.573,3,IF(N80&gt;2.559,4,IF(N80&gt;2.545,5,IF(N80&gt;2.531,6,IF(N80&gt;2.517,7,IF(N80&gt;2.503,8,IF(N80&gt;2.489,9,IF(N80&gt;2.475,10,IF(N80&gt;2.461,11,IF(N80&gt;2.448,12,IF(N80&gt;2.435,13,IF(N80&gt;2.422,14,IF(N80&gt;2.409,15,IF(N80&gt;2.396,16,IF(N80&gt;2.383,17,IF(N80&gt;2.37,18,IF(N80&gt;2.357,19,IF(N80&gt;2.344,20,IF(N80&gt;2.332,21,IF(N80&gt;2.32,22,IF(N80&gt;2.308,23,IF(N80&gt;2.296,24,IF(N80&gt;2.284,25,IF(N80&gt;2.272,26,IF(N80&gt;2.26,27,IF(N80&gt;2.248,28,IF(N80&gt;2.236,29,IF(N80&gt;2.225,30,IF(N80&gt;2.214,31,IF(N80&gt;2.203,32,IF(N80&gt;2.192,33,IF(N80&gt;2.181,34,IF(N80&gt;2.17,35,IF(N80&gt;2.16,36,IF(N80&gt;2.15,37,IF(N80&gt;2.14,38,IF(N80&gt;2.131,39,IF(N80&gt;2.122,40,IF(N80&gt;2.113,41,IF(N80&gt;2.104,42,IF(N80&gt;2.095,43,IF(N80&gt;2.086,44,IF(N80&gt;2.077,45,IF(N80&gt;2.068,46,IF(N80&gt;2.059,47,IF(N80&gt;2.05,48,IF(N80&gt;2.042,49,IF(N80&gt;2.034,50,IF(N80&gt;2.026,51,IF(N80&gt;2.018,52,IF(N80&gt;2.01,53,IF(N80&gt;2.002,54,IF(N80&gt;1.595,55,IF(N80&gt;1.588,56,IF(N80&gt;1.581,57,IF(N80&gt;1.574,58,IF(N80&gt;1.567,59,))))))))))))))))))))))))))))))))))))))))))))))))))))))))))))</f>
        <v>0</v>
      </c>
      <c r="Q80" s="16"/>
      <c r="R80" s="16">
        <f>O80+P80+Q80</f>
        <v>0</v>
      </c>
      <c r="S80" s="16">
        <f>R80</f>
        <v>0</v>
      </c>
      <c r="T80" s="65">
        <v>160</v>
      </c>
      <c r="U80" s="16">
        <f t="shared" si="31"/>
        <v>0</v>
      </c>
      <c r="V80" s="16">
        <f t="shared" si="32"/>
        <v>25</v>
      </c>
      <c r="W80" s="16">
        <f t="shared" si="33"/>
        <v>25</v>
      </c>
      <c r="X80" s="15">
        <f t="shared" si="34"/>
        <v>25</v>
      </c>
      <c r="Y80" s="61">
        <v>100</v>
      </c>
      <c r="Z80" s="16">
        <f t="shared" si="35"/>
        <v>0</v>
      </c>
      <c r="AA80" s="16">
        <f t="shared" si="36"/>
        <v>0</v>
      </c>
      <c r="AB80" s="16">
        <f t="shared" si="37"/>
        <v>0</v>
      </c>
      <c r="AC80" s="15">
        <f t="shared" si="38"/>
        <v>0</v>
      </c>
      <c r="AD80" s="18">
        <f t="shared" si="39"/>
        <v>101</v>
      </c>
      <c r="AE80" s="19">
        <f t="shared" si="40"/>
        <v>101</v>
      </c>
      <c r="AF80" s="19">
        <f t="shared" si="41"/>
        <v>73</v>
      </c>
    </row>
    <row r="81" spans="1:32" hidden="1" x14ac:dyDescent="0.25">
      <c r="A81" s="68">
        <v>155</v>
      </c>
      <c r="B81" s="70" t="s">
        <v>404</v>
      </c>
      <c r="C81" s="58">
        <v>49</v>
      </c>
      <c r="D81" s="59">
        <v>8.5</v>
      </c>
      <c r="E81" s="14">
        <f t="shared" si="23"/>
        <v>39</v>
      </c>
      <c r="F81" s="14">
        <f t="shared" si="24"/>
        <v>0</v>
      </c>
      <c r="G81" s="14">
        <f t="shared" si="25"/>
        <v>39</v>
      </c>
      <c r="H81" s="15">
        <f t="shared" si="26"/>
        <v>39</v>
      </c>
      <c r="I81" s="61">
        <v>420</v>
      </c>
      <c r="J81" s="14">
        <f t="shared" si="27"/>
        <v>0</v>
      </c>
      <c r="K81" s="14">
        <f t="shared" si="28"/>
        <v>34</v>
      </c>
      <c r="L81" s="14">
        <f t="shared" si="29"/>
        <v>34</v>
      </c>
      <c r="M81" s="15">
        <f t="shared" si="30"/>
        <v>34</v>
      </c>
      <c r="N81" s="17"/>
      <c r="O81" s="17"/>
      <c r="P81" s="17"/>
      <c r="Q81" s="17"/>
      <c r="R81" s="17"/>
      <c r="S81" s="17"/>
      <c r="T81" s="65">
        <v>166</v>
      </c>
      <c r="U81" s="16">
        <f t="shared" si="31"/>
        <v>0</v>
      </c>
      <c r="V81" s="16">
        <f t="shared" si="32"/>
        <v>28</v>
      </c>
      <c r="W81" s="16">
        <f t="shared" si="33"/>
        <v>28</v>
      </c>
      <c r="X81" s="15">
        <f t="shared" si="34"/>
        <v>28</v>
      </c>
      <c r="Y81" s="61">
        <v>100</v>
      </c>
      <c r="Z81" s="16">
        <f t="shared" si="35"/>
        <v>0</v>
      </c>
      <c r="AA81" s="16">
        <f t="shared" si="36"/>
        <v>0</v>
      </c>
      <c r="AB81" s="16">
        <f t="shared" si="37"/>
        <v>0</v>
      </c>
      <c r="AC81" s="15">
        <f t="shared" si="38"/>
        <v>0</v>
      </c>
      <c r="AD81" s="18">
        <f t="shared" si="39"/>
        <v>101</v>
      </c>
      <c r="AE81" s="19">
        <f t="shared" si="40"/>
        <v>101</v>
      </c>
      <c r="AF81" s="19">
        <f t="shared" si="41"/>
        <v>73</v>
      </c>
    </row>
    <row r="82" spans="1:32" hidden="1" x14ac:dyDescent="0.25">
      <c r="A82" s="68">
        <v>125</v>
      </c>
      <c r="B82" s="70" t="s">
        <v>445</v>
      </c>
      <c r="C82" s="58">
        <v>43</v>
      </c>
      <c r="D82" s="59">
        <v>8.4</v>
      </c>
      <c r="E82" s="14">
        <f t="shared" si="23"/>
        <v>42</v>
      </c>
      <c r="F82" s="14">
        <f t="shared" si="24"/>
        <v>0</v>
      </c>
      <c r="G82" s="14">
        <f t="shared" si="25"/>
        <v>42</v>
      </c>
      <c r="H82" s="15">
        <f t="shared" si="26"/>
        <v>42</v>
      </c>
      <c r="I82" s="61">
        <v>370</v>
      </c>
      <c r="J82" s="14">
        <f t="shared" si="27"/>
        <v>0</v>
      </c>
      <c r="K82" s="14">
        <f t="shared" si="28"/>
        <v>24</v>
      </c>
      <c r="L82" s="14">
        <f t="shared" si="29"/>
        <v>24</v>
      </c>
      <c r="M82" s="15">
        <f t="shared" si="30"/>
        <v>24</v>
      </c>
      <c r="N82" s="17"/>
      <c r="O82" s="17"/>
      <c r="P82" s="17"/>
      <c r="Q82" s="17"/>
      <c r="R82" s="17"/>
      <c r="S82" s="17"/>
      <c r="T82" s="65">
        <v>179</v>
      </c>
      <c r="U82" s="16">
        <f t="shared" si="31"/>
        <v>0</v>
      </c>
      <c r="V82" s="16">
        <f t="shared" si="32"/>
        <v>34</v>
      </c>
      <c r="W82" s="16">
        <f t="shared" si="33"/>
        <v>34</v>
      </c>
      <c r="X82" s="15">
        <f t="shared" si="34"/>
        <v>34</v>
      </c>
      <c r="Y82" s="61">
        <v>100</v>
      </c>
      <c r="Z82" s="16">
        <f t="shared" si="35"/>
        <v>0</v>
      </c>
      <c r="AA82" s="16">
        <f t="shared" si="36"/>
        <v>0</v>
      </c>
      <c r="AB82" s="16">
        <f t="shared" si="37"/>
        <v>0</v>
      </c>
      <c r="AC82" s="15">
        <f t="shared" si="38"/>
        <v>0</v>
      </c>
      <c r="AD82" s="18">
        <f t="shared" si="39"/>
        <v>100</v>
      </c>
      <c r="AE82" s="19">
        <f t="shared" si="40"/>
        <v>100</v>
      </c>
      <c r="AF82" s="19">
        <f t="shared" si="41"/>
        <v>77</v>
      </c>
    </row>
    <row r="83" spans="1:32" hidden="1" x14ac:dyDescent="0.25">
      <c r="A83" s="68">
        <v>105</v>
      </c>
      <c r="B83" s="70" t="s">
        <v>348</v>
      </c>
      <c r="C83" s="58">
        <v>38</v>
      </c>
      <c r="D83" s="59">
        <v>8.9</v>
      </c>
      <c r="E83" s="14">
        <f t="shared" si="23"/>
        <v>0</v>
      </c>
      <c r="F83" s="14">
        <f t="shared" si="24"/>
        <v>27</v>
      </c>
      <c r="G83" s="14">
        <f t="shared" si="25"/>
        <v>27</v>
      </c>
      <c r="H83" s="15">
        <f t="shared" si="26"/>
        <v>27</v>
      </c>
      <c r="I83" s="61">
        <v>400</v>
      </c>
      <c r="J83" s="14">
        <f t="shared" si="27"/>
        <v>0</v>
      </c>
      <c r="K83" s="14">
        <f t="shared" si="28"/>
        <v>30</v>
      </c>
      <c r="L83" s="14">
        <f t="shared" si="29"/>
        <v>30</v>
      </c>
      <c r="M83" s="15">
        <f t="shared" si="30"/>
        <v>30</v>
      </c>
      <c r="N83" s="16">
        <v>60</v>
      </c>
      <c r="O83" s="16">
        <f>IF(N83&gt;1.567,0,IF(N83&gt;1.56,60,IF(N83&gt;1.554,61,IF(N83&gt;1.548,62,IF(N83&gt;1.542,63,IF(N83&gt;1.536,64,IF(N83&gt;1.53,65,IF(N83&gt;1.524,66,IF(N83&gt;1.518,67,IF(N83&gt;1.512,68,IF(N83&gt;1.506,69,IF(N83&gt;1.5,70,IF(N83&gt;1.494,71,IF(N83&gt;1.488,72,IF(N83&gt;1.482,73,IF(N83&gt;1.477,74,IF(N83&gt;1.473,75,IF(N83&gt;1.469,76,IF(N83&gt;1.464,77,IF(N83&gt;1.46,78,IF(N83&gt;1.455,79,IF(N83&gt;1.451,80,IF(N83&gt;1.447,81,IF(N83&gt;1.443,82,IF(N83&gt;1.439,83,IF(N83&gt;1.435,84,IF(N83&gt;1.432,85,IF(N83&gt;1.428,86,IF(N83&gt;1.425,87,IF(N83&gt;1.422,88,IF(N83&gt;1.419,89,IF(N83&gt;1.416,90,IF(N83&gt;1.413,91,IF(N83&gt;1.41,92,IF(N83&gt;1.407,93,IF(N83&gt;1.404,94,IF(N83&gt;1.401,95,IF(N83&gt;1.398,96,IF(N83&gt;1.395,97,IF(N83&gt;1.392,98,IF(N83&gt;1.389,99,IF(N83&gt;1.386,100,IF(N83&gt;1.383,101,IF(N83&gt;1.38,102,IF(N83&gt;1.378,103,IF(N83&gt;1.375,104,IF(N83&gt;1.372,105,IF(N83&gt;1.37,106,IF(N83&gt;1.367,107,IF(N83&gt;1.365,108,IF(N83&gt;1.362,109,IF(N83&gt;1.359,110,IF(N83&gt;1.357,111,IF(N83&gt;1.354,112,IF(N83&gt;1.351,113,IF(N83&gt;1.348,114,IF(N83&gt;1.346,115,IF(N83&gt;1.343,116,IF(N83&gt;1.341,117,IF(N83&gt;1.338,118,IF(N83&gt;1.336,119,)))))))))))))))))))))))))))))))))))))))))))))))))))))))))))))</f>
        <v>0</v>
      </c>
      <c r="P83" s="16">
        <f>IF(N83&gt;3.015,0,IF(N83&gt;3.001,1,IF(N83&gt;2.587,2,IF(N83&gt;2.573,3,IF(N83&gt;2.559,4,IF(N83&gt;2.545,5,IF(N83&gt;2.531,6,IF(N83&gt;2.517,7,IF(N83&gt;2.503,8,IF(N83&gt;2.489,9,IF(N83&gt;2.475,10,IF(N83&gt;2.461,11,IF(N83&gt;2.448,12,IF(N83&gt;2.435,13,IF(N83&gt;2.422,14,IF(N83&gt;2.409,15,IF(N83&gt;2.396,16,IF(N83&gt;2.383,17,IF(N83&gt;2.37,18,IF(N83&gt;2.357,19,IF(N83&gt;2.344,20,IF(N83&gt;2.332,21,IF(N83&gt;2.32,22,IF(N83&gt;2.308,23,IF(N83&gt;2.296,24,IF(N83&gt;2.284,25,IF(N83&gt;2.272,26,IF(N83&gt;2.26,27,IF(N83&gt;2.248,28,IF(N83&gt;2.236,29,IF(N83&gt;2.225,30,IF(N83&gt;2.214,31,IF(N83&gt;2.203,32,IF(N83&gt;2.192,33,IF(N83&gt;2.181,34,IF(N83&gt;2.17,35,IF(N83&gt;2.16,36,IF(N83&gt;2.15,37,IF(N83&gt;2.14,38,IF(N83&gt;2.131,39,IF(N83&gt;2.122,40,IF(N83&gt;2.113,41,IF(N83&gt;2.104,42,IF(N83&gt;2.095,43,IF(N83&gt;2.086,44,IF(N83&gt;2.077,45,IF(N83&gt;2.068,46,IF(N83&gt;2.059,47,IF(N83&gt;2.05,48,IF(N83&gt;2.042,49,IF(N83&gt;2.034,50,IF(N83&gt;2.026,51,IF(N83&gt;2.018,52,IF(N83&gt;2.01,53,IF(N83&gt;2.002,54,IF(N83&gt;1.595,55,IF(N83&gt;1.588,56,IF(N83&gt;1.581,57,IF(N83&gt;1.574,58,IF(N83&gt;1.567,59,))))))))))))))))))))))))))))))))))))))))))))))))))))))))))))</f>
        <v>0</v>
      </c>
      <c r="Q83" s="16"/>
      <c r="R83" s="16">
        <f>O83+P83+Q83</f>
        <v>0</v>
      </c>
      <c r="S83" s="16">
        <f>R83</f>
        <v>0</v>
      </c>
      <c r="T83" s="65">
        <v>192</v>
      </c>
      <c r="U83" s="16">
        <f t="shared" si="31"/>
        <v>0</v>
      </c>
      <c r="V83" s="16">
        <f t="shared" si="32"/>
        <v>42</v>
      </c>
      <c r="W83" s="16">
        <f t="shared" si="33"/>
        <v>42</v>
      </c>
      <c r="X83" s="15">
        <f t="shared" si="34"/>
        <v>42</v>
      </c>
      <c r="Y83" s="61">
        <v>100</v>
      </c>
      <c r="Z83" s="16">
        <f t="shared" si="35"/>
        <v>0</v>
      </c>
      <c r="AA83" s="16">
        <f t="shared" si="36"/>
        <v>0</v>
      </c>
      <c r="AB83" s="16">
        <f t="shared" si="37"/>
        <v>0</v>
      </c>
      <c r="AC83" s="15">
        <f t="shared" si="38"/>
        <v>0</v>
      </c>
      <c r="AD83" s="18">
        <f t="shared" si="39"/>
        <v>99</v>
      </c>
      <c r="AE83" s="19">
        <f t="shared" si="40"/>
        <v>99</v>
      </c>
      <c r="AF83" s="19">
        <f t="shared" si="41"/>
        <v>78</v>
      </c>
    </row>
    <row r="84" spans="1:32" hidden="1" x14ac:dyDescent="0.25">
      <c r="A84" s="68">
        <v>160</v>
      </c>
      <c r="B84" s="70" t="s">
        <v>77</v>
      </c>
      <c r="C84" s="58">
        <v>50</v>
      </c>
      <c r="D84" s="59">
        <v>8.4</v>
      </c>
      <c r="E84" s="14">
        <f t="shared" si="23"/>
        <v>42</v>
      </c>
      <c r="F84" s="14">
        <f t="shared" si="24"/>
        <v>0</v>
      </c>
      <c r="G84" s="14">
        <f t="shared" si="25"/>
        <v>42</v>
      </c>
      <c r="H84" s="15">
        <f t="shared" si="26"/>
        <v>42</v>
      </c>
      <c r="I84" s="61">
        <v>370</v>
      </c>
      <c r="J84" s="14">
        <f t="shared" si="27"/>
        <v>0</v>
      </c>
      <c r="K84" s="14">
        <f t="shared" si="28"/>
        <v>24</v>
      </c>
      <c r="L84" s="14">
        <f t="shared" si="29"/>
        <v>24</v>
      </c>
      <c r="M84" s="15">
        <f t="shared" si="30"/>
        <v>24</v>
      </c>
      <c r="N84" s="16">
        <v>60</v>
      </c>
      <c r="O84" s="16">
        <f>IF(N84&gt;1.567,0,IF(N84&gt;1.56,60,IF(N84&gt;1.554,61,IF(N84&gt;1.548,62,IF(N84&gt;1.542,63,IF(N84&gt;1.536,64,IF(N84&gt;1.53,65,IF(N84&gt;1.524,66,IF(N84&gt;1.518,67,IF(N84&gt;1.512,68,IF(N84&gt;1.506,69,IF(N84&gt;1.5,70,IF(N84&gt;1.494,71,IF(N84&gt;1.488,72,IF(N84&gt;1.482,73,IF(N84&gt;1.477,74,IF(N84&gt;1.473,75,IF(N84&gt;1.469,76,IF(N84&gt;1.464,77,IF(N84&gt;1.46,78,IF(N84&gt;1.455,79,IF(N84&gt;1.451,80,IF(N84&gt;1.447,81,IF(N84&gt;1.443,82,IF(N84&gt;1.439,83,IF(N84&gt;1.435,84,IF(N84&gt;1.432,85,IF(N84&gt;1.428,86,IF(N84&gt;1.425,87,IF(N84&gt;1.422,88,IF(N84&gt;1.419,89,IF(N84&gt;1.416,90,IF(N84&gt;1.413,91,IF(N84&gt;1.41,92,IF(N84&gt;1.407,93,IF(N84&gt;1.404,94,IF(N84&gt;1.401,95,IF(N84&gt;1.398,96,IF(N84&gt;1.395,97,IF(N84&gt;1.392,98,IF(N84&gt;1.389,99,IF(N84&gt;1.386,100,IF(N84&gt;1.383,101,IF(N84&gt;1.38,102,IF(N84&gt;1.378,103,IF(N84&gt;1.375,104,IF(N84&gt;1.372,105,IF(N84&gt;1.37,106,IF(N84&gt;1.367,107,IF(N84&gt;1.365,108,IF(N84&gt;1.362,109,IF(N84&gt;1.359,110,IF(N84&gt;1.357,111,IF(N84&gt;1.354,112,IF(N84&gt;1.351,113,IF(N84&gt;1.348,114,IF(N84&gt;1.346,115,IF(N84&gt;1.343,116,IF(N84&gt;1.341,117,IF(N84&gt;1.338,118,IF(N84&gt;1.336,119,)))))))))))))))))))))))))))))))))))))))))))))))))))))))))))))</f>
        <v>0</v>
      </c>
      <c r="P84" s="16">
        <f>IF(N84&gt;3.015,0,IF(N84&gt;3.001,1,IF(N84&gt;2.587,2,IF(N84&gt;2.573,3,IF(N84&gt;2.559,4,IF(N84&gt;2.545,5,IF(N84&gt;2.531,6,IF(N84&gt;2.517,7,IF(N84&gt;2.503,8,IF(N84&gt;2.489,9,IF(N84&gt;2.475,10,IF(N84&gt;2.461,11,IF(N84&gt;2.448,12,IF(N84&gt;2.435,13,IF(N84&gt;2.422,14,IF(N84&gt;2.409,15,IF(N84&gt;2.396,16,IF(N84&gt;2.383,17,IF(N84&gt;2.37,18,IF(N84&gt;2.357,19,IF(N84&gt;2.344,20,IF(N84&gt;2.332,21,IF(N84&gt;2.32,22,IF(N84&gt;2.308,23,IF(N84&gt;2.296,24,IF(N84&gt;2.284,25,IF(N84&gt;2.272,26,IF(N84&gt;2.26,27,IF(N84&gt;2.248,28,IF(N84&gt;2.236,29,IF(N84&gt;2.225,30,IF(N84&gt;2.214,31,IF(N84&gt;2.203,32,IF(N84&gt;2.192,33,IF(N84&gt;2.181,34,IF(N84&gt;2.17,35,IF(N84&gt;2.16,36,IF(N84&gt;2.15,37,IF(N84&gt;2.14,38,IF(N84&gt;2.131,39,IF(N84&gt;2.122,40,IF(N84&gt;2.113,41,IF(N84&gt;2.104,42,IF(N84&gt;2.095,43,IF(N84&gt;2.086,44,IF(N84&gt;2.077,45,IF(N84&gt;2.068,46,IF(N84&gt;2.059,47,IF(N84&gt;2.05,48,IF(N84&gt;2.042,49,IF(N84&gt;2.034,50,IF(N84&gt;2.026,51,IF(N84&gt;2.018,52,IF(N84&gt;2.01,53,IF(N84&gt;2.002,54,IF(N84&gt;1.595,55,IF(N84&gt;1.588,56,IF(N84&gt;1.581,57,IF(N84&gt;1.574,58,IF(N84&gt;1.567,59,))))))))))))))))))))))))))))))))))))))))))))))))))))))))))))</f>
        <v>0</v>
      </c>
      <c r="Q84" s="16"/>
      <c r="R84" s="16">
        <f>O84+P84+Q84</f>
        <v>0</v>
      </c>
      <c r="S84" s="16">
        <f>R84</f>
        <v>0</v>
      </c>
      <c r="T84" s="65">
        <v>176</v>
      </c>
      <c r="U84" s="16">
        <f t="shared" si="31"/>
        <v>0</v>
      </c>
      <c r="V84" s="16">
        <f t="shared" si="32"/>
        <v>33</v>
      </c>
      <c r="W84" s="16">
        <f t="shared" si="33"/>
        <v>33</v>
      </c>
      <c r="X84" s="15">
        <f t="shared" si="34"/>
        <v>33</v>
      </c>
      <c r="Y84" s="61">
        <v>100</v>
      </c>
      <c r="Z84" s="16">
        <f t="shared" si="35"/>
        <v>0</v>
      </c>
      <c r="AA84" s="16">
        <f t="shared" si="36"/>
        <v>0</v>
      </c>
      <c r="AB84" s="16">
        <f t="shared" si="37"/>
        <v>0</v>
      </c>
      <c r="AC84" s="15">
        <f t="shared" si="38"/>
        <v>0</v>
      </c>
      <c r="AD84" s="18">
        <f t="shared" si="39"/>
        <v>99</v>
      </c>
      <c r="AE84" s="19">
        <f t="shared" si="40"/>
        <v>99</v>
      </c>
      <c r="AF84" s="19">
        <f t="shared" si="41"/>
        <v>78</v>
      </c>
    </row>
    <row r="85" spans="1:32" hidden="1" x14ac:dyDescent="0.25">
      <c r="A85" s="68">
        <v>161</v>
      </c>
      <c r="B85" s="70" t="s">
        <v>76</v>
      </c>
      <c r="C85" s="58">
        <v>50</v>
      </c>
      <c r="D85" s="59">
        <v>8.1999999999999993</v>
      </c>
      <c r="E85" s="14">
        <f t="shared" si="23"/>
        <v>50</v>
      </c>
      <c r="F85" s="14">
        <f t="shared" si="24"/>
        <v>0</v>
      </c>
      <c r="G85" s="14">
        <f t="shared" si="25"/>
        <v>50</v>
      </c>
      <c r="H85" s="15">
        <f t="shared" si="26"/>
        <v>50</v>
      </c>
      <c r="I85" s="61">
        <v>340</v>
      </c>
      <c r="J85" s="14">
        <f t="shared" si="27"/>
        <v>0</v>
      </c>
      <c r="K85" s="14">
        <f t="shared" si="28"/>
        <v>18</v>
      </c>
      <c r="L85" s="14">
        <f t="shared" si="29"/>
        <v>18</v>
      </c>
      <c r="M85" s="15">
        <f t="shared" si="30"/>
        <v>18</v>
      </c>
      <c r="N85" s="16">
        <v>60</v>
      </c>
      <c r="O85" s="16">
        <f>IF(N85&gt;1.567,0,IF(N85&gt;1.56,60,IF(N85&gt;1.554,61,IF(N85&gt;1.548,62,IF(N85&gt;1.542,63,IF(N85&gt;1.536,64,IF(N85&gt;1.53,65,IF(N85&gt;1.524,66,IF(N85&gt;1.518,67,IF(N85&gt;1.512,68,IF(N85&gt;1.506,69,IF(N85&gt;1.5,70,IF(N85&gt;1.494,71,IF(N85&gt;1.488,72,IF(N85&gt;1.482,73,IF(N85&gt;1.477,74,IF(N85&gt;1.473,75,IF(N85&gt;1.469,76,IF(N85&gt;1.464,77,IF(N85&gt;1.46,78,IF(N85&gt;1.455,79,IF(N85&gt;1.451,80,IF(N85&gt;1.447,81,IF(N85&gt;1.443,82,IF(N85&gt;1.439,83,IF(N85&gt;1.435,84,IF(N85&gt;1.432,85,IF(N85&gt;1.428,86,IF(N85&gt;1.425,87,IF(N85&gt;1.422,88,IF(N85&gt;1.419,89,IF(N85&gt;1.416,90,IF(N85&gt;1.413,91,IF(N85&gt;1.41,92,IF(N85&gt;1.407,93,IF(N85&gt;1.404,94,IF(N85&gt;1.401,95,IF(N85&gt;1.398,96,IF(N85&gt;1.395,97,IF(N85&gt;1.392,98,IF(N85&gt;1.389,99,IF(N85&gt;1.386,100,IF(N85&gt;1.383,101,IF(N85&gt;1.38,102,IF(N85&gt;1.378,103,IF(N85&gt;1.375,104,IF(N85&gt;1.372,105,IF(N85&gt;1.37,106,IF(N85&gt;1.367,107,IF(N85&gt;1.365,108,IF(N85&gt;1.362,109,IF(N85&gt;1.359,110,IF(N85&gt;1.357,111,IF(N85&gt;1.354,112,IF(N85&gt;1.351,113,IF(N85&gt;1.348,114,IF(N85&gt;1.346,115,IF(N85&gt;1.343,116,IF(N85&gt;1.341,117,IF(N85&gt;1.338,118,IF(N85&gt;1.336,119,)))))))))))))))))))))))))))))))))))))))))))))))))))))))))))))</f>
        <v>0</v>
      </c>
      <c r="P85" s="16">
        <f>IF(N85&gt;3.015,0,IF(N85&gt;3.001,1,IF(N85&gt;2.587,2,IF(N85&gt;2.573,3,IF(N85&gt;2.559,4,IF(N85&gt;2.545,5,IF(N85&gt;2.531,6,IF(N85&gt;2.517,7,IF(N85&gt;2.503,8,IF(N85&gt;2.489,9,IF(N85&gt;2.475,10,IF(N85&gt;2.461,11,IF(N85&gt;2.448,12,IF(N85&gt;2.435,13,IF(N85&gt;2.422,14,IF(N85&gt;2.409,15,IF(N85&gt;2.396,16,IF(N85&gt;2.383,17,IF(N85&gt;2.37,18,IF(N85&gt;2.357,19,IF(N85&gt;2.344,20,IF(N85&gt;2.332,21,IF(N85&gt;2.32,22,IF(N85&gt;2.308,23,IF(N85&gt;2.296,24,IF(N85&gt;2.284,25,IF(N85&gt;2.272,26,IF(N85&gt;2.26,27,IF(N85&gt;2.248,28,IF(N85&gt;2.236,29,IF(N85&gt;2.225,30,IF(N85&gt;2.214,31,IF(N85&gt;2.203,32,IF(N85&gt;2.192,33,IF(N85&gt;2.181,34,IF(N85&gt;2.17,35,IF(N85&gt;2.16,36,IF(N85&gt;2.15,37,IF(N85&gt;2.14,38,IF(N85&gt;2.131,39,IF(N85&gt;2.122,40,IF(N85&gt;2.113,41,IF(N85&gt;2.104,42,IF(N85&gt;2.095,43,IF(N85&gt;2.086,44,IF(N85&gt;2.077,45,IF(N85&gt;2.068,46,IF(N85&gt;2.059,47,IF(N85&gt;2.05,48,IF(N85&gt;2.042,49,IF(N85&gt;2.034,50,IF(N85&gt;2.026,51,IF(N85&gt;2.018,52,IF(N85&gt;2.01,53,IF(N85&gt;2.002,54,IF(N85&gt;1.595,55,IF(N85&gt;1.588,56,IF(N85&gt;1.581,57,IF(N85&gt;1.574,58,IF(N85&gt;1.567,59,))))))))))))))))))))))))))))))))))))))))))))))))))))))))))))</f>
        <v>0</v>
      </c>
      <c r="Q85" s="16"/>
      <c r="R85" s="16">
        <f>O85+P85+Q85</f>
        <v>0</v>
      </c>
      <c r="S85" s="16">
        <f>R85</f>
        <v>0</v>
      </c>
      <c r="T85" s="65">
        <v>173</v>
      </c>
      <c r="U85" s="16">
        <f t="shared" si="31"/>
        <v>0</v>
      </c>
      <c r="V85" s="16">
        <f t="shared" si="32"/>
        <v>31</v>
      </c>
      <c r="W85" s="16">
        <f t="shared" si="33"/>
        <v>31</v>
      </c>
      <c r="X85" s="15">
        <f t="shared" si="34"/>
        <v>31</v>
      </c>
      <c r="Y85" s="61">
        <v>100</v>
      </c>
      <c r="Z85" s="16">
        <f t="shared" si="35"/>
        <v>0</v>
      </c>
      <c r="AA85" s="16">
        <f t="shared" si="36"/>
        <v>0</v>
      </c>
      <c r="AB85" s="16">
        <f t="shared" si="37"/>
        <v>0</v>
      </c>
      <c r="AC85" s="15">
        <f t="shared" si="38"/>
        <v>0</v>
      </c>
      <c r="AD85" s="18">
        <f t="shared" si="39"/>
        <v>99</v>
      </c>
      <c r="AE85" s="19">
        <f t="shared" si="40"/>
        <v>99</v>
      </c>
      <c r="AF85" s="19">
        <f t="shared" si="41"/>
        <v>78</v>
      </c>
    </row>
    <row r="86" spans="1:32" hidden="1" x14ac:dyDescent="0.25">
      <c r="A86" s="68">
        <v>22</v>
      </c>
      <c r="B86" s="70" t="s">
        <v>364</v>
      </c>
      <c r="C86" s="58">
        <v>11</v>
      </c>
      <c r="D86" s="59">
        <v>8.1</v>
      </c>
      <c r="E86" s="14">
        <f t="shared" si="23"/>
        <v>53</v>
      </c>
      <c r="F86" s="14">
        <f t="shared" si="24"/>
        <v>0</v>
      </c>
      <c r="G86" s="14">
        <f t="shared" si="25"/>
        <v>53</v>
      </c>
      <c r="H86" s="15">
        <f t="shared" si="26"/>
        <v>53</v>
      </c>
      <c r="I86" s="61">
        <v>300</v>
      </c>
      <c r="J86" s="14">
        <f t="shared" si="27"/>
        <v>0</v>
      </c>
      <c r="K86" s="14">
        <f t="shared" si="28"/>
        <v>10</v>
      </c>
      <c r="L86" s="14">
        <f t="shared" si="29"/>
        <v>10</v>
      </c>
      <c r="M86" s="15">
        <f t="shared" si="30"/>
        <v>10</v>
      </c>
      <c r="N86" s="17"/>
      <c r="O86" s="17"/>
      <c r="P86" s="17"/>
      <c r="Q86" s="17"/>
      <c r="R86" s="17"/>
      <c r="S86" s="17"/>
      <c r="T86" s="65">
        <v>180</v>
      </c>
      <c r="U86" s="16">
        <f t="shared" si="31"/>
        <v>0</v>
      </c>
      <c r="V86" s="16">
        <f t="shared" si="32"/>
        <v>35</v>
      </c>
      <c r="W86" s="16">
        <f t="shared" si="33"/>
        <v>35</v>
      </c>
      <c r="X86" s="15">
        <f t="shared" si="34"/>
        <v>35</v>
      </c>
      <c r="Y86" s="61">
        <v>100</v>
      </c>
      <c r="Z86" s="16">
        <f t="shared" si="35"/>
        <v>0</v>
      </c>
      <c r="AA86" s="16">
        <f t="shared" si="36"/>
        <v>0</v>
      </c>
      <c r="AB86" s="16">
        <f t="shared" si="37"/>
        <v>0</v>
      </c>
      <c r="AC86" s="15">
        <f t="shared" si="38"/>
        <v>0</v>
      </c>
      <c r="AD86" s="18">
        <f t="shared" si="39"/>
        <v>98</v>
      </c>
      <c r="AE86" s="19">
        <f t="shared" si="40"/>
        <v>98</v>
      </c>
      <c r="AF86" s="19">
        <f t="shared" si="41"/>
        <v>81</v>
      </c>
    </row>
    <row r="87" spans="1:32" hidden="1" x14ac:dyDescent="0.25">
      <c r="A87" s="68">
        <v>99</v>
      </c>
      <c r="B87" s="70" t="s">
        <v>399</v>
      </c>
      <c r="C87" s="58">
        <v>34</v>
      </c>
      <c r="D87" s="59">
        <v>8.4</v>
      </c>
      <c r="E87" s="14">
        <f t="shared" si="23"/>
        <v>42</v>
      </c>
      <c r="F87" s="14">
        <f t="shared" si="24"/>
        <v>0</v>
      </c>
      <c r="G87" s="14">
        <f t="shared" si="25"/>
        <v>42</v>
      </c>
      <c r="H87" s="15">
        <f t="shared" si="26"/>
        <v>42</v>
      </c>
      <c r="I87" s="61">
        <v>360</v>
      </c>
      <c r="J87" s="14">
        <f t="shared" si="27"/>
        <v>0</v>
      </c>
      <c r="K87" s="14">
        <f t="shared" si="28"/>
        <v>22</v>
      </c>
      <c r="L87" s="14">
        <f t="shared" si="29"/>
        <v>22</v>
      </c>
      <c r="M87" s="15">
        <f t="shared" si="30"/>
        <v>22</v>
      </c>
      <c r="N87" s="16">
        <v>60</v>
      </c>
      <c r="O87" s="16">
        <f t="shared" ref="O87:O93" si="42">IF(N87&gt;1.567,0,IF(N87&gt;1.56,60,IF(N87&gt;1.554,61,IF(N87&gt;1.548,62,IF(N87&gt;1.542,63,IF(N87&gt;1.536,64,IF(N87&gt;1.53,65,IF(N87&gt;1.524,66,IF(N87&gt;1.518,67,IF(N87&gt;1.512,68,IF(N87&gt;1.506,69,IF(N87&gt;1.5,70,IF(N87&gt;1.494,71,IF(N87&gt;1.488,72,IF(N87&gt;1.482,73,IF(N87&gt;1.477,74,IF(N87&gt;1.473,75,IF(N87&gt;1.469,76,IF(N87&gt;1.464,77,IF(N87&gt;1.46,78,IF(N87&gt;1.455,79,IF(N87&gt;1.451,80,IF(N87&gt;1.447,81,IF(N87&gt;1.443,82,IF(N87&gt;1.439,83,IF(N87&gt;1.435,84,IF(N87&gt;1.432,85,IF(N87&gt;1.428,86,IF(N87&gt;1.425,87,IF(N87&gt;1.422,88,IF(N87&gt;1.419,89,IF(N87&gt;1.416,90,IF(N87&gt;1.413,91,IF(N87&gt;1.41,92,IF(N87&gt;1.407,93,IF(N87&gt;1.404,94,IF(N87&gt;1.401,95,IF(N87&gt;1.398,96,IF(N87&gt;1.395,97,IF(N87&gt;1.392,98,IF(N87&gt;1.389,99,IF(N87&gt;1.386,100,IF(N87&gt;1.383,101,IF(N87&gt;1.38,102,IF(N87&gt;1.378,103,IF(N87&gt;1.375,104,IF(N87&gt;1.372,105,IF(N87&gt;1.37,106,IF(N87&gt;1.367,107,IF(N87&gt;1.365,108,IF(N87&gt;1.362,109,IF(N87&gt;1.359,110,IF(N87&gt;1.357,111,IF(N87&gt;1.354,112,IF(N87&gt;1.351,113,IF(N87&gt;1.348,114,IF(N87&gt;1.346,115,IF(N87&gt;1.343,116,IF(N87&gt;1.341,117,IF(N87&gt;1.338,118,IF(N87&gt;1.336,119,)))))))))))))))))))))))))))))))))))))))))))))))))))))))))))))</f>
        <v>0</v>
      </c>
      <c r="P87" s="16">
        <f t="shared" ref="P87:P93" si="43">IF(N87&gt;3.015,0,IF(N87&gt;3.001,1,IF(N87&gt;2.587,2,IF(N87&gt;2.573,3,IF(N87&gt;2.559,4,IF(N87&gt;2.545,5,IF(N87&gt;2.531,6,IF(N87&gt;2.517,7,IF(N87&gt;2.503,8,IF(N87&gt;2.489,9,IF(N87&gt;2.475,10,IF(N87&gt;2.461,11,IF(N87&gt;2.448,12,IF(N87&gt;2.435,13,IF(N87&gt;2.422,14,IF(N87&gt;2.409,15,IF(N87&gt;2.396,16,IF(N87&gt;2.383,17,IF(N87&gt;2.37,18,IF(N87&gt;2.357,19,IF(N87&gt;2.344,20,IF(N87&gt;2.332,21,IF(N87&gt;2.32,22,IF(N87&gt;2.308,23,IF(N87&gt;2.296,24,IF(N87&gt;2.284,25,IF(N87&gt;2.272,26,IF(N87&gt;2.26,27,IF(N87&gt;2.248,28,IF(N87&gt;2.236,29,IF(N87&gt;2.225,30,IF(N87&gt;2.214,31,IF(N87&gt;2.203,32,IF(N87&gt;2.192,33,IF(N87&gt;2.181,34,IF(N87&gt;2.17,35,IF(N87&gt;2.16,36,IF(N87&gt;2.15,37,IF(N87&gt;2.14,38,IF(N87&gt;2.131,39,IF(N87&gt;2.122,40,IF(N87&gt;2.113,41,IF(N87&gt;2.104,42,IF(N87&gt;2.095,43,IF(N87&gt;2.086,44,IF(N87&gt;2.077,45,IF(N87&gt;2.068,46,IF(N87&gt;2.059,47,IF(N87&gt;2.05,48,IF(N87&gt;2.042,49,IF(N87&gt;2.034,50,IF(N87&gt;2.026,51,IF(N87&gt;2.018,52,IF(N87&gt;2.01,53,IF(N87&gt;2.002,54,IF(N87&gt;1.595,55,IF(N87&gt;1.588,56,IF(N87&gt;1.581,57,IF(N87&gt;1.574,58,IF(N87&gt;1.567,59,))))))))))))))))))))))))))))))))))))))))))))))))))))))))))))</f>
        <v>0</v>
      </c>
      <c r="Q87" s="16"/>
      <c r="R87" s="16">
        <f t="shared" ref="R87:R93" si="44">O87+P87+Q87</f>
        <v>0</v>
      </c>
      <c r="S87" s="16">
        <f t="shared" ref="S87:S93" si="45">R87</f>
        <v>0</v>
      </c>
      <c r="T87" s="65">
        <v>178</v>
      </c>
      <c r="U87" s="16">
        <f t="shared" si="31"/>
        <v>0</v>
      </c>
      <c r="V87" s="16">
        <f t="shared" si="32"/>
        <v>34</v>
      </c>
      <c r="W87" s="16">
        <f t="shared" si="33"/>
        <v>34</v>
      </c>
      <c r="X87" s="15">
        <f t="shared" si="34"/>
        <v>34</v>
      </c>
      <c r="Y87" s="61">
        <v>100</v>
      </c>
      <c r="Z87" s="16">
        <f t="shared" si="35"/>
        <v>0</v>
      </c>
      <c r="AA87" s="16">
        <f t="shared" si="36"/>
        <v>0</v>
      </c>
      <c r="AB87" s="16">
        <f t="shared" si="37"/>
        <v>0</v>
      </c>
      <c r="AC87" s="15">
        <f t="shared" si="38"/>
        <v>0</v>
      </c>
      <c r="AD87" s="18">
        <f t="shared" si="39"/>
        <v>98</v>
      </c>
      <c r="AE87" s="19">
        <f t="shared" si="40"/>
        <v>98</v>
      </c>
      <c r="AF87" s="19">
        <f t="shared" si="41"/>
        <v>81</v>
      </c>
    </row>
    <row r="88" spans="1:32" hidden="1" x14ac:dyDescent="0.25">
      <c r="A88" s="68">
        <v>17</v>
      </c>
      <c r="B88" s="70" t="s">
        <v>239</v>
      </c>
      <c r="C88" s="58">
        <v>10</v>
      </c>
      <c r="D88" s="59">
        <v>8.5</v>
      </c>
      <c r="E88" s="14">
        <f t="shared" si="23"/>
        <v>39</v>
      </c>
      <c r="F88" s="14">
        <f t="shared" si="24"/>
        <v>0</v>
      </c>
      <c r="G88" s="14">
        <f t="shared" si="25"/>
        <v>39</v>
      </c>
      <c r="H88" s="15">
        <f t="shared" si="26"/>
        <v>39</v>
      </c>
      <c r="I88" s="61">
        <v>350</v>
      </c>
      <c r="J88" s="14">
        <f t="shared" si="27"/>
        <v>0</v>
      </c>
      <c r="K88" s="14">
        <f t="shared" si="28"/>
        <v>20</v>
      </c>
      <c r="L88" s="14">
        <f t="shared" si="29"/>
        <v>20</v>
      </c>
      <c r="M88" s="15">
        <f t="shared" si="30"/>
        <v>20</v>
      </c>
      <c r="N88" s="16">
        <v>60</v>
      </c>
      <c r="O88" s="16">
        <f t="shared" si="42"/>
        <v>0</v>
      </c>
      <c r="P88" s="16">
        <f t="shared" si="43"/>
        <v>0</v>
      </c>
      <c r="Q88" s="16"/>
      <c r="R88" s="16">
        <f t="shared" si="44"/>
        <v>0</v>
      </c>
      <c r="S88" s="16">
        <f t="shared" si="45"/>
        <v>0</v>
      </c>
      <c r="T88" s="65">
        <v>186</v>
      </c>
      <c r="U88" s="16">
        <f t="shared" si="31"/>
        <v>0</v>
      </c>
      <c r="V88" s="16">
        <f t="shared" si="32"/>
        <v>38</v>
      </c>
      <c r="W88" s="16">
        <f t="shared" si="33"/>
        <v>38</v>
      </c>
      <c r="X88" s="15">
        <f t="shared" si="34"/>
        <v>38</v>
      </c>
      <c r="Y88" s="61">
        <v>100</v>
      </c>
      <c r="Z88" s="16">
        <f t="shared" si="35"/>
        <v>0</v>
      </c>
      <c r="AA88" s="16">
        <f t="shared" si="36"/>
        <v>0</v>
      </c>
      <c r="AB88" s="16">
        <f t="shared" si="37"/>
        <v>0</v>
      </c>
      <c r="AC88" s="15">
        <f t="shared" si="38"/>
        <v>0</v>
      </c>
      <c r="AD88" s="18">
        <f t="shared" si="39"/>
        <v>97</v>
      </c>
      <c r="AE88" s="19">
        <f t="shared" si="40"/>
        <v>97</v>
      </c>
      <c r="AF88" s="19">
        <f t="shared" si="41"/>
        <v>83</v>
      </c>
    </row>
    <row r="89" spans="1:32" hidden="1" x14ac:dyDescent="0.25">
      <c r="A89" s="68">
        <v>24</v>
      </c>
      <c r="B89" s="70" t="s">
        <v>366</v>
      </c>
      <c r="C89" s="58">
        <v>11</v>
      </c>
      <c r="D89" s="59">
        <v>8.1</v>
      </c>
      <c r="E89" s="14">
        <f t="shared" si="23"/>
        <v>53</v>
      </c>
      <c r="F89" s="14">
        <f t="shared" si="24"/>
        <v>0</v>
      </c>
      <c r="G89" s="14">
        <f t="shared" si="25"/>
        <v>53</v>
      </c>
      <c r="H89" s="15">
        <f t="shared" si="26"/>
        <v>53</v>
      </c>
      <c r="I89" s="61">
        <v>320</v>
      </c>
      <c r="J89" s="14">
        <f t="shared" si="27"/>
        <v>0</v>
      </c>
      <c r="K89" s="14">
        <f t="shared" si="28"/>
        <v>14</v>
      </c>
      <c r="L89" s="14">
        <f t="shared" si="29"/>
        <v>14</v>
      </c>
      <c r="M89" s="15">
        <f t="shared" si="30"/>
        <v>14</v>
      </c>
      <c r="N89" s="16">
        <v>60</v>
      </c>
      <c r="O89" s="16">
        <f t="shared" si="42"/>
        <v>0</v>
      </c>
      <c r="P89" s="16">
        <f t="shared" si="43"/>
        <v>0</v>
      </c>
      <c r="Q89" s="16"/>
      <c r="R89" s="16">
        <f t="shared" si="44"/>
        <v>0</v>
      </c>
      <c r="S89" s="16">
        <f t="shared" si="45"/>
        <v>0</v>
      </c>
      <c r="T89" s="65">
        <v>171</v>
      </c>
      <c r="U89" s="16">
        <f t="shared" si="31"/>
        <v>0</v>
      </c>
      <c r="V89" s="16">
        <f t="shared" si="32"/>
        <v>30</v>
      </c>
      <c r="W89" s="16">
        <f t="shared" si="33"/>
        <v>30</v>
      </c>
      <c r="X89" s="15">
        <f t="shared" si="34"/>
        <v>30</v>
      </c>
      <c r="Y89" s="61">
        <v>100</v>
      </c>
      <c r="Z89" s="16">
        <f t="shared" si="35"/>
        <v>0</v>
      </c>
      <c r="AA89" s="16">
        <f t="shared" si="36"/>
        <v>0</v>
      </c>
      <c r="AB89" s="16">
        <f t="shared" si="37"/>
        <v>0</v>
      </c>
      <c r="AC89" s="15">
        <f t="shared" si="38"/>
        <v>0</v>
      </c>
      <c r="AD89" s="18">
        <f t="shared" si="39"/>
        <v>97</v>
      </c>
      <c r="AE89" s="19">
        <f t="shared" si="40"/>
        <v>97</v>
      </c>
      <c r="AF89" s="19">
        <f t="shared" si="41"/>
        <v>83</v>
      </c>
    </row>
    <row r="90" spans="1:32" hidden="1" x14ac:dyDescent="0.25">
      <c r="A90" s="68">
        <v>168</v>
      </c>
      <c r="B90" s="70" t="s">
        <v>197</v>
      </c>
      <c r="C90" s="58">
        <v>52</v>
      </c>
      <c r="D90" s="59">
        <v>8.1</v>
      </c>
      <c r="E90" s="14">
        <f t="shared" si="23"/>
        <v>53</v>
      </c>
      <c r="F90" s="14">
        <f t="shared" si="24"/>
        <v>0</v>
      </c>
      <c r="G90" s="14">
        <f t="shared" si="25"/>
        <v>53</v>
      </c>
      <c r="H90" s="15">
        <f t="shared" si="26"/>
        <v>53</v>
      </c>
      <c r="I90" s="61">
        <v>340</v>
      </c>
      <c r="J90" s="14">
        <f t="shared" si="27"/>
        <v>0</v>
      </c>
      <c r="K90" s="14">
        <f t="shared" si="28"/>
        <v>18</v>
      </c>
      <c r="L90" s="14">
        <f t="shared" si="29"/>
        <v>18</v>
      </c>
      <c r="M90" s="15">
        <f t="shared" si="30"/>
        <v>18</v>
      </c>
      <c r="N90" s="16">
        <v>60</v>
      </c>
      <c r="O90" s="16">
        <f t="shared" si="42"/>
        <v>0</v>
      </c>
      <c r="P90" s="16">
        <f t="shared" si="43"/>
        <v>0</v>
      </c>
      <c r="Q90" s="16"/>
      <c r="R90" s="16">
        <f t="shared" si="44"/>
        <v>0</v>
      </c>
      <c r="S90" s="16">
        <f t="shared" si="45"/>
        <v>0</v>
      </c>
      <c r="T90" s="65">
        <v>163</v>
      </c>
      <c r="U90" s="16">
        <f t="shared" si="31"/>
        <v>0</v>
      </c>
      <c r="V90" s="16">
        <f t="shared" si="32"/>
        <v>26</v>
      </c>
      <c r="W90" s="16">
        <f t="shared" si="33"/>
        <v>26</v>
      </c>
      <c r="X90" s="15">
        <f t="shared" si="34"/>
        <v>26</v>
      </c>
      <c r="Y90" s="61">
        <v>100</v>
      </c>
      <c r="Z90" s="16">
        <f t="shared" si="35"/>
        <v>0</v>
      </c>
      <c r="AA90" s="16">
        <f t="shared" si="36"/>
        <v>0</v>
      </c>
      <c r="AB90" s="16">
        <f t="shared" si="37"/>
        <v>0</v>
      </c>
      <c r="AC90" s="15">
        <f t="shared" si="38"/>
        <v>0</v>
      </c>
      <c r="AD90" s="18">
        <f t="shared" si="39"/>
        <v>97</v>
      </c>
      <c r="AE90" s="19">
        <f t="shared" si="40"/>
        <v>97</v>
      </c>
      <c r="AF90" s="19">
        <f t="shared" si="41"/>
        <v>83</v>
      </c>
    </row>
    <row r="91" spans="1:32" hidden="1" x14ac:dyDescent="0.25">
      <c r="A91" s="68">
        <v>97</v>
      </c>
      <c r="B91" s="70" t="s">
        <v>398</v>
      </c>
      <c r="C91" s="58">
        <v>34</v>
      </c>
      <c r="D91" s="59">
        <v>8.1999999999999993</v>
      </c>
      <c r="E91" s="14">
        <f t="shared" si="23"/>
        <v>50</v>
      </c>
      <c r="F91" s="14">
        <f t="shared" si="24"/>
        <v>0</v>
      </c>
      <c r="G91" s="14">
        <f t="shared" si="25"/>
        <v>50</v>
      </c>
      <c r="H91" s="15">
        <f t="shared" si="26"/>
        <v>50</v>
      </c>
      <c r="I91" s="61">
        <v>300</v>
      </c>
      <c r="J91" s="14">
        <f t="shared" si="27"/>
        <v>0</v>
      </c>
      <c r="K91" s="14">
        <f t="shared" si="28"/>
        <v>10</v>
      </c>
      <c r="L91" s="14">
        <f t="shared" si="29"/>
        <v>10</v>
      </c>
      <c r="M91" s="15">
        <f t="shared" si="30"/>
        <v>10</v>
      </c>
      <c r="N91" s="16">
        <v>60</v>
      </c>
      <c r="O91" s="16">
        <f t="shared" si="42"/>
        <v>0</v>
      </c>
      <c r="P91" s="16">
        <f t="shared" si="43"/>
        <v>0</v>
      </c>
      <c r="Q91" s="16"/>
      <c r="R91" s="16">
        <f t="shared" si="44"/>
        <v>0</v>
      </c>
      <c r="S91" s="16">
        <f t="shared" si="45"/>
        <v>0</v>
      </c>
      <c r="T91" s="65">
        <v>182</v>
      </c>
      <c r="U91" s="16">
        <f t="shared" si="31"/>
        <v>0</v>
      </c>
      <c r="V91" s="16">
        <f t="shared" si="32"/>
        <v>36</v>
      </c>
      <c r="W91" s="16">
        <f t="shared" si="33"/>
        <v>36</v>
      </c>
      <c r="X91" s="15">
        <f t="shared" si="34"/>
        <v>36</v>
      </c>
      <c r="Y91" s="61">
        <v>100</v>
      </c>
      <c r="Z91" s="16">
        <f t="shared" si="35"/>
        <v>0</v>
      </c>
      <c r="AA91" s="16">
        <f t="shared" si="36"/>
        <v>0</v>
      </c>
      <c r="AB91" s="16">
        <f t="shared" si="37"/>
        <v>0</v>
      </c>
      <c r="AC91" s="15">
        <f t="shared" si="38"/>
        <v>0</v>
      </c>
      <c r="AD91" s="18">
        <f t="shared" si="39"/>
        <v>96</v>
      </c>
      <c r="AE91" s="19">
        <f t="shared" si="40"/>
        <v>96</v>
      </c>
      <c r="AF91" s="19">
        <f t="shared" si="41"/>
        <v>86</v>
      </c>
    </row>
    <row r="92" spans="1:32" x14ac:dyDescent="0.25">
      <c r="A92" s="68">
        <v>2</v>
      </c>
      <c r="B92" s="70" t="s">
        <v>86</v>
      </c>
      <c r="C92" s="58">
        <v>5</v>
      </c>
      <c r="D92" s="59">
        <v>8.6999999999999993</v>
      </c>
      <c r="E92" s="14">
        <f t="shared" si="23"/>
        <v>33</v>
      </c>
      <c r="F92" s="14">
        <f t="shared" si="24"/>
        <v>0</v>
      </c>
      <c r="G92" s="14">
        <f t="shared" si="25"/>
        <v>33</v>
      </c>
      <c r="H92" s="15">
        <f t="shared" si="26"/>
        <v>33</v>
      </c>
      <c r="I92" s="61">
        <v>390</v>
      </c>
      <c r="J92" s="14">
        <f t="shared" si="27"/>
        <v>0</v>
      </c>
      <c r="K92" s="14">
        <f t="shared" si="28"/>
        <v>28</v>
      </c>
      <c r="L92" s="14">
        <f t="shared" si="29"/>
        <v>28</v>
      </c>
      <c r="M92" s="15">
        <f t="shared" si="30"/>
        <v>28</v>
      </c>
      <c r="N92" s="16">
        <v>60</v>
      </c>
      <c r="O92" s="16">
        <f t="shared" si="42"/>
        <v>0</v>
      </c>
      <c r="P92" s="16">
        <f t="shared" si="43"/>
        <v>0</v>
      </c>
      <c r="Q92" s="16"/>
      <c r="R92" s="16">
        <f t="shared" si="44"/>
        <v>0</v>
      </c>
      <c r="S92" s="16">
        <f t="shared" si="45"/>
        <v>0</v>
      </c>
      <c r="T92" s="65">
        <v>179</v>
      </c>
      <c r="U92" s="16">
        <f t="shared" si="31"/>
        <v>0</v>
      </c>
      <c r="V92" s="16">
        <f t="shared" si="32"/>
        <v>34</v>
      </c>
      <c r="W92" s="16">
        <f t="shared" si="33"/>
        <v>34</v>
      </c>
      <c r="X92" s="15">
        <f t="shared" si="34"/>
        <v>34</v>
      </c>
      <c r="Y92" s="61">
        <v>100</v>
      </c>
      <c r="Z92" s="16">
        <f t="shared" si="35"/>
        <v>0</v>
      </c>
      <c r="AA92" s="16">
        <f t="shared" si="36"/>
        <v>0</v>
      </c>
      <c r="AB92" s="16">
        <f t="shared" si="37"/>
        <v>0</v>
      </c>
      <c r="AC92" s="15">
        <f t="shared" si="38"/>
        <v>0</v>
      </c>
      <c r="AD92" s="18">
        <f t="shared" si="39"/>
        <v>95</v>
      </c>
      <c r="AE92" s="19">
        <f t="shared" si="40"/>
        <v>95</v>
      </c>
      <c r="AF92" s="19">
        <f t="shared" si="41"/>
        <v>87</v>
      </c>
    </row>
    <row r="93" spans="1:32" hidden="1" x14ac:dyDescent="0.25">
      <c r="A93" s="68">
        <v>23</v>
      </c>
      <c r="B93" s="70" t="s">
        <v>367</v>
      </c>
      <c r="C93" s="58">
        <v>11</v>
      </c>
      <c r="D93" s="59">
        <v>8.6999999999999993</v>
      </c>
      <c r="E93" s="14">
        <f t="shared" si="23"/>
        <v>33</v>
      </c>
      <c r="F93" s="14">
        <f t="shared" si="24"/>
        <v>0</v>
      </c>
      <c r="G93" s="14">
        <f t="shared" si="25"/>
        <v>33</v>
      </c>
      <c r="H93" s="15">
        <f t="shared" si="26"/>
        <v>33</v>
      </c>
      <c r="I93" s="61">
        <v>400</v>
      </c>
      <c r="J93" s="14">
        <f t="shared" si="27"/>
        <v>0</v>
      </c>
      <c r="K93" s="14">
        <f t="shared" si="28"/>
        <v>30</v>
      </c>
      <c r="L93" s="14">
        <f t="shared" si="29"/>
        <v>30</v>
      </c>
      <c r="M93" s="15">
        <f t="shared" si="30"/>
        <v>30</v>
      </c>
      <c r="N93" s="16">
        <v>60</v>
      </c>
      <c r="O93" s="16">
        <f t="shared" si="42"/>
        <v>0</v>
      </c>
      <c r="P93" s="16">
        <f t="shared" si="43"/>
        <v>0</v>
      </c>
      <c r="Q93" s="16"/>
      <c r="R93" s="16">
        <f t="shared" si="44"/>
        <v>0</v>
      </c>
      <c r="S93" s="16">
        <f t="shared" si="45"/>
        <v>0</v>
      </c>
      <c r="T93" s="65">
        <v>174</v>
      </c>
      <c r="U93" s="16">
        <f t="shared" si="31"/>
        <v>0</v>
      </c>
      <c r="V93" s="16">
        <f t="shared" si="32"/>
        <v>32</v>
      </c>
      <c r="W93" s="16">
        <f t="shared" si="33"/>
        <v>32</v>
      </c>
      <c r="X93" s="15">
        <f t="shared" si="34"/>
        <v>32</v>
      </c>
      <c r="Y93" s="61">
        <v>100</v>
      </c>
      <c r="Z93" s="16">
        <f t="shared" si="35"/>
        <v>0</v>
      </c>
      <c r="AA93" s="16">
        <f t="shared" si="36"/>
        <v>0</v>
      </c>
      <c r="AB93" s="16">
        <f t="shared" si="37"/>
        <v>0</v>
      </c>
      <c r="AC93" s="15">
        <f t="shared" si="38"/>
        <v>0</v>
      </c>
      <c r="AD93" s="18">
        <f t="shared" si="39"/>
        <v>95</v>
      </c>
      <c r="AE93" s="19">
        <f t="shared" si="40"/>
        <v>95</v>
      </c>
      <c r="AF93" s="19">
        <f t="shared" si="41"/>
        <v>87</v>
      </c>
    </row>
    <row r="94" spans="1:32" hidden="1" x14ac:dyDescent="0.25">
      <c r="A94" s="68">
        <v>34</v>
      </c>
      <c r="B94" s="70" t="s">
        <v>117</v>
      </c>
      <c r="C94" s="58">
        <v>17</v>
      </c>
      <c r="D94" s="59">
        <v>8.5</v>
      </c>
      <c r="E94" s="14">
        <f t="shared" si="23"/>
        <v>39</v>
      </c>
      <c r="F94" s="14">
        <f t="shared" si="24"/>
        <v>0</v>
      </c>
      <c r="G94" s="14">
        <f t="shared" si="25"/>
        <v>39</v>
      </c>
      <c r="H94" s="15">
        <f t="shared" si="26"/>
        <v>39</v>
      </c>
      <c r="I94" s="61">
        <v>360</v>
      </c>
      <c r="J94" s="14">
        <f t="shared" si="27"/>
        <v>0</v>
      </c>
      <c r="K94" s="14">
        <f t="shared" si="28"/>
        <v>22</v>
      </c>
      <c r="L94" s="14">
        <f t="shared" si="29"/>
        <v>22</v>
      </c>
      <c r="M94" s="15">
        <f t="shared" si="30"/>
        <v>22</v>
      </c>
      <c r="N94" s="17"/>
      <c r="O94" s="17"/>
      <c r="P94" s="17"/>
      <c r="Q94" s="17"/>
      <c r="R94" s="17"/>
      <c r="S94" s="17"/>
      <c r="T94" s="65">
        <v>178</v>
      </c>
      <c r="U94" s="16">
        <f t="shared" si="31"/>
        <v>0</v>
      </c>
      <c r="V94" s="16">
        <f t="shared" si="32"/>
        <v>34</v>
      </c>
      <c r="W94" s="16">
        <f t="shared" si="33"/>
        <v>34</v>
      </c>
      <c r="X94" s="15">
        <f t="shared" si="34"/>
        <v>34</v>
      </c>
      <c r="Y94" s="61">
        <v>100</v>
      </c>
      <c r="Z94" s="16">
        <f t="shared" si="35"/>
        <v>0</v>
      </c>
      <c r="AA94" s="16">
        <f t="shared" si="36"/>
        <v>0</v>
      </c>
      <c r="AB94" s="16">
        <f t="shared" si="37"/>
        <v>0</v>
      </c>
      <c r="AC94" s="15">
        <f t="shared" si="38"/>
        <v>0</v>
      </c>
      <c r="AD94" s="18">
        <f t="shared" si="39"/>
        <v>95</v>
      </c>
      <c r="AE94" s="19">
        <f t="shared" si="40"/>
        <v>95</v>
      </c>
      <c r="AF94" s="19">
        <f t="shared" si="41"/>
        <v>87</v>
      </c>
    </row>
    <row r="95" spans="1:32" hidden="1" x14ac:dyDescent="0.25">
      <c r="A95" s="68">
        <v>62</v>
      </c>
      <c r="B95" s="70" t="s">
        <v>296</v>
      </c>
      <c r="C95" s="58">
        <v>24</v>
      </c>
      <c r="D95" s="59">
        <v>8.5</v>
      </c>
      <c r="E95" s="14">
        <f t="shared" si="23"/>
        <v>39</v>
      </c>
      <c r="F95" s="14">
        <f t="shared" si="24"/>
        <v>0</v>
      </c>
      <c r="G95" s="14">
        <f t="shared" si="25"/>
        <v>39</v>
      </c>
      <c r="H95" s="15">
        <f t="shared" si="26"/>
        <v>39</v>
      </c>
      <c r="I95" s="61">
        <v>365</v>
      </c>
      <c r="J95" s="14">
        <f t="shared" si="27"/>
        <v>0</v>
      </c>
      <c r="K95" s="14">
        <f t="shared" si="28"/>
        <v>23</v>
      </c>
      <c r="L95" s="14">
        <f t="shared" si="29"/>
        <v>23</v>
      </c>
      <c r="M95" s="15">
        <f t="shared" si="30"/>
        <v>23</v>
      </c>
      <c r="N95" s="16">
        <v>60</v>
      </c>
      <c r="O95" s="16">
        <f>IF(N95&gt;1.567,0,IF(N95&gt;1.56,60,IF(N95&gt;1.554,61,IF(N95&gt;1.548,62,IF(N95&gt;1.542,63,IF(N95&gt;1.536,64,IF(N95&gt;1.53,65,IF(N95&gt;1.524,66,IF(N95&gt;1.518,67,IF(N95&gt;1.512,68,IF(N95&gt;1.506,69,IF(N95&gt;1.5,70,IF(N95&gt;1.494,71,IF(N95&gt;1.488,72,IF(N95&gt;1.482,73,IF(N95&gt;1.477,74,IF(N95&gt;1.473,75,IF(N95&gt;1.469,76,IF(N95&gt;1.464,77,IF(N95&gt;1.46,78,IF(N95&gt;1.455,79,IF(N95&gt;1.451,80,IF(N95&gt;1.447,81,IF(N95&gt;1.443,82,IF(N95&gt;1.439,83,IF(N95&gt;1.435,84,IF(N95&gt;1.432,85,IF(N95&gt;1.428,86,IF(N95&gt;1.425,87,IF(N95&gt;1.422,88,IF(N95&gt;1.419,89,IF(N95&gt;1.416,90,IF(N95&gt;1.413,91,IF(N95&gt;1.41,92,IF(N95&gt;1.407,93,IF(N95&gt;1.404,94,IF(N95&gt;1.401,95,IF(N95&gt;1.398,96,IF(N95&gt;1.395,97,IF(N95&gt;1.392,98,IF(N95&gt;1.389,99,IF(N95&gt;1.386,100,IF(N95&gt;1.383,101,IF(N95&gt;1.38,102,IF(N95&gt;1.378,103,IF(N95&gt;1.375,104,IF(N95&gt;1.372,105,IF(N95&gt;1.37,106,IF(N95&gt;1.367,107,IF(N95&gt;1.365,108,IF(N95&gt;1.362,109,IF(N95&gt;1.359,110,IF(N95&gt;1.357,111,IF(N95&gt;1.354,112,IF(N95&gt;1.351,113,IF(N95&gt;1.348,114,IF(N95&gt;1.346,115,IF(N95&gt;1.343,116,IF(N95&gt;1.341,117,IF(N95&gt;1.338,118,IF(N95&gt;1.336,119,)))))))))))))))))))))))))))))))))))))))))))))))))))))))))))))</f>
        <v>0</v>
      </c>
      <c r="P95" s="16">
        <f>IF(N95&gt;3.015,0,IF(N95&gt;3.001,1,IF(N95&gt;2.587,2,IF(N95&gt;2.573,3,IF(N95&gt;2.559,4,IF(N95&gt;2.545,5,IF(N95&gt;2.531,6,IF(N95&gt;2.517,7,IF(N95&gt;2.503,8,IF(N95&gt;2.489,9,IF(N95&gt;2.475,10,IF(N95&gt;2.461,11,IF(N95&gt;2.448,12,IF(N95&gt;2.435,13,IF(N95&gt;2.422,14,IF(N95&gt;2.409,15,IF(N95&gt;2.396,16,IF(N95&gt;2.383,17,IF(N95&gt;2.37,18,IF(N95&gt;2.357,19,IF(N95&gt;2.344,20,IF(N95&gt;2.332,21,IF(N95&gt;2.32,22,IF(N95&gt;2.308,23,IF(N95&gt;2.296,24,IF(N95&gt;2.284,25,IF(N95&gt;2.272,26,IF(N95&gt;2.26,27,IF(N95&gt;2.248,28,IF(N95&gt;2.236,29,IF(N95&gt;2.225,30,IF(N95&gt;2.214,31,IF(N95&gt;2.203,32,IF(N95&gt;2.192,33,IF(N95&gt;2.181,34,IF(N95&gt;2.17,35,IF(N95&gt;2.16,36,IF(N95&gt;2.15,37,IF(N95&gt;2.14,38,IF(N95&gt;2.131,39,IF(N95&gt;2.122,40,IF(N95&gt;2.113,41,IF(N95&gt;2.104,42,IF(N95&gt;2.095,43,IF(N95&gt;2.086,44,IF(N95&gt;2.077,45,IF(N95&gt;2.068,46,IF(N95&gt;2.059,47,IF(N95&gt;2.05,48,IF(N95&gt;2.042,49,IF(N95&gt;2.034,50,IF(N95&gt;2.026,51,IF(N95&gt;2.018,52,IF(N95&gt;2.01,53,IF(N95&gt;2.002,54,IF(N95&gt;1.595,55,IF(N95&gt;1.588,56,IF(N95&gt;1.581,57,IF(N95&gt;1.574,58,IF(N95&gt;1.567,59,))))))))))))))))))))))))))))))))))))))))))))))))))))))))))))</f>
        <v>0</v>
      </c>
      <c r="Q95" s="16"/>
      <c r="R95" s="16">
        <f>O95+P95+Q95</f>
        <v>0</v>
      </c>
      <c r="S95" s="16">
        <f>R95</f>
        <v>0</v>
      </c>
      <c r="T95" s="65">
        <v>174</v>
      </c>
      <c r="U95" s="16">
        <f t="shared" si="31"/>
        <v>0</v>
      </c>
      <c r="V95" s="16">
        <f t="shared" si="32"/>
        <v>32</v>
      </c>
      <c r="W95" s="16">
        <f t="shared" si="33"/>
        <v>32</v>
      </c>
      <c r="X95" s="15">
        <f t="shared" si="34"/>
        <v>32</v>
      </c>
      <c r="Y95" s="61">
        <v>100</v>
      </c>
      <c r="Z95" s="16">
        <f t="shared" si="35"/>
        <v>0</v>
      </c>
      <c r="AA95" s="16">
        <f t="shared" si="36"/>
        <v>0</v>
      </c>
      <c r="AB95" s="16">
        <f t="shared" si="37"/>
        <v>0</v>
      </c>
      <c r="AC95" s="15">
        <f t="shared" si="38"/>
        <v>0</v>
      </c>
      <c r="AD95" s="18">
        <f t="shared" si="39"/>
        <v>94</v>
      </c>
      <c r="AE95" s="19">
        <f t="shared" si="40"/>
        <v>94</v>
      </c>
      <c r="AF95" s="19">
        <f t="shared" si="41"/>
        <v>90</v>
      </c>
    </row>
    <row r="96" spans="1:32" hidden="1" x14ac:dyDescent="0.25">
      <c r="A96" s="68">
        <v>45</v>
      </c>
      <c r="B96" s="70" t="s">
        <v>368</v>
      </c>
      <c r="C96" s="58">
        <v>19</v>
      </c>
      <c r="D96" s="59">
        <v>7.9</v>
      </c>
      <c r="E96" s="14">
        <f t="shared" si="23"/>
        <v>57</v>
      </c>
      <c r="F96" s="14">
        <f t="shared" si="24"/>
        <v>0</v>
      </c>
      <c r="G96" s="14">
        <f t="shared" si="25"/>
        <v>57</v>
      </c>
      <c r="H96" s="15">
        <f t="shared" si="26"/>
        <v>57</v>
      </c>
      <c r="I96" s="61">
        <v>430</v>
      </c>
      <c r="J96" s="14">
        <f t="shared" si="27"/>
        <v>0</v>
      </c>
      <c r="K96" s="14">
        <f t="shared" si="28"/>
        <v>36</v>
      </c>
      <c r="L96" s="14">
        <f t="shared" si="29"/>
        <v>36</v>
      </c>
      <c r="M96" s="15">
        <f t="shared" si="30"/>
        <v>36</v>
      </c>
      <c r="N96" s="16">
        <v>60</v>
      </c>
      <c r="O96" s="16">
        <f>IF(N96&gt;1.567,0,IF(N96&gt;1.56,60,IF(N96&gt;1.554,61,IF(N96&gt;1.548,62,IF(N96&gt;1.542,63,IF(N96&gt;1.536,64,IF(N96&gt;1.53,65,IF(N96&gt;1.524,66,IF(N96&gt;1.518,67,IF(N96&gt;1.512,68,IF(N96&gt;1.506,69,IF(N96&gt;1.5,70,IF(N96&gt;1.494,71,IF(N96&gt;1.488,72,IF(N96&gt;1.482,73,IF(N96&gt;1.477,74,IF(N96&gt;1.473,75,IF(N96&gt;1.469,76,IF(N96&gt;1.464,77,IF(N96&gt;1.46,78,IF(N96&gt;1.455,79,IF(N96&gt;1.451,80,IF(N96&gt;1.447,81,IF(N96&gt;1.443,82,IF(N96&gt;1.439,83,IF(N96&gt;1.435,84,IF(N96&gt;1.432,85,IF(N96&gt;1.428,86,IF(N96&gt;1.425,87,IF(N96&gt;1.422,88,IF(N96&gt;1.419,89,IF(N96&gt;1.416,90,IF(N96&gt;1.413,91,IF(N96&gt;1.41,92,IF(N96&gt;1.407,93,IF(N96&gt;1.404,94,IF(N96&gt;1.401,95,IF(N96&gt;1.398,96,IF(N96&gt;1.395,97,IF(N96&gt;1.392,98,IF(N96&gt;1.389,99,IF(N96&gt;1.386,100,IF(N96&gt;1.383,101,IF(N96&gt;1.38,102,IF(N96&gt;1.378,103,IF(N96&gt;1.375,104,IF(N96&gt;1.372,105,IF(N96&gt;1.37,106,IF(N96&gt;1.367,107,IF(N96&gt;1.365,108,IF(N96&gt;1.362,109,IF(N96&gt;1.359,110,IF(N96&gt;1.357,111,IF(N96&gt;1.354,112,IF(N96&gt;1.351,113,IF(N96&gt;1.348,114,IF(N96&gt;1.346,115,IF(N96&gt;1.343,116,IF(N96&gt;1.341,117,IF(N96&gt;1.338,118,IF(N96&gt;1.336,119,)))))))))))))))))))))))))))))))))))))))))))))))))))))))))))))</f>
        <v>0</v>
      </c>
      <c r="P96" s="16">
        <f>IF(N96&gt;3.015,0,IF(N96&gt;3.001,1,IF(N96&gt;2.587,2,IF(N96&gt;2.573,3,IF(N96&gt;2.559,4,IF(N96&gt;2.545,5,IF(N96&gt;2.531,6,IF(N96&gt;2.517,7,IF(N96&gt;2.503,8,IF(N96&gt;2.489,9,IF(N96&gt;2.475,10,IF(N96&gt;2.461,11,IF(N96&gt;2.448,12,IF(N96&gt;2.435,13,IF(N96&gt;2.422,14,IF(N96&gt;2.409,15,IF(N96&gt;2.396,16,IF(N96&gt;2.383,17,IF(N96&gt;2.37,18,IF(N96&gt;2.357,19,IF(N96&gt;2.344,20,IF(N96&gt;2.332,21,IF(N96&gt;2.32,22,IF(N96&gt;2.308,23,IF(N96&gt;2.296,24,IF(N96&gt;2.284,25,IF(N96&gt;2.272,26,IF(N96&gt;2.26,27,IF(N96&gt;2.248,28,IF(N96&gt;2.236,29,IF(N96&gt;2.225,30,IF(N96&gt;2.214,31,IF(N96&gt;2.203,32,IF(N96&gt;2.192,33,IF(N96&gt;2.181,34,IF(N96&gt;2.17,35,IF(N96&gt;2.16,36,IF(N96&gt;2.15,37,IF(N96&gt;2.14,38,IF(N96&gt;2.131,39,IF(N96&gt;2.122,40,IF(N96&gt;2.113,41,IF(N96&gt;2.104,42,IF(N96&gt;2.095,43,IF(N96&gt;2.086,44,IF(N96&gt;2.077,45,IF(N96&gt;2.068,46,IF(N96&gt;2.059,47,IF(N96&gt;2.05,48,IF(N96&gt;2.042,49,IF(N96&gt;2.034,50,IF(N96&gt;2.026,51,IF(N96&gt;2.018,52,IF(N96&gt;2.01,53,IF(N96&gt;2.002,54,IF(N96&gt;1.595,55,IF(N96&gt;1.588,56,IF(N96&gt;1.581,57,IF(N96&gt;1.574,58,IF(N96&gt;1.567,59,))))))))))))))))))))))))))))))))))))))))))))))))))))))))))))</f>
        <v>0</v>
      </c>
      <c r="Q96" s="16"/>
      <c r="R96" s="16">
        <f>O96+P96+Q96</f>
        <v>0</v>
      </c>
      <c r="S96" s="16">
        <f>R96</f>
        <v>0</v>
      </c>
      <c r="T96" s="65">
        <v>100</v>
      </c>
      <c r="U96" s="16">
        <f t="shared" si="31"/>
        <v>0</v>
      </c>
      <c r="V96" s="16">
        <f t="shared" si="32"/>
        <v>0</v>
      </c>
      <c r="W96" s="16">
        <f t="shared" si="33"/>
        <v>0</v>
      </c>
      <c r="X96" s="15">
        <f t="shared" si="34"/>
        <v>0</v>
      </c>
      <c r="Y96" s="61">
        <v>100</v>
      </c>
      <c r="Z96" s="16">
        <f t="shared" si="35"/>
        <v>0</v>
      </c>
      <c r="AA96" s="16">
        <f t="shared" si="36"/>
        <v>0</v>
      </c>
      <c r="AB96" s="16">
        <f t="shared" si="37"/>
        <v>0</v>
      </c>
      <c r="AC96" s="15">
        <f t="shared" si="38"/>
        <v>0</v>
      </c>
      <c r="AD96" s="18">
        <f t="shared" si="39"/>
        <v>93</v>
      </c>
      <c r="AE96" s="19">
        <f t="shared" si="40"/>
        <v>93</v>
      </c>
      <c r="AF96" s="19">
        <f t="shared" si="41"/>
        <v>91</v>
      </c>
    </row>
    <row r="97" spans="1:32" hidden="1" x14ac:dyDescent="0.25">
      <c r="A97" s="68">
        <v>47</v>
      </c>
      <c r="B97" s="70" t="s">
        <v>130</v>
      </c>
      <c r="C97" s="58">
        <v>20</v>
      </c>
      <c r="D97" s="59">
        <v>8.3000000000000007</v>
      </c>
      <c r="E97" s="14">
        <f t="shared" si="23"/>
        <v>46</v>
      </c>
      <c r="F97" s="14">
        <f t="shared" si="24"/>
        <v>0</v>
      </c>
      <c r="G97" s="14">
        <f t="shared" si="25"/>
        <v>46</v>
      </c>
      <c r="H97" s="15">
        <f t="shared" si="26"/>
        <v>46</v>
      </c>
      <c r="I97" s="61">
        <v>350</v>
      </c>
      <c r="J97" s="14">
        <f t="shared" si="27"/>
        <v>0</v>
      </c>
      <c r="K97" s="14">
        <f t="shared" si="28"/>
        <v>20</v>
      </c>
      <c r="L97" s="14">
        <f t="shared" si="29"/>
        <v>20</v>
      </c>
      <c r="M97" s="15">
        <f t="shared" si="30"/>
        <v>20</v>
      </c>
      <c r="N97" s="17"/>
      <c r="O97" s="17"/>
      <c r="P97" s="17"/>
      <c r="Q97" s="17"/>
      <c r="R97" s="17"/>
      <c r="S97" s="17"/>
      <c r="T97" s="65">
        <v>165</v>
      </c>
      <c r="U97" s="16">
        <f t="shared" si="31"/>
        <v>0</v>
      </c>
      <c r="V97" s="16">
        <f t="shared" si="32"/>
        <v>27</v>
      </c>
      <c r="W97" s="16">
        <f t="shared" si="33"/>
        <v>27</v>
      </c>
      <c r="X97" s="15">
        <f t="shared" si="34"/>
        <v>27</v>
      </c>
      <c r="Y97" s="61">
        <v>100</v>
      </c>
      <c r="Z97" s="16">
        <f t="shared" si="35"/>
        <v>0</v>
      </c>
      <c r="AA97" s="16">
        <f t="shared" si="36"/>
        <v>0</v>
      </c>
      <c r="AB97" s="16">
        <f t="shared" si="37"/>
        <v>0</v>
      </c>
      <c r="AC97" s="15">
        <f t="shared" si="38"/>
        <v>0</v>
      </c>
      <c r="AD97" s="18">
        <f t="shared" si="39"/>
        <v>93</v>
      </c>
      <c r="AE97" s="19">
        <f t="shared" si="40"/>
        <v>93</v>
      </c>
      <c r="AF97" s="19">
        <f t="shared" si="41"/>
        <v>91</v>
      </c>
    </row>
    <row r="98" spans="1:32" hidden="1" x14ac:dyDescent="0.25">
      <c r="A98" s="68">
        <v>102</v>
      </c>
      <c r="B98" s="70" t="s">
        <v>393</v>
      </c>
      <c r="C98" s="58">
        <v>36</v>
      </c>
      <c r="D98" s="59">
        <v>8.4</v>
      </c>
      <c r="E98" s="14">
        <f t="shared" si="23"/>
        <v>42</v>
      </c>
      <c r="F98" s="14">
        <f t="shared" si="24"/>
        <v>0</v>
      </c>
      <c r="G98" s="14">
        <f t="shared" si="25"/>
        <v>42</v>
      </c>
      <c r="H98" s="15">
        <f t="shared" si="26"/>
        <v>42</v>
      </c>
      <c r="I98" s="61">
        <v>370</v>
      </c>
      <c r="J98" s="14">
        <f t="shared" si="27"/>
        <v>0</v>
      </c>
      <c r="K98" s="14">
        <f t="shared" si="28"/>
        <v>24</v>
      </c>
      <c r="L98" s="14">
        <f t="shared" si="29"/>
        <v>24</v>
      </c>
      <c r="M98" s="15">
        <f t="shared" si="30"/>
        <v>24</v>
      </c>
      <c r="N98" s="17"/>
      <c r="O98" s="17"/>
      <c r="P98" s="17"/>
      <c r="Q98" s="17"/>
      <c r="R98" s="17"/>
      <c r="S98" s="17"/>
      <c r="T98" s="65">
        <v>164</v>
      </c>
      <c r="U98" s="16">
        <f t="shared" si="31"/>
        <v>0</v>
      </c>
      <c r="V98" s="16">
        <f t="shared" si="32"/>
        <v>27</v>
      </c>
      <c r="W98" s="16">
        <f t="shared" si="33"/>
        <v>27</v>
      </c>
      <c r="X98" s="15">
        <f t="shared" si="34"/>
        <v>27</v>
      </c>
      <c r="Y98" s="61">
        <v>100</v>
      </c>
      <c r="Z98" s="16">
        <f t="shared" si="35"/>
        <v>0</v>
      </c>
      <c r="AA98" s="16">
        <f t="shared" si="36"/>
        <v>0</v>
      </c>
      <c r="AB98" s="16">
        <f t="shared" si="37"/>
        <v>0</v>
      </c>
      <c r="AC98" s="15">
        <f t="shared" si="38"/>
        <v>0</v>
      </c>
      <c r="AD98" s="18">
        <f t="shared" si="39"/>
        <v>93</v>
      </c>
      <c r="AE98" s="19">
        <f t="shared" si="40"/>
        <v>93</v>
      </c>
      <c r="AF98" s="19">
        <f t="shared" si="41"/>
        <v>91</v>
      </c>
    </row>
    <row r="99" spans="1:32" hidden="1" x14ac:dyDescent="0.25">
      <c r="A99" s="68">
        <v>128</v>
      </c>
      <c r="B99" s="71" t="s">
        <v>447</v>
      </c>
      <c r="C99" s="58">
        <v>43</v>
      </c>
      <c r="D99" s="59">
        <v>8.9</v>
      </c>
      <c r="E99" s="14">
        <f t="shared" si="23"/>
        <v>0</v>
      </c>
      <c r="F99" s="14">
        <f t="shared" si="24"/>
        <v>27</v>
      </c>
      <c r="G99" s="14">
        <f t="shared" si="25"/>
        <v>27</v>
      </c>
      <c r="H99" s="15">
        <f t="shared" si="26"/>
        <v>27</v>
      </c>
      <c r="I99" s="61">
        <v>445</v>
      </c>
      <c r="J99" s="14">
        <f t="shared" si="27"/>
        <v>0</v>
      </c>
      <c r="K99" s="14">
        <f t="shared" si="28"/>
        <v>39</v>
      </c>
      <c r="L99" s="14">
        <f t="shared" si="29"/>
        <v>39</v>
      </c>
      <c r="M99" s="15">
        <f t="shared" si="30"/>
        <v>39</v>
      </c>
      <c r="N99" s="17"/>
      <c r="O99" s="17"/>
      <c r="P99" s="17"/>
      <c r="Q99" s="17"/>
      <c r="R99" s="17"/>
      <c r="S99" s="17"/>
      <c r="T99" s="65">
        <v>164</v>
      </c>
      <c r="U99" s="16">
        <f t="shared" si="31"/>
        <v>0</v>
      </c>
      <c r="V99" s="16">
        <f t="shared" si="32"/>
        <v>27</v>
      </c>
      <c r="W99" s="16">
        <f t="shared" si="33"/>
        <v>27</v>
      </c>
      <c r="X99" s="15">
        <f t="shared" si="34"/>
        <v>27</v>
      </c>
      <c r="Y99" s="61">
        <v>100</v>
      </c>
      <c r="Z99" s="16">
        <f t="shared" si="35"/>
        <v>0</v>
      </c>
      <c r="AA99" s="16">
        <f t="shared" si="36"/>
        <v>0</v>
      </c>
      <c r="AB99" s="16">
        <f t="shared" si="37"/>
        <v>0</v>
      </c>
      <c r="AC99" s="15">
        <f t="shared" si="38"/>
        <v>0</v>
      </c>
      <c r="AD99" s="18">
        <f t="shared" si="39"/>
        <v>93</v>
      </c>
      <c r="AE99" s="19">
        <f t="shared" si="40"/>
        <v>93</v>
      </c>
      <c r="AF99" s="19">
        <f t="shared" si="41"/>
        <v>91</v>
      </c>
    </row>
    <row r="100" spans="1:32" hidden="1" x14ac:dyDescent="0.25">
      <c r="A100" s="68">
        <v>149</v>
      </c>
      <c r="B100" s="70" t="s">
        <v>235</v>
      </c>
      <c r="C100" s="58">
        <v>48</v>
      </c>
      <c r="D100" s="59">
        <v>8.8000000000000007</v>
      </c>
      <c r="E100" s="14">
        <f t="shared" si="23"/>
        <v>30</v>
      </c>
      <c r="F100" s="14">
        <f t="shared" si="24"/>
        <v>0</v>
      </c>
      <c r="G100" s="14">
        <f t="shared" si="25"/>
        <v>30</v>
      </c>
      <c r="H100" s="15">
        <f t="shared" si="26"/>
        <v>30</v>
      </c>
      <c r="I100" s="61">
        <v>390</v>
      </c>
      <c r="J100" s="14">
        <f t="shared" si="27"/>
        <v>0</v>
      </c>
      <c r="K100" s="14">
        <f t="shared" si="28"/>
        <v>28</v>
      </c>
      <c r="L100" s="14">
        <f t="shared" si="29"/>
        <v>28</v>
      </c>
      <c r="M100" s="15">
        <f t="shared" si="30"/>
        <v>28</v>
      </c>
      <c r="N100" s="17"/>
      <c r="O100" s="17"/>
      <c r="P100" s="17"/>
      <c r="Q100" s="17"/>
      <c r="R100" s="17"/>
      <c r="S100" s="17"/>
      <c r="T100" s="65">
        <v>181</v>
      </c>
      <c r="U100" s="16">
        <f t="shared" si="31"/>
        <v>0</v>
      </c>
      <c r="V100" s="16">
        <f t="shared" si="32"/>
        <v>35</v>
      </c>
      <c r="W100" s="16">
        <f t="shared" si="33"/>
        <v>35</v>
      </c>
      <c r="X100" s="15">
        <f t="shared" si="34"/>
        <v>35</v>
      </c>
      <c r="Y100" s="61">
        <v>100</v>
      </c>
      <c r="Z100" s="16">
        <f t="shared" si="35"/>
        <v>0</v>
      </c>
      <c r="AA100" s="16">
        <f t="shared" si="36"/>
        <v>0</v>
      </c>
      <c r="AB100" s="16">
        <f t="shared" si="37"/>
        <v>0</v>
      </c>
      <c r="AC100" s="15">
        <f t="shared" si="38"/>
        <v>0</v>
      </c>
      <c r="AD100" s="18">
        <f t="shared" si="39"/>
        <v>93</v>
      </c>
      <c r="AE100" s="19">
        <f t="shared" si="40"/>
        <v>93</v>
      </c>
      <c r="AF100" s="19">
        <f t="shared" si="41"/>
        <v>91</v>
      </c>
    </row>
    <row r="101" spans="1:32" hidden="1" x14ac:dyDescent="0.25">
      <c r="A101" s="68">
        <v>162</v>
      </c>
      <c r="B101" s="70" t="s">
        <v>75</v>
      </c>
      <c r="C101" s="58">
        <v>50</v>
      </c>
      <c r="D101" s="59">
        <v>8.1999999999999993</v>
      </c>
      <c r="E101" s="14">
        <f t="shared" si="23"/>
        <v>50</v>
      </c>
      <c r="F101" s="14">
        <f t="shared" si="24"/>
        <v>0</v>
      </c>
      <c r="G101" s="14">
        <f t="shared" si="25"/>
        <v>50</v>
      </c>
      <c r="H101" s="15">
        <f t="shared" si="26"/>
        <v>50</v>
      </c>
      <c r="I101" s="61">
        <v>320</v>
      </c>
      <c r="J101" s="14">
        <f t="shared" si="27"/>
        <v>0</v>
      </c>
      <c r="K101" s="14">
        <f t="shared" si="28"/>
        <v>14</v>
      </c>
      <c r="L101" s="14">
        <f t="shared" si="29"/>
        <v>14</v>
      </c>
      <c r="M101" s="15">
        <f t="shared" si="30"/>
        <v>14</v>
      </c>
      <c r="N101" s="16">
        <v>60</v>
      </c>
      <c r="O101" s="16">
        <f>IF(N101&gt;1.567,0,IF(N101&gt;1.56,60,IF(N101&gt;1.554,61,IF(N101&gt;1.548,62,IF(N101&gt;1.542,63,IF(N101&gt;1.536,64,IF(N101&gt;1.53,65,IF(N101&gt;1.524,66,IF(N101&gt;1.518,67,IF(N101&gt;1.512,68,IF(N101&gt;1.506,69,IF(N101&gt;1.5,70,IF(N101&gt;1.494,71,IF(N101&gt;1.488,72,IF(N101&gt;1.482,73,IF(N101&gt;1.477,74,IF(N101&gt;1.473,75,IF(N101&gt;1.469,76,IF(N101&gt;1.464,77,IF(N101&gt;1.46,78,IF(N101&gt;1.455,79,IF(N101&gt;1.451,80,IF(N101&gt;1.447,81,IF(N101&gt;1.443,82,IF(N101&gt;1.439,83,IF(N101&gt;1.435,84,IF(N101&gt;1.432,85,IF(N101&gt;1.428,86,IF(N101&gt;1.425,87,IF(N101&gt;1.422,88,IF(N101&gt;1.419,89,IF(N101&gt;1.416,90,IF(N101&gt;1.413,91,IF(N101&gt;1.41,92,IF(N101&gt;1.407,93,IF(N101&gt;1.404,94,IF(N101&gt;1.401,95,IF(N101&gt;1.398,96,IF(N101&gt;1.395,97,IF(N101&gt;1.392,98,IF(N101&gt;1.389,99,IF(N101&gt;1.386,100,IF(N101&gt;1.383,101,IF(N101&gt;1.38,102,IF(N101&gt;1.378,103,IF(N101&gt;1.375,104,IF(N101&gt;1.372,105,IF(N101&gt;1.37,106,IF(N101&gt;1.367,107,IF(N101&gt;1.365,108,IF(N101&gt;1.362,109,IF(N101&gt;1.359,110,IF(N101&gt;1.357,111,IF(N101&gt;1.354,112,IF(N101&gt;1.351,113,IF(N101&gt;1.348,114,IF(N101&gt;1.346,115,IF(N101&gt;1.343,116,IF(N101&gt;1.341,117,IF(N101&gt;1.338,118,IF(N101&gt;1.336,119,)))))))))))))))))))))))))))))))))))))))))))))))))))))))))))))</f>
        <v>0</v>
      </c>
      <c r="P101" s="16">
        <f>IF(N101&gt;3.015,0,IF(N101&gt;3.001,1,IF(N101&gt;2.587,2,IF(N101&gt;2.573,3,IF(N101&gt;2.559,4,IF(N101&gt;2.545,5,IF(N101&gt;2.531,6,IF(N101&gt;2.517,7,IF(N101&gt;2.503,8,IF(N101&gt;2.489,9,IF(N101&gt;2.475,10,IF(N101&gt;2.461,11,IF(N101&gt;2.448,12,IF(N101&gt;2.435,13,IF(N101&gt;2.422,14,IF(N101&gt;2.409,15,IF(N101&gt;2.396,16,IF(N101&gt;2.383,17,IF(N101&gt;2.37,18,IF(N101&gt;2.357,19,IF(N101&gt;2.344,20,IF(N101&gt;2.332,21,IF(N101&gt;2.32,22,IF(N101&gt;2.308,23,IF(N101&gt;2.296,24,IF(N101&gt;2.284,25,IF(N101&gt;2.272,26,IF(N101&gt;2.26,27,IF(N101&gt;2.248,28,IF(N101&gt;2.236,29,IF(N101&gt;2.225,30,IF(N101&gt;2.214,31,IF(N101&gt;2.203,32,IF(N101&gt;2.192,33,IF(N101&gt;2.181,34,IF(N101&gt;2.17,35,IF(N101&gt;2.16,36,IF(N101&gt;2.15,37,IF(N101&gt;2.14,38,IF(N101&gt;2.131,39,IF(N101&gt;2.122,40,IF(N101&gt;2.113,41,IF(N101&gt;2.104,42,IF(N101&gt;2.095,43,IF(N101&gt;2.086,44,IF(N101&gt;2.077,45,IF(N101&gt;2.068,46,IF(N101&gt;2.059,47,IF(N101&gt;2.05,48,IF(N101&gt;2.042,49,IF(N101&gt;2.034,50,IF(N101&gt;2.026,51,IF(N101&gt;2.018,52,IF(N101&gt;2.01,53,IF(N101&gt;2.002,54,IF(N101&gt;1.595,55,IF(N101&gt;1.588,56,IF(N101&gt;1.581,57,IF(N101&gt;1.574,58,IF(N101&gt;1.567,59,))))))))))))))))))))))))))))))))))))))))))))))))))))))))))))</f>
        <v>0</v>
      </c>
      <c r="Q101" s="16"/>
      <c r="R101" s="16">
        <f>O101+P101+Q101</f>
        <v>0</v>
      </c>
      <c r="S101" s="16">
        <f>R101</f>
        <v>0</v>
      </c>
      <c r="T101" s="65">
        <v>166</v>
      </c>
      <c r="U101" s="16">
        <f t="shared" si="31"/>
        <v>0</v>
      </c>
      <c r="V101" s="16">
        <f t="shared" si="32"/>
        <v>28</v>
      </c>
      <c r="W101" s="16">
        <f t="shared" si="33"/>
        <v>28</v>
      </c>
      <c r="X101" s="15">
        <f t="shared" si="34"/>
        <v>28</v>
      </c>
      <c r="Y101" s="61">
        <v>100</v>
      </c>
      <c r="Z101" s="16">
        <f t="shared" si="35"/>
        <v>0</v>
      </c>
      <c r="AA101" s="16">
        <f t="shared" si="36"/>
        <v>0</v>
      </c>
      <c r="AB101" s="16">
        <f t="shared" si="37"/>
        <v>0</v>
      </c>
      <c r="AC101" s="15">
        <f t="shared" si="38"/>
        <v>0</v>
      </c>
      <c r="AD101" s="18">
        <f t="shared" si="39"/>
        <v>92</v>
      </c>
      <c r="AE101" s="19">
        <f t="shared" si="40"/>
        <v>92</v>
      </c>
      <c r="AF101" s="19">
        <f t="shared" si="41"/>
        <v>96</v>
      </c>
    </row>
    <row r="102" spans="1:32" x14ac:dyDescent="0.25">
      <c r="A102" s="68">
        <v>3</v>
      </c>
      <c r="B102" s="70" t="s">
        <v>85</v>
      </c>
      <c r="C102" s="58">
        <v>5</v>
      </c>
      <c r="D102" s="59">
        <v>9</v>
      </c>
      <c r="E102" s="14">
        <f t="shared" si="23"/>
        <v>0</v>
      </c>
      <c r="F102" s="14">
        <f t="shared" si="24"/>
        <v>24</v>
      </c>
      <c r="G102" s="14">
        <f t="shared" si="25"/>
        <v>24</v>
      </c>
      <c r="H102" s="15">
        <f t="shared" si="26"/>
        <v>24</v>
      </c>
      <c r="I102" s="61">
        <v>420</v>
      </c>
      <c r="J102" s="14">
        <f t="shared" si="27"/>
        <v>0</v>
      </c>
      <c r="K102" s="14">
        <f t="shared" si="28"/>
        <v>34</v>
      </c>
      <c r="L102" s="14">
        <f t="shared" si="29"/>
        <v>34</v>
      </c>
      <c r="M102" s="15">
        <f t="shared" si="30"/>
        <v>34</v>
      </c>
      <c r="N102" s="16">
        <v>60</v>
      </c>
      <c r="O102" s="16">
        <f>IF(N102&gt;1.567,0,IF(N102&gt;1.56,60,IF(N102&gt;1.554,61,IF(N102&gt;1.548,62,IF(N102&gt;1.542,63,IF(N102&gt;1.536,64,IF(N102&gt;1.53,65,IF(N102&gt;1.524,66,IF(N102&gt;1.518,67,IF(N102&gt;1.512,68,IF(N102&gt;1.506,69,IF(N102&gt;1.5,70,IF(N102&gt;1.494,71,IF(N102&gt;1.488,72,IF(N102&gt;1.482,73,IF(N102&gt;1.477,74,IF(N102&gt;1.473,75,IF(N102&gt;1.469,76,IF(N102&gt;1.464,77,IF(N102&gt;1.46,78,IF(N102&gt;1.455,79,IF(N102&gt;1.451,80,IF(N102&gt;1.447,81,IF(N102&gt;1.443,82,IF(N102&gt;1.439,83,IF(N102&gt;1.435,84,IF(N102&gt;1.432,85,IF(N102&gt;1.428,86,IF(N102&gt;1.425,87,IF(N102&gt;1.422,88,IF(N102&gt;1.419,89,IF(N102&gt;1.416,90,IF(N102&gt;1.413,91,IF(N102&gt;1.41,92,IF(N102&gt;1.407,93,IF(N102&gt;1.404,94,IF(N102&gt;1.401,95,IF(N102&gt;1.398,96,IF(N102&gt;1.395,97,IF(N102&gt;1.392,98,IF(N102&gt;1.389,99,IF(N102&gt;1.386,100,IF(N102&gt;1.383,101,IF(N102&gt;1.38,102,IF(N102&gt;1.378,103,IF(N102&gt;1.375,104,IF(N102&gt;1.372,105,IF(N102&gt;1.37,106,IF(N102&gt;1.367,107,IF(N102&gt;1.365,108,IF(N102&gt;1.362,109,IF(N102&gt;1.359,110,IF(N102&gt;1.357,111,IF(N102&gt;1.354,112,IF(N102&gt;1.351,113,IF(N102&gt;1.348,114,IF(N102&gt;1.346,115,IF(N102&gt;1.343,116,IF(N102&gt;1.341,117,IF(N102&gt;1.338,118,IF(N102&gt;1.336,119,)))))))))))))))))))))))))))))))))))))))))))))))))))))))))))))</f>
        <v>0</v>
      </c>
      <c r="P102" s="16">
        <f>IF(N102&gt;3.015,0,IF(N102&gt;3.001,1,IF(N102&gt;2.587,2,IF(N102&gt;2.573,3,IF(N102&gt;2.559,4,IF(N102&gt;2.545,5,IF(N102&gt;2.531,6,IF(N102&gt;2.517,7,IF(N102&gt;2.503,8,IF(N102&gt;2.489,9,IF(N102&gt;2.475,10,IF(N102&gt;2.461,11,IF(N102&gt;2.448,12,IF(N102&gt;2.435,13,IF(N102&gt;2.422,14,IF(N102&gt;2.409,15,IF(N102&gt;2.396,16,IF(N102&gt;2.383,17,IF(N102&gt;2.37,18,IF(N102&gt;2.357,19,IF(N102&gt;2.344,20,IF(N102&gt;2.332,21,IF(N102&gt;2.32,22,IF(N102&gt;2.308,23,IF(N102&gt;2.296,24,IF(N102&gt;2.284,25,IF(N102&gt;2.272,26,IF(N102&gt;2.26,27,IF(N102&gt;2.248,28,IF(N102&gt;2.236,29,IF(N102&gt;2.225,30,IF(N102&gt;2.214,31,IF(N102&gt;2.203,32,IF(N102&gt;2.192,33,IF(N102&gt;2.181,34,IF(N102&gt;2.17,35,IF(N102&gt;2.16,36,IF(N102&gt;2.15,37,IF(N102&gt;2.14,38,IF(N102&gt;2.131,39,IF(N102&gt;2.122,40,IF(N102&gt;2.113,41,IF(N102&gt;2.104,42,IF(N102&gt;2.095,43,IF(N102&gt;2.086,44,IF(N102&gt;2.077,45,IF(N102&gt;2.068,46,IF(N102&gt;2.059,47,IF(N102&gt;2.05,48,IF(N102&gt;2.042,49,IF(N102&gt;2.034,50,IF(N102&gt;2.026,51,IF(N102&gt;2.018,52,IF(N102&gt;2.01,53,IF(N102&gt;2.002,54,IF(N102&gt;1.595,55,IF(N102&gt;1.588,56,IF(N102&gt;1.581,57,IF(N102&gt;1.574,58,IF(N102&gt;1.567,59,))))))))))))))))))))))))))))))))))))))))))))))))))))))))))))</f>
        <v>0</v>
      </c>
      <c r="Q102" s="16"/>
      <c r="R102" s="16">
        <f>O102+P102+Q102</f>
        <v>0</v>
      </c>
      <c r="S102" s="16">
        <f>R102</f>
        <v>0</v>
      </c>
      <c r="T102" s="65">
        <v>176</v>
      </c>
      <c r="U102" s="16">
        <f t="shared" si="31"/>
        <v>0</v>
      </c>
      <c r="V102" s="16">
        <f t="shared" si="32"/>
        <v>33</v>
      </c>
      <c r="W102" s="16">
        <f t="shared" si="33"/>
        <v>33</v>
      </c>
      <c r="X102" s="15">
        <f t="shared" si="34"/>
        <v>33</v>
      </c>
      <c r="Y102" s="61">
        <v>100</v>
      </c>
      <c r="Z102" s="16">
        <f t="shared" si="35"/>
        <v>0</v>
      </c>
      <c r="AA102" s="16">
        <f t="shared" si="36"/>
        <v>0</v>
      </c>
      <c r="AB102" s="16">
        <f t="shared" si="37"/>
        <v>0</v>
      </c>
      <c r="AC102" s="15">
        <f t="shared" si="38"/>
        <v>0</v>
      </c>
      <c r="AD102" s="18">
        <f t="shared" si="39"/>
        <v>91</v>
      </c>
      <c r="AE102" s="19">
        <f t="shared" si="40"/>
        <v>91</v>
      </c>
      <c r="AF102" s="19">
        <f t="shared" si="41"/>
        <v>97</v>
      </c>
    </row>
    <row r="103" spans="1:32" hidden="1" x14ac:dyDescent="0.25">
      <c r="A103" s="68">
        <v>42</v>
      </c>
      <c r="B103" s="70" t="s">
        <v>371</v>
      </c>
      <c r="C103" s="58">
        <v>19</v>
      </c>
      <c r="D103" s="59">
        <v>8.8000000000000007</v>
      </c>
      <c r="E103" s="14">
        <f t="shared" si="23"/>
        <v>30</v>
      </c>
      <c r="F103" s="14">
        <f t="shared" si="24"/>
        <v>0</v>
      </c>
      <c r="G103" s="14">
        <f t="shared" si="25"/>
        <v>30</v>
      </c>
      <c r="H103" s="15">
        <f t="shared" si="26"/>
        <v>30</v>
      </c>
      <c r="I103" s="61">
        <v>360</v>
      </c>
      <c r="J103" s="14">
        <f t="shared" si="27"/>
        <v>0</v>
      </c>
      <c r="K103" s="14">
        <f t="shared" si="28"/>
        <v>22</v>
      </c>
      <c r="L103" s="14">
        <f t="shared" si="29"/>
        <v>22</v>
      </c>
      <c r="M103" s="15">
        <f t="shared" si="30"/>
        <v>22</v>
      </c>
      <c r="N103" s="16"/>
      <c r="O103" s="16"/>
      <c r="P103" s="16"/>
      <c r="Q103" s="16"/>
      <c r="R103" s="16"/>
      <c r="S103" s="16"/>
      <c r="T103" s="65">
        <v>188</v>
      </c>
      <c r="U103" s="16">
        <f t="shared" si="31"/>
        <v>0</v>
      </c>
      <c r="V103" s="16">
        <f t="shared" si="32"/>
        <v>39</v>
      </c>
      <c r="W103" s="16">
        <f t="shared" si="33"/>
        <v>39</v>
      </c>
      <c r="X103" s="15">
        <f t="shared" si="34"/>
        <v>39</v>
      </c>
      <c r="Y103" s="61">
        <v>100</v>
      </c>
      <c r="Z103" s="16">
        <f t="shared" si="35"/>
        <v>0</v>
      </c>
      <c r="AA103" s="16">
        <f t="shared" si="36"/>
        <v>0</v>
      </c>
      <c r="AB103" s="16">
        <f t="shared" si="37"/>
        <v>0</v>
      </c>
      <c r="AC103" s="15">
        <f t="shared" si="38"/>
        <v>0</v>
      </c>
      <c r="AD103" s="18">
        <f t="shared" si="39"/>
        <v>91</v>
      </c>
      <c r="AE103" s="19">
        <f t="shared" si="40"/>
        <v>91</v>
      </c>
      <c r="AF103" s="19">
        <f t="shared" si="41"/>
        <v>97</v>
      </c>
    </row>
    <row r="104" spans="1:32" hidden="1" x14ac:dyDescent="0.25">
      <c r="A104" s="68">
        <v>127</v>
      </c>
      <c r="B104" s="71" t="s">
        <v>446</v>
      </c>
      <c r="C104" s="58">
        <v>43</v>
      </c>
      <c r="D104" s="59">
        <v>8.6999999999999993</v>
      </c>
      <c r="E104" s="14">
        <f t="shared" si="23"/>
        <v>33</v>
      </c>
      <c r="F104" s="14">
        <f t="shared" si="24"/>
        <v>0</v>
      </c>
      <c r="G104" s="14">
        <f t="shared" si="25"/>
        <v>33</v>
      </c>
      <c r="H104" s="15">
        <f t="shared" si="26"/>
        <v>33</v>
      </c>
      <c r="I104" s="61">
        <v>380</v>
      </c>
      <c r="J104" s="14">
        <f t="shared" si="27"/>
        <v>0</v>
      </c>
      <c r="K104" s="14">
        <f t="shared" si="28"/>
        <v>26</v>
      </c>
      <c r="L104" s="14">
        <f t="shared" si="29"/>
        <v>26</v>
      </c>
      <c r="M104" s="15">
        <f t="shared" si="30"/>
        <v>26</v>
      </c>
      <c r="N104" s="17"/>
      <c r="O104" s="17"/>
      <c r="P104" s="17"/>
      <c r="Q104" s="17"/>
      <c r="R104" s="17"/>
      <c r="S104" s="17"/>
      <c r="T104" s="65">
        <v>171</v>
      </c>
      <c r="U104" s="16">
        <f t="shared" si="31"/>
        <v>0</v>
      </c>
      <c r="V104" s="16">
        <f t="shared" si="32"/>
        <v>30</v>
      </c>
      <c r="W104" s="16">
        <f t="shared" si="33"/>
        <v>30</v>
      </c>
      <c r="X104" s="15">
        <f t="shared" si="34"/>
        <v>30</v>
      </c>
      <c r="Y104" s="61">
        <v>100</v>
      </c>
      <c r="Z104" s="16">
        <f t="shared" si="35"/>
        <v>0</v>
      </c>
      <c r="AA104" s="16">
        <f t="shared" si="36"/>
        <v>0</v>
      </c>
      <c r="AB104" s="16">
        <f t="shared" si="37"/>
        <v>0</v>
      </c>
      <c r="AC104" s="15">
        <f t="shared" si="38"/>
        <v>0</v>
      </c>
      <c r="AD104" s="18">
        <f t="shared" si="39"/>
        <v>89</v>
      </c>
      <c r="AE104" s="19">
        <f t="shared" si="40"/>
        <v>89</v>
      </c>
      <c r="AF104" s="19">
        <f t="shared" si="41"/>
        <v>99</v>
      </c>
    </row>
    <row r="105" spans="1:32" hidden="1" x14ac:dyDescent="0.25">
      <c r="A105" s="68">
        <v>180</v>
      </c>
      <c r="B105" s="70" t="s">
        <v>215</v>
      </c>
      <c r="C105" s="58">
        <v>59</v>
      </c>
      <c r="D105" s="59">
        <v>8.4</v>
      </c>
      <c r="E105" s="14">
        <f t="shared" si="23"/>
        <v>42</v>
      </c>
      <c r="F105" s="14">
        <f t="shared" si="24"/>
        <v>0</v>
      </c>
      <c r="G105" s="14">
        <f t="shared" si="25"/>
        <v>42</v>
      </c>
      <c r="H105" s="15">
        <f t="shared" si="26"/>
        <v>42</v>
      </c>
      <c r="I105" s="61">
        <v>310</v>
      </c>
      <c r="J105" s="14">
        <f t="shared" si="27"/>
        <v>0</v>
      </c>
      <c r="K105" s="14">
        <f t="shared" si="28"/>
        <v>12</v>
      </c>
      <c r="L105" s="14">
        <f t="shared" si="29"/>
        <v>12</v>
      </c>
      <c r="M105" s="15">
        <f t="shared" si="30"/>
        <v>12</v>
      </c>
      <c r="N105" s="16">
        <v>60</v>
      </c>
      <c r="O105" s="16">
        <f t="shared" ref="O105:O113" si="46">IF(N105&gt;1.567,0,IF(N105&gt;1.56,60,IF(N105&gt;1.554,61,IF(N105&gt;1.548,62,IF(N105&gt;1.542,63,IF(N105&gt;1.536,64,IF(N105&gt;1.53,65,IF(N105&gt;1.524,66,IF(N105&gt;1.518,67,IF(N105&gt;1.512,68,IF(N105&gt;1.506,69,IF(N105&gt;1.5,70,IF(N105&gt;1.494,71,IF(N105&gt;1.488,72,IF(N105&gt;1.482,73,IF(N105&gt;1.477,74,IF(N105&gt;1.473,75,IF(N105&gt;1.469,76,IF(N105&gt;1.464,77,IF(N105&gt;1.46,78,IF(N105&gt;1.455,79,IF(N105&gt;1.451,80,IF(N105&gt;1.447,81,IF(N105&gt;1.443,82,IF(N105&gt;1.439,83,IF(N105&gt;1.435,84,IF(N105&gt;1.432,85,IF(N105&gt;1.428,86,IF(N105&gt;1.425,87,IF(N105&gt;1.422,88,IF(N105&gt;1.419,89,IF(N105&gt;1.416,90,IF(N105&gt;1.413,91,IF(N105&gt;1.41,92,IF(N105&gt;1.407,93,IF(N105&gt;1.404,94,IF(N105&gt;1.401,95,IF(N105&gt;1.398,96,IF(N105&gt;1.395,97,IF(N105&gt;1.392,98,IF(N105&gt;1.389,99,IF(N105&gt;1.386,100,IF(N105&gt;1.383,101,IF(N105&gt;1.38,102,IF(N105&gt;1.378,103,IF(N105&gt;1.375,104,IF(N105&gt;1.372,105,IF(N105&gt;1.37,106,IF(N105&gt;1.367,107,IF(N105&gt;1.365,108,IF(N105&gt;1.362,109,IF(N105&gt;1.359,110,IF(N105&gt;1.357,111,IF(N105&gt;1.354,112,IF(N105&gt;1.351,113,IF(N105&gt;1.348,114,IF(N105&gt;1.346,115,IF(N105&gt;1.343,116,IF(N105&gt;1.341,117,IF(N105&gt;1.338,118,IF(N105&gt;1.336,119,)))))))))))))))))))))))))))))))))))))))))))))))))))))))))))))</f>
        <v>0</v>
      </c>
      <c r="P105" s="16">
        <f t="shared" ref="P105:P113" si="47">IF(N105&gt;3.015,0,IF(N105&gt;3.001,1,IF(N105&gt;2.587,2,IF(N105&gt;2.573,3,IF(N105&gt;2.559,4,IF(N105&gt;2.545,5,IF(N105&gt;2.531,6,IF(N105&gt;2.517,7,IF(N105&gt;2.503,8,IF(N105&gt;2.489,9,IF(N105&gt;2.475,10,IF(N105&gt;2.461,11,IF(N105&gt;2.448,12,IF(N105&gt;2.435,13,IF(N105&gt;2.422,14,IF(N105&gt;2.409,15,IF(N105&gt;2.396,16,IF(N105&gt;2.383,17,IF(N105&gt;2.37,18,IF(N105&gt;2.357,19,IF(N105&gt;2.344,20,IF(N105&gt;2.332,21,IF(N105&gt;2.32,22,IF(N105&gt;2.308,23,IF(N105&gt;2.296,24,IF(N105&gt;2.284,25,IF(N105&gt;2.272,26,IF(N105&gt;2.26,27,IF(N105&gt;2.248,28,IF(N105&gt;2.236,29,IF(N105&gt;2.225,30,IF(N105&gt;2.214,31,IF(N105&gt;2.203,32,IF(N105&gt;2.192,33,IF(N105&gt;2.181,34,IF(N105&gt;2.17,35,IF(N105&gt;2.16,36,IF(N105&gt;2.15,37,IF(N105&gt;2.14,38,IF(N105&gt;2.131,39,IF(N105&gt;2.122,40,IF(N105&gt;2.113,41,IF(N105&gt;2.104,42,IF(N105&gt;2.095,43,IF(N105&gt;2.086,44,IF(N105&gt;2.077,45,IF(N105&gt;2.068,46,IF(N105&gt;2.059,47,IF(N105&gt;2.05,48,IF(N105&gt;2.042,49,IF(N105&gt;2.034,50,IF(N105&gt;2.026,51,IF(N105&gt;2.018,52,IF(N105&gt;2.01,53,IF(N105&gt;2.002,54,IF(N105&gt;1.595,55,IF(N105&gt;1.588,56,IF(N105&gt;1.581,57,IF(N105&gt;1.574,58,IF(N105&gt;1.567,59,))))))))))))))))))))))))))))))))))))))))))))))))))))))))))))</f>
        <v>0</v>
      </c>
      <c r="Q105" s="16"/>
      <c r="R105" s="16">
        <f t="shared" ref="R105:R113" si="48">O105+P105+Q105</f>
        <v>0</v>
      </c>
      <c r="S105" s="16">
        <f t="shared" ref="S105:S113" si="49">R105</f>
        <v>0</v>
      </c>
      <c r="T105" s="65">
        <v>181</v>
      </c>
      <c r="U105" s="16">
        <f t="shared" si="31"/>
        <v>0</v>
      </c>
      <c r="V105" s="16">
        <f t="shared" si="32"/>
        <v>35</v>
      </c>
      <c r="W105" s="16">
        <f t="shared" si="33"/>
        <v>35</v>
      </c>
      <c r="X105" s="15">
        <f t="shared" si="34"/>
        <v>35</v>
      </c>
      <c r="Y105" s="61">
        <v>100</v>
      </c>
      <c r="Z105" s="16">
        <f t="shared" si="35"/>
        <v>0</v>
      </c>
      <c r="AA105" s="16">
        <f t="shared" si="36"/>
        <v>0</v>
      </c>
      <c r="AB105" s="16">
        <f t="shared" si="37"/>
        <v>0</v>
      </c>
      <c r="AC105" s="15">
        <f t="shared" si="38"/>
        <v>0</v>
      </c>
      <c r="AD105" s="18">
        <f t="shared" si="39"/>
        <v>89</v>
      </c>
      <c r="AE105" s="19">
        <f t="shared" si="40"/>
        <v>89</v>
      </c>
      <c r="AF105" s="19">
        <f t="shared" si="41"/>
        <v>99</v>
      </c>
    </row>
    <row r="106" spans="1:32" hidden="1" x14ac:dyDescent="0.25">
      <c r="A106" s="68">
        <v>130</v>
      </c>
      <c r="B106" s="70" t="s">
        <v>185</v>
      </c>
      <c r="C106" s="58">
        <v>44</v>
      </c>
      <c r="D106" s="59">
        <v>8.1999999999999993</v>
      </c>
      <c r="E106" s="14">
        <f t="shared" si="23"/>
        <v>50</v>
      </c>
      <c r="F106" s="14">
        <f t="shared" si="24"/>
        <v>0</v>
      </c>
      <c r="G106" s="14">
        <f t="shared" si="25"/>
        <v>50</v>
      </c>
      <c r="H106" s="15">
        <f t="shared" si="26"/>
        <v>50</v>
      </c>
      <c r="I106" s="61">
        <v>310</v>
      </c>
      <c r="J106" s="14">
        <f t="shared" si="27"/>
        <v>0</v>
      </c>
      <c r="K106" s="14">
        <f t="shared" si="28"/>
        <v>12</v>
      </c>
      <c r="L106" s="14">
        <f t="shared" si="29"/>
        <v>12</v>
      </c>
      <c r="M106" s="15">
        <f t="shared" si="30"/>
        <v>12</v>
      </c>
      <c r="N106" s="16">
        <v>60</v>
      </c>
      <c r="O106" s="16">
        <f t="shared" si="46"/>
        <v>0</v>
      </c>
      <c r="P106" s="16">
        <f t="shared" si="47"/>
        <v>0</v>
      </c>
      <c r="Q106" s="16"/>
      <c r="R106" s="16">
        <f t="shared" si="48"/>
        <v>0</v>
      </c>
      <c r="S106" s="16">
        <f t="shared" si="49"/>
        <v>0</v>
      </c>
      <c r="T106" s="65">
        <v>163</v>
      </c>
      <c r="U106" s="16">
        <f t="shared" si="31"/>
        <v>0</v>
      </c>
      <c r="V106" s="16">
        <f t="shared" si="32"/>
        <v>26</v>
      </c>
      <c r="W106" s="16">
        <f t="shared" si="33"/>
        <v>26</v>
      </c>
      <c r="X106" s="15">
        <f t="shared" si="34"/>
        <v>26</v>
      </c>
      <c r="Y106" s="61">
        <v>100</v>
      </c>
      <c r="Z106" s="16">
        <f t="shared" si="35"/>
        <v>0</v>
      </c>
      <c r="AA106" s="16">
        <f t="shared" si="36"/>
        <v>0</v>
      </c>
      <c r="AB106" s="16">
        <f t="shared" si="37"/>
        <v>0</v>
      </c>
      <c r="AC106" s="15">
        <f t="shared" si="38"/>
        <v>0</v>
      </c>
      <c r="AD106" s="18">
        <f t="shared" si="39"/>
        <v>88</v>
      </c>
      <c r="AE106" s="19">
        <f t="shared" si="40"/>
        <v>88</v>
      </c>
      <c r="AF106" s="19">
        <f t="shared" si="41"/>
        <v>101</v>
      </c>
    </row>
    <row r="107" spans="1:32" hidden="1" x14ac:dyDescent="0.25">
      <c r="A107" s="68">
        <v>190</v>
      </c>
      <c r="B107" s="70" t="s">
        <v>295</v>
      </c>
      <c r="C107" s="58">
        <v>75</v>
      </c>
      <c r="D107" s="59">
        <v>8.1</v>
      </c>
      <c r="E107" s="14">
        <f t="shared" si="23"/>
        <v>53</v>
      </c>
      <c r="F107" s="14">
        <f t="shared" si="24"/>
        <v>0</v>
      </c>
      <c r="G107" s="14">
        <f t="shared" si="25"/>
        <v>53</v>
      </c>
      <c r="H107" s="15">
        <f t="shared" si="26"/>
        <v>53</v>
      </c>
      <c r="I107" s="61">
        <v>235</v>
      </c>
      <c r="J107" s="14">
        <f t="shared" si="27"/>
        <v>0</v>
      </c>
      <c r="K107" s="14">
        <f t="shared" si="28"/>
        <v>3</v>
      </c>
      <c r="L107" s="14">
        <f t="shared" si="29"/>
        <v>3</v>
      </c>
      <c r="M107" s="15">
        <f t="shared" si="30"/>
        <v>3</v>
      </c>
      <c r="N107" s="16">
        <v>60</v>
      </c>
      <c r="O107" s="16">
        <f t="shared" si="46"/>
        <v>0</v>
      </c>
      <c r="P107" s="16">
        <f t="shared" si="47"/>
        <v>0</v>
      </c>
      <c r="Q107" s="16"/>
      <c r="R107" s="16">
        <f t="shared" si="48"/>
        <v>0</v>
      </c>
      <c r="S107" s="16">
        <f t="shared" si="49"/>
        <v>0</v>
      </c>
      <c r="T107" s="65">
        <v>174</v>
      </c>
      <c r="U107" s="16">
        <f t="shared" si="31"/>
        <v>0</v>
      </c>
      <c r="V107" s="16">
        <f t="shared" si="32"/>
        <v>32</v>
      </c>
      <c r="W107" s="16">
        <f t="shared" si="33"/>
        <v>32</v>
      </c>
      <c r="X107" s="15">
        <f t="shared" si="34"/>
        <v>32</v>
      </c>
      <c r="Y107" s="61">
        <v>100</v>
      </c>
      <c r="Z107" s="16">
        <f t="shared" si="35"/>
        <v>0</v>
      </c>
      <c r="AA107" s="16">
        <f t="shared" si="36"/>
        <v>0</v>
      </c>
      <c r="AB107" s="16">
        <f t="shared" si="37"/>
        <v>0</v>
      </c>
      <c r="AC107" s="15">
        <f t="shared" si="38"/>
        <v>0</v>
      </c>
      <c r="AD107" s="18">
        <f t="shared" si="39"/>
        <v>88</v>
      </c>
      <c r="AE107" s="19">
        <f t="shared" si="40"/>
        <v>88</v>
      </c>
      <c r="AF107" s="19">
        <f t="shared" si="41"/>
        <v>101</v>
      </c>
    </row>
    <row r="108" spans="1:32" hidden="1" x14ac:dyDescent="0.25">
      <c r="A108" s="68">
        <v>11</v>
      </c>
      <c r="B108" s="70" t="s">
        <v>377</v>
      </c>
      <c r="C108" s="58">
        <v>9</v>
      </c>
      <c r="D108" s="59">
        <v>8.5</v>
      </c>
      <c r="E108" s="14">
        <f t="shared" si="23"/>
        <v>39</v>
      </c>
      <c r="F108" s="14">
        <f t="shared" si="24"/>
        <v>0</v>
      </c>
      <c r="G108" s="14">
        <f t="shared" si="25"/>
        <v>39</v>
      </c>
      <c r="H108" s="15">
        <f t="shared" si="26"/>
        <v>39</v>
      </c>
      <c r="I108" s="61">
        <v>250</v>
      </c>
      <c r="J108" s="14">
        <f t="shared" si="27"/>
        <v>0</v>
      </c>
      <c r="K108" s="14">
        <f t="shared" si="28"/>
        <v>5</v>
      </c>
      <c r="L108" s="14">
        <f t="shared" si="29"/>
        <v>5</v>
      </c>
      <c r="M108" s="15">
        <f t="shared" si="30"/>
        <v>5</v>
      </c>
      <c r="N108" s="16">
        <v>60</v>
      </c>
      <c r="O108" s="16">
        <f t="shared" si="46"/>
        <v>0</v>
      </c>
      <c r="P108" s="16">
        <f t="shared" si="47"/>
        <v>0</v>
      </c>
      <c r="Q108" s="16"/>
      <c r="R108" s="16">
        <f t="shared" si="48"/>
        <v>0</v>
      </c>
      <c r="S108" s="16">
        <f t="shared" si="49"/>
        <v>0</v>
      </c>
      <c r="T108" s="65">
        <v>193</v>
      </c>
      <c r="U108" s="16">
        <f t="shared" si="31"/>
        <v>0</v>
      </c>
      <c r="V108" s="16">
        <f t="shared" si="32"/>
        <v>43</v>
      </c>
      <c r="W108" s="16">
        <f t="shared" si="33"/>
        <v>43</v>
      </c>
      <c r="X108" s="15">
        <f t="shared" si="34"/>
        <v>43</v>
      </c>
      <c r="Y108" s="61">
        <v>100</v>
      </c>
      <c r="Z108" s="16">
        <f t="shared" si="35"/>
        <v>0</v>
      </c>
      <c r="AA108" s="16">
        <f t="shared" si="36"/>
        <v>0</v>
      </c>
      <c r="AB108" s="16">
        <f t="shared" si="37"/>
        <v>0</v>
      </c>
      <c r="AC108" s="15">
        <f t="shared" si="38"/>
        <v>0</v>
      </c>
      <c r="AD108" s="18">
        <f t="shared" si="39"/>
        <v>87</v>
      </c>
      <c r="AE108" s="19">
        <f t="shared" si="40"/>
        <v>87</v>
      </c>
      <c r="AF108" s="19">
        <f t="shared" si="41"/>
        <v>103</v>
      </c>
    </row>
    <row r="109" spans="1:32" hidden="1" x14ac:dyDescent="0.25">
      <c r="A109" s="68">
        <v>14</v>
      </c>
      <c r="B109" s="70" t="s">
        <v>376</v>
      </c>
      <c r="C109" s="58">
        <v>9</v>
      </c>
      <c r="D109" s="59">
        <v>8.6999999999999993</v>
      </c>
      <c r="E109" s="14">
        <f t="shared" si="23"/>
        <v>33</v>
      </c>
      <c r="F109" s="14">
        <f t="shared" si="24"/>
        <v>0</v>
      </c>
      <c r="G109" s="14">
        <f t="shared" si="25"/>
        <v>33</v>
      </c>
      <c r="H109" s="15">
        <f t="shared" si="26"/>
        <v>33</v>
      </c>
      <c r="I109" s="61">
        <v>380</v>
      </c>
      <c r="J109" s="14">
        <f t="shared" si="27"/>
        <v>0</v>
      </c>
      <c r="K109" s="14">
        <f t="shared" si="28"/>
        <v>26</v>
      </c>
      <c r="L109" s="14">
        <f t="shared" si="29"/>
        <v>26</v>
      </c>
      <c r="M109" s="15">
        <f t="shared" si="30"/>
        <v>26</v>
      </c>
      <c r="N109" s="16">
        <v>60</v>
      </c>
      <c r="O109" s="16">
        <f t="shared" si="46"/>
        <v>0</v>
      </c>
      <c r="P109" s="16">
        <f t="shared" si="47"/>
        <v>0</v>
      </c>
      <c r="Q109" s="16"/>
      <c r="R109" s="16">
        <f t="shared" si="48"/>
        <v>0</v>
      </c>
      <c r="S109" s="16">
        <f t="shared" si="49"/>
        <v>0</v>
      </c>
      <c r="T109" s="65">
        <v>167</v>
      </c>
      <c r="U109" s="16">
        <f t="shared" si="31"/>
        <v>0</v>
      </c>
      <c r="V109" s="16">
        <f t="shared" si="32"/>
        <v>28</v>
      </c>
      <c r="W109" s="16">
        <f t="shared" si="33"/>
        <v>28</v>
      </c>
      <c r="X109" s="15">
        <f t="shared" si="34"/>
        <v>28</v>
      </c>
      <c r="Y109" s="61">
        <v>100</v>
      </c>
      <c r="Z109" s="16">
        <f t="shared" si="35"/>
        <v>0</v>
      </c>
      <c r="AA109" s="16">
        <f t="shared" si="36"/>
        <v>0</v>
      </c>
      <c r="AB109" s="16">
        <f t="shared" si="37"/>
        <v>0</v>
      </c>
      <c r="AC109" s="15">
        <f t="shared" si="38"/>
        <v>0</v>
      </c>
      <c r="AD109" s="18">
        <f t="shared" si="39"/>
        <v>87</v>
      </c>
      <c r="AE109" s="19">
        <f t="shared" si="40"/>
        <v>87</v>
      </c>
      <c r="AF109" s="19">
        <f t="shared" si="41"/>
        <v>103</v>
      </c>
    </row>
    <row r="110" spans="1:32" hidden="1" x14ac:dyDescent="0.25">
      <c r="A110" s="68">
        <v>70</v>
      </c>
      <c r="B110" s="70" t="s">
        <v>418</v>
      </c>
      <c r="C110" s="58">
        <v>27</v>
      </c>
      <c r="D110" s="59">
        <v>8.9</v>
      </c>
      <c r="E110" s="14">
        <f t="shared" si="23"/>
        <v>0</v>
      </c>
      <c r="F110" s="14">
        <f t="shared" si="24"/>
        <v>27</v>
      </c>
      <c r="G110" s="14">
        <f t="shared" si="25"/>
        <v>27</v>
      </c>
      <c r="H110" s="15">
        <f t="shared" si="26"/>
        <v>27</v>
      </c>
      <c r="I110" s="61">
        <v>420</v>
      </c>
      <c r="J110" s="14">
        <f t="shared" si="27"/>
        <v>0</v>
      </c>
      <c r="K110" s="14">
        <f t="shared" si="28"/>
        <v>34</v>
      </c>
      <c r="L110" s="14">
        <f t="shared" si="29"/>
        <v>34</v>
      </c>
      <c r="M110" s="15">
        <f t="shared" si="30"/>
        <v>34</v>
      </c>
      <c r="N110" s="16">
        <v>60</v>
      </c>
      <c r="O110" s="16">
        <f t="shared" si="46"/>
        <v>0</v>
      </c>
      <c r="P110" s="16">
        <f t="shared" si="47"/>
        <v>0</v>
      </c>
      <c r="Q110" s="16"/>
      <c r="R110" s="16">
        <f t="shared" si="48"/>
        <v>0</v>
      </c>
      <c r="S110" s="16">
        <f t="shared" si="49"/>
        <v>0</v>
      </c>
      <c r="T110" s="65">
        <v>163</v>
      </c>
      <c r="U110" s="16">
        <f t="shared" si="31"/>
        <v>0</v>
      </c>
      <c r="V110" s="16">
        <f t="shared" si="32"/>
        <v>26</v>
      </c>
      <c r="W110" s="16">
        <f t="shared" si="33"/>
        <v>26</v>
      </c>
      <c r="X110" s="15">
        <f t="shared" si="34"/>
        <v>26</v>
      </c>
      <c r="Y110" s="61">
        <v>100</v>
      </c>
      <c r="Z110" s="16">
        <f t="shared" si="35"/>
        <v>0</v>
      </c>
      <c r="AA110" s="16">
        <f t="shared" si="36"/>
        <v>0</v>
      </c>
      <c r="AB110" s="16">
        <f t="shared" si="37"/>
        <v>0</v>
      </c>
      <c r="AC110" s="15">
        <f t="shared" si="38"/>
        <v>0</v>
      </c>
      <c r="AD110" s="18">
        <f t="shared" si="39"/>
        <v>87</v>
      </c>
      <c r="AE110" s="19">
        <f t="shared" si="40"/>
        <v>87</v>
      </c>
      <c r="AF110" s="19">
        <f t="shared" si="41"/>
        <v>103</v>
      </c>
    </row>
    <row r="111" spans="1:32" hidden="1" x14ac:dyDescent="0.25">
      <c r="A111" s="68">
        <v>166</v>
      </c>
      <c r="B111" s="70" t="s">
        <v>194</v>
      </c>
      <c r="C111" s="58">
        <v>52</v>
      </c>
      <c r="D111" s="59">
        <v>8.1999999999999993</v>
      </c>
      <c r="E111" s="14">
        <f t="shared" si="23"/>
        <v>50</v>
      </c>
      <c r="F111" s="14">
        <f t="shared" si="24"/>
        <v>0</v>
      </c>
      <c r="G111" s="14">
        <f t="shared" si="25"/>
        <v>50</v>
      </c>
      <c r="H111" s="15">
        <f t="shared" si="26"/>
        <v>50</v>
      </c>
      <c r="I111" s="61">
        <v>280</v>
      </c>
      <c r="J111" s="14">
        <f t="shared" si="27"/>
        <v>0</v>
      </c>
      <c r="K111" s="14">
        <f t="shared" si="28"/>
        <v>8</v>
      </c>
      <c r="L111" s="14">
        <f t="shared" si="29"/>
        <v>8</v>
      </c>
      <c r="M111" s="15">
        <f t="shared" si="30"/>
        <v>8</v>
      </c>
      <c r="N111" s="16">
        <v>60</v>
      </c>
      <c r="O111" s="16">
        <f t="shared" si="46"/>
        <v>0</v>
      </c>
      <c r="P111" s="16">
        <f t="shared" si="47"/>
        <v>0</v>
      </c>
      <c r="Q111" s="16"/>
      <c r="R111" s="16">
        <f t="shared" si="48"/>
        <v>0</v>
      </c>
      <c r="S111" s="16">
        <f t="shared" si="49"/>
        <v>0</v>
      </c>
      <c r="T111" s="65">
        <v>169</v>
      </c>
      <c r="U111" s="16">
        <f t="shared" si="31"/>
        <v>0</v>
      </c>
      <c r="V111" s="16">
        <f t="shared" si="32"/>
        <v>29</v>
      </c>
      <c r="W111" s="16">
        <f t="shared" si="33"/>
        <v>29</v>
      </c>
      <c r="X111" s="15">
        <f t="shared" si="34"/>
        <v>29</v>
      </c>
      <c r="Y111" s="61">
        <v>100</v>
      </c>
      <c r="Z111" s="16">
        <f t="shared" si="35"/>
        <v>0</v>
      </c>
      <c r="AA111" s="16">
        <f t="shared" si="36"/>
        <v>0</v>
      </c>
      <c r="AB111" s="16">
        <f t="shared" si="37"/>
        <v>0</v>
      </c>
      <c r="AC111" s="15">
        <f t="shared" si="38"/>
        <v>0</v>
      </c>
      <c r="AD111" s="18">
        <f t="shared" si="39"/>
        <v>87</v>
      </c>
      <c r="AE111" s="19">
        <f t="shared" si="40"/>
        <v>87</v>
      </c>
      <c r="AF111" s="19">
        <f t="shared" si="41"/>
        <v>103</v>
      </c>
    </row>
    <row r="112" spans="1:32" hidden="1" x14ac:dyDescent="0.25">
      <c r="A112" s="68">
        <v>15</v>
      </c>
      <c r="B112" s="70" t="s">
        <v>378</v>
      </c>
      <c r="C112" s="58">
        <v>9</v>
      </c>
      <c r="D112" s="59">
        <v>8.1</v>
      </c>
      <c r="E112" s="14">
        <f t="shared" si="23"/>
        <v>53</v>
      </c>
      <c r="F112" s="14">
        <f t="shared" si="24"/>
        <v>0</v>
      </c>
      <c r="G112" s="14">
        <f t="shared" si="25"/>
        <v>53</v>
      </c>
      <c r="H112" s="15">
        <f t="shared" si="26"/>
        <v>53</v>
      </c>
      <c r="I112" s="61">
        <v>250</v>
      </c>
      <c r="J112" s="14">
        <f t="shared" si="27"/>
        <v>0</v>
      </c>
      <c r="K112" s="14">
        <f t="shared" si="28"/>
        <v>5</v>
      </c>
      <c r="L112" s="14">
        <f t="shared" si="29"/>
        <v>5</v>
      </c>
      <c r="M112" s="15">
        <f t="shared" si="30"/>
        <v>5</v>
      </c>
      <c r="N112" s="16">
        <v>60</v>
      </c>
      <c r="O112" s="16">
        <f t="shared" si="46"/>
        <v>0</v>
      </c>
      <c r="P112" s="16">
        <f t="shared" si="47"/>
        <v>0</v>
      </c>
      <c r="Q112" s="16"/>
      <c r="R112" s="16">
        <f t="shared" si="48"/>
        <v>0</v>
      </c>
      <c r="S112" s="16">
        <f t="shared" si="49"/>
        <v>0</v>
      </c>
      <c r="T112" s="65">
        <v>167</v>
      </c>
      <c r="U112" s="16">
        <f t="shared" si="31"/>
        <v>0</v>
      </c>
      <c r="V112" s="16">
        <f t="shared" si="32"/>
        <v>28</v>
      </c>
      <c r="W112" s="16">
        <f t="shared" si="33"/>
        <v>28</v>
      </c>
      <c r="X112" s="15">
        <f t="shared" si="34"/>
        <v>28</v>
      </c>
      <c r="Y112" s="61">
        <v>100</v>
      </c>
      <c r="Z112" s="16">
        <f t="shared" si="35"/>
        <v>0</v>
      </c>
      <c r="AA112" s="16">
        <f t="shared" si="36"/>
        <v>0</v>
      </c>
      <c r="AB112" s="16">
        <f t="shared" si="37"/>
        <v>0</v>
      </c>
      <c r="AC112" s="15">
        <f t="shared" si="38"/>
        <v>0</v>
      </c>
      <c r="AD112" s="18">
        <f t="shared" si="39"/>
        <v>86</v>
      </c>
      <c r="AE112" s="19">
        <f t="shared" si="40"/>
        <v>86</v>
      </c>
      <c r="AF112" s="19">
        <f t="shared" si="41"/>
        <v>107</v>
      </c>
    </row>
    <row r="113" spans="1:32" hidden="1" x14ac:dyDescent="0.25">
      <c r="A113" s="68">
        <v>63</v>
      </c>
      <c r="B113" s="70" t="s">
        <v>254</v>
      </c>
      <c r="C113" s="58">
        <v>24</v>
      </c>
      <c r="D113" s="59">
        <v>8.3000000000000007</v>
      </c>
      <c r="E113" s="14">
        <f t="shared" si="23"/>
        <v>46</v>
      </c>
      <c r="F113" s="14">
        <f t="shared" si="24"/>
        <v>0</v>
      </c>
      <c r="G113" s="14">
        <f t="shared" si="25"/>
        <v>46</v>
      </c>
      <c r="H113" s="15">
        <f t="shared" si="26"/>
        <v>46</v>
      </c>
      <c r="I113" s="61">
        <v>290</v>
      </c>
      <c r="J113" s="14">
        <f t="shared" si="27"/>
        <v>0</v>
      </c>
      <c r="K113" s="14">
        <f t="shared" si="28"/>
        <v>9</v>
      </c>
      <c r="L113" s="14">
        <f t="shared" si="29"/>
        <v>9</v>
      </c>
      <c r="M113" s="15">
        <f t="shared" si="30"/>
        <v>9</v>
      </c>
      <c r="N113" s="16">
        <v>60</v>
      </c>
      <c r="O113" s="16">
        <f t="shared" si="46"/>
        <v>0</v>
      </c>
      <c r="P113" s="16">
        <f t="shared" si="47"/>
        <v>0</v>
      </c>
      <c r="Q113" s="16"/>
      <c r="R113" s="16">
        <f t="shared" si="48"/>
        <v>0</v>
      </c>
      <c r="S113" s="16">
        <f t="shared" si="49"/>
        <v>0</v>
      </c>
      <c r="T113" s="65">
        <v>173</v>
      </c>
      <c r="U113" s="16">
        <f t="shared" si="31"/>
        <v>0</v>
      </c>
      <c r="V113" s="16">
        <f t="shared" si="32"/>
        <v>31</v>
      </c>
      <c r="W113" s="16">
        <f t="shared" si="33"/>
        <v>31</v>
      </c>
      <c r="X113" s="15">
        <f t="shared" si="34"/>
        <v>31</v>
      </c>
      <c r="Y113" s="61">
        <v>100</v>
      </c>
      <c r="Z113" s="16">
        <f t="shared" si="35"/>
        <v>0</v>
      </c>
      <c r="AA113" s="16">
        <f t="shared" si="36"/>
        <v>0</v>
      </c>
      <c r="AB113" s="16">
        <f t="shared" si="37"/>
        <v>0</v>
      </c>
      <c r="AC113" s="15">
        <f t="shared" si="38"/>
        <v>0</v>
      </c>
      <c r="AD113" s="18">
        <f t="shared" si="39"/>
        <v>86</v>
      </c>
      <c r="AE113" s="19">
        <f t="shared" si="40"/>
        <v>86</v>
      </c>
      <c r="AF113" s="19">
        <f t="shared" si="41"/>
        <v>107</v>
      </c>
    </row>
    <row r="114" spans="1:32" hidden="1" x14ac:dyDescent="0.25">
      <c r="A114" s="68">
        <v>150</v>
      </c>
      <c r="B114" s="70" t="s">
        <v>234</v>
      </c>
      <c r="C114" s="58">
        <v>48</v>
      </c>
      <c r="D114" s="59">
        <v>8.6</v>
      </c>
      <c r="E114" s="14">
        <f t="shared" si="23"/>
        <v>36</v>
      </c>
      <c r="F114" s="14">
        <f t="shared" si="24"/>
        <v>0</v>
      </c>
      <c r="G114" s="14">
        <f t="shared" si="25"/>
        <v>36</v>
      </c>
      <c r="H114" s="15">
        <f t="shared" si="26"/>
        <v>36</v>
      </c>
      <c r="I114" s="61">
        <v>340</v>
      </c>
      <c r="J114" s="14">
        <f t="shared" si="27"/>
        <v>0</v>
      </c>
      <c r="K114" s="14">
        <f t="shared" si="28"/>
        <v>18</v>
      </c>
      <c r="L114" s="14">
        <f t="shared" si="29"/>
        <v>18</v>
      </c>
      <c r="M114" s="15">
        <f t="shared" si="30"/>
        <v>18</v>
      </c>
      <c r="N114" s="17"/>
      <c r="O114" s="17"/>
      <c r="P114" s="17"/>
      <c r="Q114" s="17"/>
      <c r="R114" s="17"/>
      <c r="S114" s="17"/>
      <c r="T114" s="65">
        <v>175</v>
      </c>
      <c r="U114" s="16">
        <f t="shared" si="31"/>
        <v>0</v>
      </c>
      <c r="V114" s="16">
        <f t="shared" si="32"/>
        <v>32</v>
      </c>
      <c r="W114" s="16">
        <f t="shared" si="33"/>
        <v>32</v>
      </c>
      <c r="X114" s="15">
        <f t="shared" si="34"/>
        <v>32</v>
      </c>
      <c r="Y114" s="61">
        <v>100</v>
      </c>
      <c r="Z114" s="16">
        <f t="shared" si="35"/>
        <v>0</v>
      </c>
      <c r="AA114" s="16">
        <f t="shared" si="36"/>
        <v>0</v>
      </c>
      <c r="AB114" s="16">
        <f t="shared" si="37"/>
        <v>0</v>
      </c>
      <c r="AC114" s="15">
        <f t="shared" si="38"/>
        <v>0</v>
      </c>
      <c r="AD114" s="18">
        <f t="shared" si="39"/>
        <v>86</v>
      </c>
      <c r="AE114" s="19">
        <f t="shared" si="40"/>
        <v>86</v>
      </c>
      <c r="AF114" s="19">
        <f t="shared" si="41"/>
        <v>107</v>
      </c>
    </row>
    <row r="115" spans="1:32" hidden="1" x14ac:dyDescent="0.25">
      <c r="A115" s="68">
        <v>8</v>
      </c>
      <c r="B115" s="70" t="s">
        <v>101</v>
      </c>
      <c r="C115" s="58">
        <v>7</v>
      </c>
      <c r="D115" s="59">
        <v>8.5</v>
      </c>
      <c r="E115" s="14">
        <f t="shared" si="23"/>
        <v>39</v>
      </c>
      <c r="F115" s="14">
        <f t="shared" si="24"/>
        <v>0</v>
      </c>
      <c r="G115" s="14">
        <f t="shared" si="25"/>
        <v>39</v>
      </c>
      <c r="H115" s="15">
        <f t="shared" si="26"/>
        <v>39</v>
      </c>
      <c r="I115" s="61">
        <v>305</v>
      </c>
      <c r="J115" s="14">
        <f t="shared" si="27"/>
        <v>0</v>
      </c>
      <c r="K115" s="14">
        <f t="shared" si="28"/>
        <v>11</v>
      </c>
      <c r="L115" s="14">
        <f t="shared" si="29"/>
        <v>11</v>
      </c>
      <c r="M115" s="15">
        <f t="shared" si="30"/>
        <v>11</v>
      </c>
      <c r="N115" s="16">
        <v>60</v>
      </c>
      <c r="O115" s="16">
        <f>IF(N115&gt;1.567,0,IF(N115&gt;1.56,60,IF(N115&gt;1.554,61,IF(N115&gt;1.548,62,IF(N115&gt;1.542,63,IF(N115&gt;1.536,64,IF(N115&gt;1.53,65,IF(N115&gt;1.524,66,IF(N115&gt;1.518,67,IF(N115&gt;1.512,68,IF(N115&gt;1.506,69,IF(N115&gt;1.5,70,IF(N115&gt;1.494,71,IF(N115&gt;1.488,72,IF(N115&gt;1.482,73,IF(N115&gt;1.477,74,IF(N115&gt;1.473,75,IF(N115&gt;1.469,76,IF(N115&gt;1.464,77,IF(N115&gt;1.46,78,IF(N115&gt;1.455,79,IF(N115&gt;1.451,80,IF(N115&gt;1.447,81,IF(N115&gt;1.443,82,IF(N115&gt;1.439,83,IF(N115&gt;1.435,84,IF(N115&gt;1.432,85,IF(N115&gt;1.428,86,IF(N115&gt;1.425,87,IF(N115&gt;1.422,88,IF(N115&gt;1.419,89,IF(N115&gt;1.416,90,IF(N115&gt;1.413,91,IF(N115&gt;1.41,92,IF(N115&gt;1.407,93,IF(N115&gt;1.404,94,IF(N115&gt;1.401,95,IF(N115&gt;1.398,96,IF(N115&gt;1.395,97,IF(N115&gt;1.392,98,IF(N115&gt;1.389,99,IF(N115&gt;1.386,100,IF(N115&gt;1.383,101,IF(N115&gt;1.38,102,IF(N115&gt;1.378,103,IF(N115&gt;1.375,104,IF(N115&gt;1.372,105,IF(N115&gt;1.37,106,IF(N115&gt;1.367,107,IF(N115&gt;1.365,108,IF(N115&gt;1.362,109,IF(N115&gt;1.359,110,IF(N115&gt;1.357,111,IF(N115&gt;1.354,112,IF(N115&gt;1.351,113,IF(N115&gt;1.348,114,IF(N115&gt;1.346,115,IF(N115&gt;1.343,116,IF(N115&gt;1.341,117,IF(N115&gt;1.338,118,IF(N115&gt;1.336,119,)))))))))))))))))))))))))))))))))))))))))))))))))))))))))))))</f>
        <v>0</v>
      </c>
      <c r="P115" s="16">
        <f>IF(N115&gt;3.015,0,IF(N115&gt;3.001,1,IF(N115&gt;2.587,2,IF(N115&gt;2.573,3,IF(N115&gt;2.559,4,IF(N115&gt;2.545,5,IF(N115&gt;2.531,6,IF(N115&gt;2.517,7,IF(N115&gt;2.503,8,IF(N115&gt;2.489,9,IF(N115&gt;2.475,10,IF(N115&gt;2.461,11,IF(N115&gt;2.448,12,IF(N115&gt;2.435,13,IF(N115&gt;2.422,14,IF(N115&gt;2.409,15,IF(N115&gt;2.396,16,IF(N115&gt;2.383,17,IF(N115&gt;2.37,18,IF(N115&gt;2.357,19,IF(N115&gt;2.344,20,IF(N115&gt;2.332,21,IF(N115&gt;2.32,22,IF(N115&gt;2.308,23,IF(N115&gt;2.296,24,IF(N115&gt;2.284,25,IF(N115&gt;2.272,26,IF(N115&gt;2.26,27,IF(N115&gt;2.248,28,IF(N115&gt;2.236,29,IF(N115&gt;2.225,30,IF(N115&gt;2.214,31,IF(N115&gt;2.203,32,IF(N115&gt;2.192,33,IF(N115&gt;2.181,34,IF(N115&gt;2.17,35,IF(N115&gt;2.16,36,IF(N115&gt;2.15,37,IF(N115&gt;2.14,38,IF(N115&gt;2.131,39,IF(N115&gt;2.122,40,IF(N115&gt;2.113,41,IF(N115&gt;2.104,42,IF(N115&gt;2.095,43,IF(N115&gt;2.086,44,IF(N115&gt;2.077,45,IF(N115&gt;2.068,46,IF(N115&gt;2.059,47,IF(N115&gt;2.05,48,IF(N115&gt;2.042,49,IF(N115&gt;2.034,50,IF(N115&gt;2.026,51,IF(N115&gt;2.018,52,IF(N115&gt;2.01,53,IF(N115&gt;2.002,54,IF(N115&gt;1.595,55,IF(N115&gt;1.588,56,IF(N115&gt;1.581,57,IF(N115&gt;1.574,58,IF(N115&gt;1.567,59,))))))))))))))))))))))))))))))))))))))))))))))))))))))))))))</f>
        <v>0</v>
      </c>
      <c r="Q115" s="16"/>
      <c r="R115" s="16">
        <f>O115+P115+Q115</f>
        <v>0</v>
      </c>
      <c r="S115" s="16">
        <f>R115</f>
        <v>0</v>
      </c>
      <c r="T115" s="65">
        <v>181</v>
      </c>
      <c r="U115" s="16">
        <f t="shared" si="31"/>
        <v>0</v>
      </c>
      <c r="V115" s="16">
        <f t="shared" si="32"/>
        <v>35</v>
      </c>
      <c r="W115" s="16">
        <f t="shared" si="33"/>
        <v>35</v>
      </c>
      <c r="X115" s="15">
        <f t="shared" si="34"/>
        <v>35</v>
      </c>
      <c r="Y115" s="61">
        <v>100</v>
      </c>
      <c r="Z115" s="16">
        <f t="shared" si="35"/>
        <v>0</v>
      </c>
      <c r="AA115" s="16">
        <f t="shared" si="36"/>
        <v>0</v>
      </c>
      <c r="AB115" s="16">
        <f t="shared" si="37"/>
        <v>0</v>
      </c>
      <c r="AC115" s="15">
        <f t="shared" si="38"/>
        <v>0</v>
      </c>
      <c r="AD115" s="18">
        <f t="shared" si="39"/>
        <v>85</v>
      </c>
      <c r="AE115" s="19">
        <f t="shared" si="40"/>
        <v>85</v>
      </c>
      <c r="AF115" s="19">
        <f t="shared" si="41"/>
        <v>110</v>
      </c>
    </row>
    <row r="116" spans="1:32" hidden="1" x14ac:dyDescent="0.25">
      <c r="A116" s="68">
        <v>98</v>
      </c>
      <c r="B116" s="70" t="s">
        <v>401</v>
      </c>
      <c r="C116" s="58">
        <v>34</v>
      </c>
      <c r="D116" s="59">
        <v>8.4</v>
      </c>
      <c r="E116" s="14">
        <f t="shared" si="23"/>
        <v>42</v>
      </c>
      <c r="F116" s="14">
        <f t="shared" si="24"/>
        <v>0</v>
      </c>
      <c r="G116" s="14">
        <f t="shared" si="25"/>
        <v>42</v>
      </c>
      <c r="H116" s="15">
        <f t="shared" si="26"/>
        <v>42</v>
      </c>
      <c r="I116" s="61">
        <v>270</v>
      </c>
      <c r="J116" s="14">
        <f t="shared" si="27"/>
        <v>0</v>
      </c>
      <c r="K116" s="14">
        <f t="shared" si="28"/>
        <v>7</v>
      </c>
      <c r="L116" s="14">
        <f t="shared" si="29"/>
        <v>7</v>
      </c>
      <c r="M116" s="15">
        <f t="shared" si="30"/>
        <v>7</v>
      </c>
      <c r="N116" s="16">
        <v>60</v>
      </c>
      <c r="O116" s="16">
        <f>IF(N116&gt;1.567,0,IF(N116&gt;1.56,60,IF(N116&gt;1.554,61,IF(N116&gt;1.548,62,IF(N116&gt;1.542,63,IF(N116&gt;1.536,64,IF(N116&gt;1.53,65,IF(N116&gt;1.524,66,IF(N116&gt;1.518,67,IF(N116&gt;1.512,68,IF(N116&gt;1.506,69,IF(N116&gt;1.5,70,IF(N116&gt;1.494,71,IF(N116&gt;1.488,72,IF(N116&gt;1.482,73,IF(N116&gt;1.477,74,IF(N116&gt;1.473,75,IF(N116&gt;1.469,76,IF(N116&gt;1.464,77,IF(N116&gt;1.46,78,IF(N116&gt;1.455,79,IF(N116&gt;1.451,80,IF(N116&gt;1.447,81,IF(N116&gt;1.443,82,IF(N116&gt;1.439,83,IF(N116&gt;1.435,84,IF(N116&gt;1.432,85,IF(N116&gt;1.428,86,IF(N116&gt;1.425,87,IF(N116&gt;1.422,88,IF(N116&gt;1.419,89,IF(N116&gt;1.416,90,IF(N116&gt;1.413,91,IF(N116&gt;1.41,92,IF(N116&gt;1.407,93,IF(N116&gt;1.404,94,IF(N116&gt;1.401,95,IF(N116&gt;1.398,96,IF(N116&gt;1.395,97,IF(N116&gt;1.392,98,IF(N116&gt;1.389,99,IF(N116&gt;1.386,100,IF(N116&gt;1.383,101,IF(N116&gt;1.38,102,IF(N116&gt;1.378,103,IF(N116&gt;1.375,104,IF(N116&gt;1.372,105,IF(N116&gt;1.37,106,IF(N116&gt;1.367,107,IF(N116&gt;1.365,108,IF(N116&gt;1.362,109,IF(N116&gt;1.359,110,IF(N116&gt;1.357,111,IF(N116&gt;1.354,112,IF(N116&gt;1.351,113,IF(N116&gt;1.348,114,IF(N116&gt;1.346,115,IF(N116&gt;1.343,116,IF(N116&gt;1.341,117,IF(N116&gt;1.338,118,IF(N116&gt;1.336,119,)))))))))))))))))))))))))))))))))))))))))))))))))))))))))))))</f>
        <v>0</v>
      </c>
      <c r="P116" s="16">
        <f>IF(N116&gt;3.015,0,IF(N116&gt;3.001,1,IF(N116&gt;2.587,2,IF(N116&gt;2.573,3,IF(N116&gt;2.559,4,IF(N116&gt;2.545,5,IF(N116&gt;2.531,6,IF(N116&gt;2.517,7,IF(N116&gt;2.503,8,IF(N116&gt;2.489,9,IF(N116&gt;2.475,10,IF(N116&gt;2.461,11,IF(N116&gt;2.448,12,IF(N116&gt;2.435,13,IF(N116&gt;2.422,14,IF(N116&gt;2.409,15,IF(N116&gt;2.396,16,IF(N116&gt;2.383,17,IF(N116&gt;2.37,18,IF(N116&gt;2.357,19,IF(N116&gt;2.344,20,IF(N116&gt;2.332,21,IF(N116&gt;2.32,22,IF(N116&gt;2.308,23,IF(N116&gt;2.296,24,IF(N116&gt;2.284,25,IF(N116&gt;2.272,26,IF(N116&gt;2.26,27,IF(N116&gt;2.248,28,IF(N116&gt;2.236,29,IF(N116&gt;2.225,30,IF(N116&gt;2.214,31,IF(N116&gt;2.203,32,IF(N116&gt;2.192,33,IF(N116&gt;2.181,34,IF(N116&gt;2.17,35,IF(N116&gt;2.16,36,IF(N116&gt;2.15,37,IF(N116&gt;2.14,38,IF(N116&gt;2.131,39,IF(N116&gt;2.122,40,IF(N116&gt;2.113,41,IF(N116&gt;2.104,42,IF(N116&gt;2.095,43,IF(N116&gt;2.086,44,IF(N116&gt;2.077,45,IF(N116&gt;2.068,46,IF(N116&gt;2.059,47,IF(N116&gt;2.05,48,IF(N116&gt;2.042,49,IF(N116&gt;2.034,50,IF(N116&gt;2.026,51,IF(N116&gt;2.018,52,IF(N116&gt;2.01,53,IF(N116&gt;2.002,54,IF(N116&gt;1.595,55,IF(N116&gt;1.588,56,IF(N116&gt;1.581,57,IF(N116&gt;1.574,58,IF(N116&gt;1.567,59,))))))))))))))))))))))))))))))))))))))))))))))))))))))))))))</f>
        <v>0</v>
      </c>
      <c r="Q116" s="16"/>
      <c r="R116" s="16">
        <f>O116+P116+Q116</f>
        <v>0</v>
      </c>
      <c r="S116" s="16">
        <f>R116</f>
        <v>0</v>
      </c>
      <c r="T116" s="65">
        <v>182</v>
      </c>
      <c r="U116" s="16">
        <f t="shared" si="31"/>
        <v>0</v>
      </c>
      <c r="V116" s="16">
        <f t="shared" si="32"/>
        <v>36</v>
      </c>
      <c r="W116" s="16">
        <f t="shared" si="33"/>
        <v>36</v>
      </c>
      <c r="X116" s="15">
        <f t="shared" si="34"/>
        <v>36</v>
      </c>
      <c r="Y116" s="61">
        <v>100</v>
      </c>
      <c r="Z116" s="16">
        <f t="shared" si="35"/>
        <v>0</v>
      </c>
      <c r="AA116" s="16">
        <f t="shared" si="36"/>
        <v>0</v>
      </c>
      <c r="AB116" s="16">
        <f t="shared" si="37"/>
        <v>0</v>
      </c>
      <c r="AC116" s="15">
        <f t="shared" si="38"/>
        <v>0</v>
      </c>
      <c r="AD116" s="18">
        <f t="shared" si="39"/>
        <v>85</v>
      </c>
      <c r="AE116" s="19">
        <f t="shared" si="40"/>
        <v>85</v>
      </c>
      <c r="AF116" s="19">
        <f t="shared" si="41"/>
        <v>110</v>
      </c>
    </row>
    <row r="117" spans="1:32" hidden="1" x14ac:dyDescent="0.25">
      <c r="A117" s="68">
        <v>138</v>
      </c>
      <c r="B117" s="70" t="s">
        <v>256</v>
      </c>
      <c r="C117" s="58">
        <v>45</v>
      </c>
      <c r="D117" s="59">
        <v>8.1</v>
      </c>
      <c r="E117" s="14">
        <f t="shared" si="23"/>
        <v>53</v>
      </c>
      <c r="F117" s="14">
        <f t="shared" si="24"/>
        <v>0</v>
      </c>
      <c r="G117" s="14">
        <f t="shared" si="25"/>
        <v>53</v>
      </c>
      <c r="H117" s="15">
        <f t="shared" si="26"/>
        <v>53</v>
      </c>
      <c r="I117" s="61">
        <v>250</v>
      </c>
      <c r="J117" s="14">
        <f t="shared" si="27"/>
        <v>0</v>
      </c>
      <c r="K117" s="14">
        <f t="shared" si="28"/>
        <v>5</v>
      </c>
      <c r="L117" s="14">
        <f t="shared" si="29"/>
        <v>5</v>
      </c>
      <c r="M117" s="15">
        <f t="shared" si="30"/>
        <v>5</v>
      </c>
      <c r="N117" s="17"/>
      <c r="O117" s="17"/>
      <c r="P117" s="17"/>
      <c r="Q117" s="17"/>
      <c r="R117" s="17"/>
      <c r="S117" s="17"/>
      <c r="T117" s="65">
        <v>165</v>
      </c>
      <c r="U117" s="16">
        <f t="shared" si="31"/>
        <v>0</v>
      </c>
      <c r="V117" s="16">
        <f t="shared" si="32"/>
        <v>27</v>
      </c>
      <c r="W117" s="16">
        <f t="shared" si="33"/>
        <v>27</v>
      </c>
      <c r="X117" s="15">
        <f t="shared" si="34"/>
        <v>27</v>
      </c>
      <c r="Y117" s="61">
        <v>100</v>
      </c>
      <c r="Z117" s="16">
        <f t="shared" si="35"/>
        <v>0</v>
      </c>
      <c r="AA117" s="16">
        <f t="shared" si="36"/>
        <v>0</v>
      </c>
      <c r="AB117" s="16">
        <f t="shared" si="37"/>
        <v>0</v>
      </c>
      <c r="AC117" s="15">
        <f t="shared" si="38"/>
        <v>0</v>
      </c>
      <c r="AD117" s="18">
        <f t="shared" si="39"/>
        <v>85</v>
      </c>
      <c r="AE117" s="19">
        <f t="shared" si="40"/>
        <v>85</v>
      </c>
      <c r="AF117" s="19">
        <f t="shared" si="41"/>
        <v>110</v>
      </c>
    </row>
    <row r="118" spans="1:32" hidden="1" x14ac:dyDescent="0.25">
      <c r="A118" s="68">
        <v>163</v>
      </c>
      <c r="B118" s="70" t="s">
        <v>73</v>
      </c>
      <c r="C118" s="58">
        <v>50</v>
      </c>
      <c r="D118" s="59">
        <v>8.5</v>
      </c>
      <c r="E118" s="14">
        <f t="shared" si="23"/>
        <v>39</v>
      </c>
      <c r="F118" s="14">
        <f t="shared" si="24"/>
        <v>0</v>
      </c>
      <c r="G118" s="14">
        <f t="shared" si="25"/>
        <v>39</v>
      </c>
      <c r="H118" s="15">
        <f t="shared" si="26"/>
        <v>39</v>
      </c>
      <c r="I118" s="61">
        <v>365</v>
      </c>
      <c r="J118" s="14">
        <f t="shared" si="27"/>
        <v>0</v>
      </c>
      <c r="K118" s="14">
        <f t="shared" si="28"/>
        <v>23</v>
      </c>
      <c r="L118" s="14">
        <f t="shared" si="29"/>
        <v>23</v>
      </c>
      <c r="M118" s="15">
        <f t="shared" si="30"/>
        <v>23</v>
      </c>
      <c r="N118" s="16">
        <v>60</v>
      </c>
      <c r="O118" s="16">
        <f>IF(N118&gt;1.567,0,IF(N118&gt;1.56,60,IF(N118&gt;1.554,61,IF(N118&gt;1.548,62,IF(N118&gt;1.542,63,IF(N118&gt;1.536,64,IF(N118&gt;1.53,65,IF(N118&gt;1.524,66,IF(N118&gt;1.518,67,IF(N118&gt;1.512,68,IF(N118&gt;1.506,69,IF(N118&gt;1.5,70,IF(N118&gt;1.494,71,IF(N118&gt;1.488,72,IF(N118&gt;1.482,73,IF(N118&gt;1.477,74,IF(N118&gt;1.473,75,IF(N118&gt;1.469,76,IF(N118&gt;1.464,77,IF(N118&gt;1.46,78,IF(N118&gt;1.455,79,IF(N118&gt;1.451,80,IF(N118&gt;1.447,81,IF(N118&gt;1.443,82,IF(N118&gt;1.439,83,IF(N118&gt;1.435,84,IF(N118&gt;1.432,85,IF(N118&gt;1.428,86,IF(N118&gt;1.425,87,IF(N118&gt;1.422,88,IF(N118&gt;1.419,89,IF(N118&gt;1.416,90,IF(N118&gt;1.413,91,IF(N118&gt;1.41,92,IF(N118&gt;1.407,93,IF(N118&gt;1.404,94,IF(N118&gt;1.401,95,IF(N118&gt;1.398,96,IF(N118&gt;1.395,97,IF(N118&gt;1.392,98,IF(N118&gt;1.389,99,IF(N118&gt;1.386,100,IF(N118&gt;1.383,101,IF(N118&gt;1.38,102,IF(N118&gt;1.378,103,IF(N118&gt;1.375,104,IF(N118&gt;1.372,105,IF(N118&gt;1.37,106,IF(N118&gt;1.367,107,IF(N118&gt;1.365,108,IF(N118&gt;1.362,109,IF(N118&gt;1.359,110,IF(N118&gt;1.357,111,IF(N118&gt;1.354,112,IF(N118&gt;1.351,113,IF(N118&gt;1.348,114,IF(N118&gt;1.346,115,IF(N118&gt;1.343,116,IF(N118&gt;1.341,117,IF(N118&gt;1.338,118,IF(N118&gt;1.336,119,)))))))))))))))))))))))))))))))))))))))))))))))))))))))))))))</f>
        <v>0</v>
      </c>
      <c r="P118" s="16">
        <f>IF(N118&gt;3.015,0,IF(N118&gt;3.001,1,IF(N118&gt;2.587,2,IF(N118&gt;2.573,3,IF(N118&gt;2.559,4,IF(N118&gt;2.545,5,IF(N118&gt;2.531,6,IF(N118&gt;2.517,7,IF(N118&gt;2.503,8,IF(N118&gt;2.489,9,IF(N118&gt;2.475,10,IF(N118&gt;2.461,11,IF(N118&gt;2.448,12,IF(N118&gt;2.435,13,IF(N118&gt;2.422,14,IF(N118&gt;2.409,15,IF(N118&gt;2.396,16,IF(N118&gt;2.383,17,IF(N118&gt;2.37,18,IF(N118&gt;2.357,19,IF(N118&gt;2.344,20,IF(N118&gt;2.332,21,IF(N118&gt;2.32,22,IF(N118&gt;2.308,23,IF(N118&gt;2.296,24,IF(N118&gt;2.284,25,IF(N118&gt;2.272,26,IF(N118&gt;2.26,27,IF(N118&gt;2.248,28,IF(N118&gt;2.236,29,IF(N118&gt;2.225,30,IF(N118&gt;2.214,31,IF(N118&gt;2.203,32,IF(N118&gt;2.192,33,IF(N118&gt;2.181,34,IF(N118&gt;2.17,35,IF(N118&gt;2.16,36,IF(N118&gt;2.15,37,IF(N118&gt;2.14,38,IF(N118&gt;2.131,39,IF(N118&gt;2.122,40,IF(N118&gt;2.113,41,IF(N118&gt;2.104,42,IF(N118&gt;2.095,43,IF(N118&gt;2.086,44,IF(N118&gt;2.077,45,IF(N118&gt;2.068,46,IF(N118&gt;2.059,47,IF(N118&gt;2.05,48,IF(N118&gt;2.042,49,IF(N118&gt;2.034,50,IF(N118&gt;2.026,51,IF(N118&gt;2.018,52,IF(N118&gt;2.01,53,IF(N118&gt;2.002,54,IF(N118&gt;1.595,55,IF(N118&gt;1.588,56,IF(N118&gt;1.581,57,IF(N118&gt;1.574,58,IF(N118&gt;1.567,59,))))))))))))))))))))))))))))))))))))))))))))))))))))))))))))</f>
        <v>0</v>
      </c>
      <c r="Q118" s="16"/>
      <c r="R118" s="16">
        <f>O118+P118+Q118</f>
        <v>0</v>
      </c>
      <c r="S118" s="16">
        <f>R118</f>
        <v>0</v>
      </c>
      <c r="T118" s="65">
        <v>156</v>
      </c>
      <c r="U118" s="16">
        <f t="shared" si="31"/>
        <v>0</v>
      </c>
      <c r="V118" s="16">
        <f t="shared" si="32"/>
        <v>23</v>
      </c>
      <c r="W118" s="16">
        <f t="shared" si="33"/>
        <v>23</v>
      </c>
      <c r="X118" s="15">
        <f t="shared" si="34"/>
        <v>23</v>
      </c>
      <c r="Y118" s="61">
        <v>100</v>
      </c>
      <c r="Z118" s="16">
        <f t="shared" si="35"/>
        <v>0</v>
      </c>
      <c r="AA118" s="16">
        <f t="shared" si="36"/>
        <v>0</v>
      </c>
      <c r="AB118" s="16">
        <f t="shared" si="37"/>
        <v>0</v>
      </c>
      <c r="AC118" s="15">
        <f t="shared" si="38"/>
        <v>0</v>
      </c>
      <c r="AD118" s="18">
        <f t="shared" si="39"/>
        <v>85</v>
      </c>
      <c r="AE118" s="19">
        <f t="shared" si="40"/>
        <v>85</v>
      </c>
      <c r="AF118" s="19">
        <f t="shared" si="41"/>
        <v>110</v>
      </c>
    </row>
    <row r="119" spans="1:32" hidden="1" x14ac:dyDescent="0.25">
      <c r="A119" s="68">
        <v>18</v>
      </c>
      <c r="B119" s="70" t="s">
        <v>243</v>
      </c>
      <c r="C119" s="58">
        <v>10</v>
      </c>
      <c r="D119" s="59">
        <v>8.8000000000000007</v>
      </c>
      <c r="E119" s="14">
        <f t="shared" si="23"/>
        <v>30</v>
      </c>
      <c r="F119" s="14">
        <f t="shared" si="24"/>
        <v>0</v>
      </c>
      <c r="G119" s="14">
        <f t="shared" si="25"/>
        <v>30</v>
      </c>
      <c r="H119" s="15">
        <f t="shared" si="26"/>
        <v>30</v>
      </c>
      <c r="I119" s="61">
        <v>385</v>
      </c>
      <c r="J119" s="14">
        <f t="shared" si="27"/>
        <v>0</v>
      </c>
      <c r="K119" s="14">
        <f t="shared" si="28"/>
        <v>27</v>
      </c>
      <c r="L119" s="14">
        <f t="shared" si="29"/>
        <v>27</v>
      </c>
      <c r="M119" s="15">
        <f t="shared" si="30"/>
        <v>27</v>
      </c>
      <c r="N119" s="17"/>
      <c r="O119" s="17"/>
      <c r="P119" s="17"/>
      <c r="Q119" s="17"/>
      <c r="R119" s="17"/>
      <c r="S119" s="17"/>
      <c r="T119" s="65">
        <v>165</v>
      </c>
      <c r="U119" s="16">
        <f t="shared" si="31"/>
        <v>0</v>
      </c>
      <c r="V119" s="16">
        <f t="shared" si="32"/>
        <v>27</v>
      </c>
      <c r="W119" s="16">
        <f t="shared" si="33"/>
        <v>27</v>
      </c>
      <c r="X119" s="15">
        <f t="shared" si="34"/>
        <v>27</v>
      </c>
      <c r="Y119" s="61">
        <v>100</v>
      </c>
      <c r="Z119" s="16">
        <f t="shared" si="35"/>
        <v>0</v>
      </c>
      <c r="AA119" s="16">
        <f t="shared" si="36"/>
        <v>0</v>
      </c>
      <c r="AB119" s="16">
        <f t="shared" si="37"/>
        <v>0</v>
      </c>
      <c r="AC119" s="15">
        <f t="shared" si="38"/>
        <v>0</v>
      </c>
      <c r="AD119" s="18">
        <f t="shared" si="39"/>
        <v>84</v>
      </c>
      <c r="AE119" s="19">
        <f t="shared" si="40"/>
        <v>84</v>
      </c>
      <c r="AF119" s="19">
        <f t="shared" si="41"/>
        <v>114</v>
      </c>
    </row>
    <row r="120" spans="1:32" hidden="1" x14ac:dyDescent="0.25">
      <c r="A120" s="68">
        <v>32</v>
      </c>
      <c r="B120" s="70" t="s">
        <v>119</v>
      </c>
      <c r="C120" s="58">
        <v>17</v>
      </c>
      <c r="D120" s="59">
        <v>8.4</v>
      </c>
      <c r="E120" s="14">
        <f t="shared" si="23"/>
        <v>42</v>
      </c>
      <c r="F120" s="14">
        <f t="shared" si="24"/>
        <v>0</v>
      </c>
      <c r="G120" s="14">
        <f t="shared" si="25"/>
        <v>42</v>
      </c>
      <c r="H120" s="15">
        <f t="shared" si="26"/>
        <v>42</v>
      </c>
      <c r="I120" s="61">
        <v>270</v>
      </c>
      <c r="J120" s="14">
        <f t="shared" si="27"/>
        <v>0</v>
      </c>
      <c r="K120" s="14">
        <f t="shared" si="28"/>
        <v>7</v>
      </c>
      <c r="L120" s="14">
        <f t="shared" si="29"/>
        <v>7</v>
      </c>
      <c r="M120" s="15">
        <f t="shared" si="30"/>
        <v>7</v>
      </c>
      <c r="N120" s="17"/>
      <c r="O120" s="17"/>
      <c r="P120" s="17"/>
      <c r="Q120" s="17"/>
      <c r="R120" s="17"/>
      <c r="S120" s="17"/>
      <c r="T120" s="65">
        <v>180</v>
      </c>
      <c r="U120" s="16">
        <f t="shared" si="31"/>
        <v>0</v>
      </c>
      <c r="V120" s="16">
        <f t="shared" si="32"/>
        <v>35</v>
      </c>
      <c r="W120" s="16">
        <f t="shared" si="33"/>
        <v>35</v>
      </c>
      <c r="X120" s="15">
        <f t="shared" si="34"/>
        <v>35</v>
      </c>
      <c r="Y120" s="61">
        <v>100</v>
      </c>
      <c r="Z120" s="16">
        <f t="shared" si="35"/>
        <v>0</v>
      </c>
      <c r="AA120" s="16">
        <f t="shared" si="36"/>
        <v>0</v>
      </c>
      <c r="AB120" s="16">
        <f t="shared" si="37"/>
        <v>0</v>
      </c>
      <c r="AC120" s="15">
        <f t="shared" si="38"/>
        <v>0</v>
      </c>
      <c r="AD120" s="18">
        <f t="shared" si="39"/>
        <v>84</v>
      </c>
      <c r="AE120" s="19">
        <f t="shared" si="40"/>
        <v>84</v>
      </c>
      <c r="AF120" s="19">
        <f t="shared" si="41"/>
        <v>114</v>
      </c>
    </row>
    <row r="121" spans="1:32" hidden="1" x14ac:dyDescent="0.25">
      <c r="A121" s="68">
        <v>189</v>
      </c>
      <c r="B121" s="70" t="s">
        <v>292</v>
      </c>
      <c r="C121" s="58">
        <v>75</v>
      </c>
      <c r="D121" s="59">
        <v>8.3000000000000007</v>
      </c>
      <c r="E121" s="14">
        <f t="shared" si="23"/>
        <v>46</v>
      </c>
      <c r="F121" s="14">
        <f t="shared" si="24"/>
        <v>0</v>
      </c>
      <c r="G121" s="14">
        <f t="shared" si="25"/>
        <v>46</v>
      </c>
      <c r="H121" s="15">
        <f t="shared" si="26"/>
        <v>46</v>
      </c>
      <c r="I121" s="61">
        <v>230</v>
      </c>
      <c r="J121" s="14">
        <f t="shared" si="27"/>
        <v>0</v>
      </c>
      <c r="K121" s="14">
        <f t="shared" si="28"/>
        <v>3</v>
      </c>
      <c r="L121" s="14">
        <f t="shared" si="29"/>
        <v>3</v>
      </c>
      <c r="M121" s="15">
        <f t="shared" si="30"/>
        <v>3</v>
      </c>
      <c r="N121" s="16">
        <v>60</v>
      </c>
      <c r="O121" s="16">
        <f>IF(N121&gt;1.567,0,IF(N121&gt;1.56,60,IF(N121&gt;1.554,61,IF(N121&gt;1.548,62,IF(N121&gt;1.542,63,IF(N121&gt;1.536,64,IF(N121&gt;1.53,65,IF(N121&gt;1.524,66,IF(N121&gt;1.518,67,IF(N121&gt;1.512,68,IF(N121&gt;1.506,69,IF(N121&gt;1.5,70,IF(N121&gt;1.494,71,IF(N121&gt;1.488,72,IF(N121&gt;1.482,73,IF(N121&gt;1.477,74,IF(N121&gt;1.473,75,IF(N121&gt;1.469,76,IF(N121&gt;1.464,77,IF(N121&gt;1.46,78,IF(N121&gt;1.455,79,IF(N121&gt;1.451,80,IF(N121&gt;1.447,81,IF(N121&gt;1.443,82,IF(N121&gt;1.439,83,IF(N121&gt;1.435,84,IF(N121&gt;1.432,85,IF(N121&gt;1.428,86,IF(N121&gt;1.425,87,IF(N121&gt;1.422,88,IF(N121&gt;1.419,89,IF(N121&gt;1.416,90,IF(N121&gt;1.413,91,IF(N121&gt;1.41,92,IF(N121&gt;1.407,93,IF(N121&gt;1.404,94,IF(N121&gt;1.401,95,IF(N121&gt;1.398,96,IF(N121&gt;1.395,97,IF(N121&gt;1.392,98,IF(N121&gt;1.389,99,IF(N121&gt;1.386,100,IF(N121&gt;1.383,101,IF(N121&gt;1.38,102,IF(N121&gt;1.378,103,IF(N121&gt;1.375,104,IF(N121&gt;1.372,105,IF(N121&gt;1.37,106,IF(N121&gt;1.367,107,IF(N121&gt;1.365,108,IF(N121&gt;1.362,109,IF(N121&gt;1.359,110,IF(N121&gt;1.357,111,IF(N121&gt;1.354,112,IF(N121&gt;1.351,113,IF(N121&gt;1.348,114,IF(N121&gt;1.346,115,IF(N121&gt;1.343,116,IF(N121&gt;1.341,117,IF(N121&gt;1.338,118,IF(N121&gt;1.336,119,)))))))))))))))))))))))))))))))))))))))))))))))))))))))))))))</f>
        <v>0</v>
      </c>
      <c r="P121" s="16">
        <f>IF(N121&gt;3.015,0,IF(N121&gt;3.001,1,IF(N121&gt;2.587,2,IF(N121&gt;2.573,3,IF(N121&gt;2.559,4,IF(N121&gt;2.545,5,IF(N121&gt;2.531,6,IF(N121&gt;2.517,7,IF(N121&gt;2.503,8,IF(N121&gt;2.489,9,IF(N121&gt;2.475,10,IF(N121&gt;2.461,11,IF(N121&gt;2.448,12,IF(N121&gt;2.435,13,IF(N121&gt;2.422,14,IF(N121&gt;2.409,15,IF(N121&gt;2.396,16,IF(N121&gt;2.383,17,IF(N121&gt;2.37,18,IF(N121&gt;2.357,19,IF(N121&gt;2.344,20,IF(N121&gt;2.332,21,IF(N121&gt;2.32,22,IF(N121&gt;2.308,23,IF(N121&gt;2.296,24,IF(N121&gt;2.284,25,IF(N121&gt;2.272,26,IF(N121&gt;2.26,27,IF(N121&gt;2.248,28,IF(N121&gt;2.236,29,IF(N121&gt;2.225,30,IF(N121&gt;2.214,31,IF(N121&gt;2.203,32,IF(N121&gt;2.192,33,IF(N121&gt;2.181,34,IF(N121&gt;2.17,35,IF(N121&gt;2.16,36,IF(N121&gt;2.15,37,IF(N121&gt;2.14,38,IF(N121&gt;2.131,39,IF(N121&gt;2.122,40,IF(N121&gt;2.113,41,IF(N121&gt;2.104,42,IF(N121&gt;2.095,43,IF(N121&gt;2.086,44,IF(N121&gt;2.077,45,IF(N121&gt;2.068,46,IF(N121&gt;2.059,47,IF(N121&gt;2.05,48,IF(N121&gt;2.042,49,IF(N121&gt;2.034,50,IF(N121&gt;2.026,51,IF(N121&gt;2.018,52,IF(N121&gt;2.01,53,IF(N121&gt;2.002,54,IF(N121&gt;1.595,55,IF(N121&gt;1.588,56,IF(N121&gt;1.581,57,IF(N121&gt;1.574,58,IF(N121&gt;1.567,59,))))))))))))))))))))))))))))))))))))))))))))))))))))))))))))</f>
        <v>0</v>
      </c>
      <c r="Q121" s="16"/>
      <c r="R121" s="16">
        <f>O121+P121+Q121</f>
        <v>0</v>
      </c>
      <c r="S121" s="16">
        <f>R121</f>
        <v>0</v>
      </c>
      <c r="T121" s="65">
        <v>181</v>
      </c>
      <c r="U121" s="16">
        <f t="shared" si="31"/>
        <v>0</v>
      </c>
      <c r="V121" s="16">
        <f t="shared" si="32"/>
        <v>35</v>
      </c>
      <c r="W121" s="16">
        <f t="shared" si="33"/>
        <v>35</v>
      </c>
      <c r="X121" s="15">
        <f t="shared" si="34"/>
        <v>35</v>
      </c>
      <c r="Y121" s="61">
        <v>100</v>
      </c>
      <c r="Z121" s="16">
        <f t="shared" si="35"/>
        <v>0</v>
      </c>
      <c r="AA121" s="16">
        <f t="shared" si="36"/>
        <v>0</v>
      </c>
      <c r="AB121" s="16">
        <f t="shared" si="37"/>
        <v>0</v>
      </c>
      <c r="AC121" s="15">
        <f t="shared" si="38"/>
        <v>0</v>
      </c>
      <c r="AD121" s="18">
        <f t="shared" si="39"/>
        <v>84</v>
      </c>
      <c r="AE121" s="19">
        <f t="shared" si="40"/>
        <v>84</v>
      </c>
      <c r="AF121" s="19">
        <f t="shared" si="41"/>
        <v>114</v>
      </c>
    </row>
    <row r="122" spans="1:32" hidden="1" x14ac:dyDescent="0.25">
      <c r="A122" s="68">
        <v>93</v>
      </c>
      <c r="B122" s="70" t="s">
        <v>231</v>
      </c>
      <c r="C122" s="58">
        <v>32</v>
      </c>
      <c r="D122" s="59">
        <v>9.4</v>
      </c>
      <c r="E122" s="14">
        <f t="shared" si="23"/>
        <v>0</v>
      </c>
      <c r="F122" s="14">
        <f t="shared" si="24"/>
        <v>16</v>
      </c>
      <c r="G122" s="14">
        <f t="shared" si="25"/>
        <v>16</v>
      </c>
      <c r="H122" s="15">
        <f t="shared" si="26"/>
        <v>16</v>
      </c>
      <c r="I122" s="61">
        <v>460</v>
      </c>
      <c r="J122" s="14">
        <f t="shared" si="27"/>
        <v>0</v>
      </c>
      <c r="K122" s="14">
        <f t="shared" si="28"/>
        <v>42</v>
      </c>
      <c r="L122" s="14">
        <f t="shared" si="29"/>
        <v>42</v>
      </c>
      <c r="M122" s="15">
        <f t="shared" si="30"/>
        <v>42</v>
      </c>
      <c r="N122" s="16">
        <v>60</v>
      </c>
      <c r="O122" s="16">
        <f>IF(N122&gt;1.567,0,IF(N122&gt;1.56,60,IF(N122&gt;1.554,61,IF(N122&gt;1.548,62,IF(N122&gt;1.542,63,IF(N122&gt;1.536,64,IF(N122&gt;1.53,65,IF(N122&gt;1.524,66,IF(N122&gt;1.518,67,IF(N122&gt;1.512,68,IF(N122&gt;1.506,69,IF(N122&gt;1.5,70,IF(N122&gt;1.494,71,IF(N122&gt;1.488,72,IF(N122&gt;1.482,73,IF(N122&gt;1.477,74,IF(N122&gt;1.473,75,IF(N122&gt;1.469,76,IF(N122&gt;1.464,77,IF(N122&gt;1.46,78,IF(N122&gt;1.455,79,IF(N122&gt;1.451,80,IF(N122&gt;1.447,81,IF(N122&gt;1.443,82,IF(N122&gt;1.439,83,IF(N122&gt;1.435,84,IF(N122&gt;1.432,85,IF(N122&gt;1.428,86,IF(N122&gt;1.425,87,IF(N122&gt;1.422,88,IF(N122&gt;1.419,89,IF(N122&gt;1.416,90,IF(N122&gt;1.413,91,IF(N122&gt;1.41,92,IF(N122&gt;1.407,93,IF(N122&gt;1.404,94,IF(N122&gt;1.401,95,IF(N122&gt;1.398,96,IF(N122&gt;1.395,97,IF(N122&gt;1.392,98,IF(N122&gt;1.389,99,IF(N122&gt;1.386,100,IF(N122&gt;1.383,101,IF(N122&gt;1.38,102,IF(N122&gt;1.378,103,IF(N122&gt;1.375,104,IF(N122&gt;1.372,105,IF(N122&gt;1.37,106,IF(N122&gt;1.367,107,IF(N122&gt;1.365,108,IF(N122&gt;1.362,109,IF(N122&gt;1.359,110,IF(N122&gt;1.357,111,IF(N122&gt;1.354,112,IF(N122&gt;1.351,113,IF(N122&gt;1.348,114,IF(N122&gt;1.346,115,IF(N122&gt;1.343,116,IF(N122&gt;1.341,117,IF(N122&gt;1.338,118,IF(N122&gt;1.336,119,)))))))))))))))))))))))))))))))))))))))))))))))))))))))))))))</f>
        <v>0</v>
      </c>
      <c r="P122" s="16">
        <f>IF(N122&gt;3.015,0,IF(N122&gt;3.001,1,IF(N122&gt;2.587,2,IF(N122&gt;2.573,3,IF(N122&gt;2.559,4,IF(N122&gt;2.545,5,IF(N122&gt;2.531,6,IF(N122&gt;2.517,7,IF(N122&gt;2.503,8,IF(N122&gt;2.489,9,IF(N122&gt;2.475,10,IF(N122&gt;2.461,11,IF(N122&gt;2.448,12,IF(N122&gt;2.435,13,IF(N122&gt;2.422,14,IF(N122&gt;2.409,15,IF(N122&gt;2.396,16,IF(N122&gt;2.383,17,IF(N122&gt;2.37,18,IF(N122&gt;2.357,19,IF(N122&gt;2.344,20,IF(N122&gt;2.332,21,IF(N122&gt;2.32,22,IF(N122&gt;2.308,23,IF(N122&gt;2.296,24,IF(N122&gt;2.284,25,IF(N122&gt;2.272,26,IF(N122&gt;2.26,27,IF(N122&gt;2.248,28,IF(N122&gt;2.236,29,IF(N122&gt;2.225,30,IF(N122&gt;2.214,31,IF(N122&gt;2.203,32,IF(N122&gt;2.192,33,IF(N122&gt;2.181,34,IF(N122&gt;2.17,35,IF(N122&gt;2.16,36,IF(N122&gt;2.15,37,IF(N122&gt;2.14,38,IF(N122&gt;2.131,39,IF(N122&gt;2.122,40,IF(N122&gt;2.113,41,IF(N122&gt;2.104,42,IF(N122&gt;2.095,43,IF(N122&gt;2.086,44,IF(N122&gt;2.077,45,IF(N122&gt;2.068,46,IF(N122&gt;2.059,47,IF(N122&gt;2.05,48,IF(N122&gt;2.042,49,IF(N122&gt;2.034,50,IF(N122&gt;2.026,51,IF(N122&gt;2.018,52,IF(N122&gt;2.01,53,IF(N122&gt;2.002,54,IF(N122&gt;1.595,55,IF(N122&gt;1.588,56,IF(N122&gt;1.581,57,IF(N122&gt;1.574,58,IF(N122&gt;1.567,59,))))))))))))))))))))))))))))))))))))))))))))))))))))))))))))</f>
        <v>0</v>
      </c>
      <c r="Q122" s="16"/>
      <c r="R122" s="16">
        <f>O122+P122+Q122</f>
        <v>0</v>
      </c>
      <c r="S122" s="16">
        <f>R122</f>
        <v>0</v>
      </c>
      <c r="T122" s="65">
        <v>160</v>
      </c>
      <c r="U122" s="16">
        <f t="shared" si="31"/>
        <v>0</v>
      </c>
      <c r="V122" s="16">
        <f t="shared" si="32"/>
        <v>25</v>
      </c>
      <c r="W122" s="16">
        <f t="shared" si="33"/>
        <v>25</v>
      </c>
      <c r="X122" s="15">
        <f t="shared" si="34"/>
        <v>25</v>
      </c>
      <c r="Y122" s="61">
        <v>100</v>
      </c>
      <c r="Z122" s="16">
        <f t="shared" si="35"/>
        <v>0</v>
      </c>
      <c r="AA122" s="16">
        <f t="shared" si="36"/>
        <v>0</v>
      </c>
      <c r="AB122" s="16">
        <f t="shared" si="37"/>
        <v>0</v>
      </c>
      <c r="AC122" s="15">
        <f t="shared" si="38"/>
        <v>0</v>
      </c>
      <c r="AD122" s="18">
        <f t="shared" si="39"/>
        <v>83</v>
      </c>
      <c r="AE122" s="19">
        <f t="shared" si="40"/>
        <v>83</v>
      </c>
      <c r="AF122" s="19">
        <f t="shared" si="41"/>
        <v>117</v>
      </c>
    </row>
    <row r="123" spans="1:32" hidden="1" x14ac:dyDescent="0.25">
      <c r="A123" s="68">
        <v>154</v>
      </c>
      <c r="B123" s="70" t="s">
        <v>402</v>
      </c>
      <c r="C123" s="58">
        <v>49</v>
      </c>
      <c r="D123" s="59">
        <v>8.6999999999999993</v>
      </c>
      <c r="E123" s="14">
        <f t="shared" si="23"/>
        <v>33</v>
      </c>
      <c r="F123" s="14">
        <f t="shared" si="24"/>
        <v>0</v>
      </c>
      <c r="G123" s="14">
        <f t="shared" si="25"/>
        <v>33</v>
      </c>
      <c r="H123" s="15">
        <f t="shared" si="26"/>
        <v>33</v>
      </c>
      <c r="I123" s="61">
        <v>345</v>
      </c>
      <c r="J123" s="14">
        <f t="shared" si="27"/>
        <v>0</v>
      </c>
      <c r="K123" s="14">
        <f t="shared" si="28"/>
        <v>19</v>
      </c>
      <c r="L123" s="14">
        <f t="shared" si="29"/>
        <v>19</v>
      </c>
      <c r="M123" s="15">
        <f t="shared" si="30"/>
        <v>19</v>
      </c>
      <c r="N123" s="16">
        <v>60</v>
      </c>
      <c r="O123" s="16">
        <f>IF(N123&gt;1.567,0,IF(N123&gt;1.56,60,IF(N123&gt;1.554,61,IF(N123&gt;1.548,62,IF(N123&gt;1.542,63,IF(N123&gt;1.536,64,IF(N123&gt;1.53,65,IF(N123&gt;1.524,66,IF(N123&gt;1.518,67,IF(N123&gt;1.512,68,IF(N123&gt;1.506,69,IF(N123&gt;1.5,70,IF(N123&gt;1.494,71,IF(N123&gt;1.488,72,IF(N123&gt;1.482,73,IF(N123&gt;1.477,74,IF(N123&gt;1.473,75,IF(N123&gt;1.469,76,IF(N123&gt;1.464,77,IF(N123&gt;1.46,78,IF(N123&gt;1.455,79,IF(N123&gt;1.451,80,IF(N123&gt;1.447,81,IF(N123&gt;1.443,82,IF(N123&gt;1.439,83,IF(N123&gt;1.435,84,IF(N123&gt;1.432,85,IF(N123&gt;1.428,86,IF(N123&gt;1.425,87,IF(N123&gt;1.422,88,IF(N123&gt;1.419,89,IF(N123&gt;1.416,90,IF(N123&gt;1.413,91,IF(N123&gt;1.41,92,IF(N123&gt;1.407,93,IF(N123&gt;1.404,94,IF(N123&gt;1.401,95,IF(N123&gt;1.398,96,IF(N123&gt;1.395,97,IF(N123&gt;1.392,98,IF(N123&gt;1.389,99,IF(N123&gt;1.386,100,IF(N123&gt;1.383,101,IF(N123&gt;1.38,102,IF(N123&gt;1.378,103,IF(N123&gt;1.375,104,IF(N123&gt;1.372,105,IF(N123&gt;1.37,106,IF(N123&gt;1.367,107,IF(N123&gt;1.365,108,IF(N123&gt;1.362,109,IF(N123&gt;1.359,110,IF(N123&gt;1.357,111,IF(N123&gt;1.354,112,IF(N123&gt;1.351,113,IF(N123&gt;1.348,114,IF(N123&gt;1.346,115,IF(N123&gt;1.343,116,IF(N123&gt;1.341,117,IF(N123&gt;1.338,118,IF(N123&gt;1.336,119,)))))))))))))))))))))))))))))))))))))))))))))))))))))))))))))</f>
        <v>0</v>
      </c>
      <c r="P123" s="16">
        <f>IF(N123&gt;3.015,0,IF(N123&gt;3.001,1,IF(N123&gt;2.587,2,IF(N123&gt;2.573,3,IF(N123&gt;2.559,4,IF(N123&gt;2.545,5,IF(N123&gt;2.531,6,IF(N123&gt;2.517,7,IF(N123&gt;2.503,8,IF(N123&gt;2.489,9,IF(N123&gt;2.475,10,IF(N123&gt;2.461,11,IF(N123&gt;2.448,12,IF(N123&gt;2.435,13,IF(N123&gt;2.422,14,IF(N123&gt;2.409,15,IF(N123&gt;2.396,16,IF(N123&gt;2.383,17,IF(N123&gt;2.37,18,IF(N123&gt;2.357,19,IF(N123&gt;2.344,20,IF(N123&gt;2.332,21,IF(N123&gt;2.32,22,IF(N123&gt;2.308,23,IF(N123&gt;2.296,24,IF(N123&gt;2.284,25,IF(N123&gt;2.272,26,IF(N123&gt;2.26,27,IF(N123&gt;2.248,28,IF(N123&gt;2.236,29,IF(N123&gt;2.225,30,IF(N123&gt;2.214,31,IF(N123&gt;2.203,32,IF(N123&gt;2.192,33,IF(N123&gt;2.181,34,IF(N123&gt;2.17,35,IF(N123&gt;2.16,36,IF(N123&gt;2.15,37,IF(N123&gt;2.14,38,IF(N123&gt;2.131,39,IF(N123&gt;2.122,40,IF(N123&gt;2.113,41,IF(N123&gt;2.104,42,IF(N123&gt;2.095,43,IF(N123&gt;2.086,44,IF(N123&gt;2.077,45,IF(N123&gt;2.068,46,IF(N123&gt;2.059,47,IF(N123&gt;2.05,48,IF(N123&gt;2.042,49,IF(N123&gt;2.034,50,IF(N123&gt;2.026,51,IF(N123&gt;2.018,52,IF(N123&gt;2.01,53,IF(N123&gt;2.002,54,IF(N123&gt;1.595,55,IF(N123&gt;1.588,56,IF(N123&gt;1.581,57,IF(N123&gt;1.574,58,IF(N123&gt;1.567,59,))))))))))))))))))))))))))))))))))))))))))))))))))))))))))))</f>
        <v>0</v>
      </c>
      <c r="Q123" s="16"/>
      <c r="R123" s="16">
        <f>O123+P123+Q123</f>
        <v>0</v>
      </c>
      <c r="S123" s="16">
        <f>R123</f>
        <v>0</v>
      </c>
      <c r="T123" s="65">
        <v>171</v>
      </c>
      <c r="U123" s="16">
        <f t="shared" si="31"/>
        <v>0</v>
      </c>
      <c r="V123" s="16">
        <f t="shared" si="32"/>
        <v>30</v>
      </c>
      <c r="W123" s="16">
        <f t="shared" si="33"/>
        <v>30</v>
      </c>
      <c r="X123" s="15">
        <f t="shared" si="34"/>
        <v>30</v>
      </c>
      <c r="Y123" s="61">
        <v>100</v>
      </c>
      <c r="Z123" s="16">
        <f t="shared" si="35"/>
        <v>0</v>
      </c>
      <c r="AA123" s="16">
        <f t="shared" si="36"/>
        <v>0</v>
      </c>
      <c r="AB123" s="16">
        <f t="shared" si="37"/>
        <v>0</v>
      </c>
      <c r="AC123" s="15">
        <f t="shared" si="38"/>
        <v>0</v>
      </c>
      <c r="AD123" s="18">
        <f t="shared" si="39"/>
        <v>82</v>
      </c>
      <c r="AE123" s="19">
        <f t="shared" si="40"/>
        <v>82</v>
      </c>
      <c r="AF123" s="19">
        <f t="shared" si="41"/>
        <v>118</v>
      </c>
    </row>
    <row r="124" spans="1:32" hidden="1" x14ac:dyDescent="0.25">
      <c r="A124" s="68">
        <v>54</v>
      </c>
      <c r="B124" s="70" t="s">
        <v>265</v>
      </c>
      <c r="C124" s="58">
        <v>22</v>
      </c>
      <c r="D124" s="59">
        <v>8.4</v>
      </c>
      <c r="E124" s="14">
        <f t="shared" si="23"/>
        <v>42</v>
      </c>
      <c r="F124" s="14">
        <f t="shared" si="24"/>
        <v>0</v>
      </c>
      <c r="G124" s="14">
        <f t="shared" si="25"/>
        <v>42</v>
      </c>
      <c r="H124" s="15">
        <f t="shared" si="26"/>
        <v>42</v>
      </c>
      <c r="I124" s="61">
        <v>280</v>
      </c>
      <c r="J124" s="14">
        <f t="shared" si="27"/>
        <v>0</v>
      </c>
      <c r="K124" s="14">
        <f t="shared" si="28"/>
        <v>8</v>
      </c>
      <c r="L124" s="14">
        <f t="shared" si="29"/>
        <v>8</v>
      </c>
      <c r="M124" s="15">
        <f t="shared" si="30"/>
        <v>8</v>
      </c>
      <c r="N124" s="16">
        <v>60</v>
      </c>
      <c r="O124" s="16">
        <f>IF(N124&gt;1.567,0,IF(N124&gt;1.56,60,IF(N124&gt;1.554,61,IF(N124&gt;1.548,62,IF(N124&gt;1.542,63,IF(N124&gt;1.536,64,IF(N124&gt;1.53,65,IF(N124&gt;1.524,66,IF(N124&gt;1.518,67,IF(N124&gt;1.512,68,IF(N124&gt;1.506,69,IF(N124&gt;1.5,70,IF(N124&gt;1.494,71,IF(N124&gt;1.488,72,IF(N124&gt;1.482,73,IF(N124&gt;1.477,74,IF(N124&gt;1.473,75,IF(N124&gt;1.469,76,IF(N124&gt;1.464,77,IF(N124&gt;1.46,78,IF(N124&gt;1.455,79,IF(N124&gt;1.451,80,IF(N124&gt;1.447,81,IF(N124&gt;1.443,82,IF(N124&gt;1.439,83,IF(N124&gt;1.435,84,IF(N124&gt;1.432,85,IF(N124&gt;1.428,86,IF(N124&gt;1.425,87,IF(N124&gt;1.422,88,IF(N124&gt;1.419,89,IF(N124&gt;1.416,90,IF(N124&gt;1.413,91,IF(N124&gt;1.41,92,IF(N124&gt;1.407,93,IF(N124&gt;1.404,94,IF(N124&gt;1.401,95,IF(N124&gt;1.398,96,IF(N124&gt;1.395,97,IF(N124&gt;1.392,98,IF(N124&gt;1.389,99,IF(N124&gt;1.386,100,IF(N124&gt;1.383,101,IF(N124&gt;1.38,102,IF(N124&gt;1.378,103,IF(N124&gt;1.375,104,IF(N124&gt;1.372,105,IF(N124&gt;1.37,106,IF(N124&gt;1.367,107,IF(N124&gt;1.365,108,IF(N124&gt;1.362,109,IF(N124&gt;1.359,110,IF(N124&gt;1.357,111,IF(N124&gt;1.354,112,IF(N124&gt;1.351,113,IF(N124&gt;1.348,114,IF(N124&gt;1.346,115,IF(N124&gt;1.343,116,IF(N124&gt;1.341,117,IF(N124&gt;1.338,118,IF(N124&gt;1.336,119,)))))))))))))))))))))))))))))))))))))))))))))))))))))))))))))</f>
        <v>0</v>
      </c>
      <c r="P124" s="16">
        <f>IF(N124&gt;3.015,0,IF(N124&gt;3.001,1,IF(N124&gt;2.587,2,IF(N124&gt;2.573,3,IF(N124&gt;2.559,4,IF(N124&gt;2.545,5,IF(N124&gt;2.531,6,IF(N124&gt;2.517,7,IF(N124&gt;2.503,8,IF(N124&gt;2.489,9,IF(N124&gt;2.475,10,IF(N124&gt;2.461,11,IF(N124&gt;2.448,12,IF(N124&gt;2.435,13,IF(N124&gt;2.422,14,IF(N124&gt;2.409,15,IF(N124&gt;2.396,16,IF(N124&gt;2.383,17,IF(N124&gt;2.37,18,IF(N124&gt;2.357,19,IF(N124&gt;2.344,20,IF(N124&gt;2.332,21,IF(N124&gt;2.32,22,IF(N124&gt;2.308,23,IF(N124&gt;2.296,24,IF(N124&gt;2.284,25,IF(N124&gt;2.272,26,IF(N124&gt;2.26,27,IF(N124&gt;2.248,28,IF(N124&gt;2.236,29,IF(N124&gt;2.225,30,IF(N124&gt;2.214,31,IF(N124&gt;2.203,32,IF(N124&gt;2.192,33,IF(N124&gt;2.181,34,IF(N124&gt;2.17,35,IF(N124&gt;2.16,36,IF(N124&gt;2.15,37,IF(N124&gt;2.14,38,IF(N124&gt;2.131,39,IF(N124&gt;2.122,40,IF(N124&gt;2.113,41,IF(N124&gt;2.104,42,IF(N124&gt;2.095,43,IF(N124&gt;2.086,44,IF(N124&gt;2.077,45,IF(N124&gt;2.068,46,IF(N124&gt;2.059,47,IF(N124&gt;2.05,48,IF(N124&gt;2.042,49,IF(N124&gt;2.034,50,IF(N124&gt;2.026,51,IF(N124&gt;2.018,52,IF(N124&gt;2.01,53,IF(N124&gt;2.002,54,IF(N124&gt;1.595,55,IF(N124&gt;1.588,56,IF(N124&gt;1.581,57,IF(N124&gt;1.574,58,IF(N124&gt;1.567,59,))))))))))))))))))))))))))))))))))))))))))))))))))))))))))))</f>
        <v>0</v>
      </c>
      <c r="Q124" s="16"/>
      <c r="R124" s="16">
        <f>O124+P124+Q124</f>
        <v>0</v>
      </c>
      <c r="S124" s="16">
        <f>R124</f>
        <v>0</v>
      </c>
      <c r="T124" s="65">
        <v>172</v>
      </c>
      <c r="U124" s="16">
        <f t="shared" si="31"/>
        <v>0</v>
      </c>
      <c r="V124" s="16">
        <f t="shared" si="32"/>
        <v>31</v>
      </c>
      <c r="W124" s="16">
        <f t="shared" si="33"/>
        <v>31</v>
      </c>
      <c r="X124" s="15">
        <f t="shared" si="34"/>
        <v>31</v>
      </c>
      <c r="Y124" s="61">
        <v>100</v>
      </c>
      <c r="Z124" s="16">
        <f t="shared" si="35"/>
        <v>0</v>
      </c>
      <c r="AA124" s="16">
        <f t="shared" si="36"/>
        <v>0</v>
      </c>
      <c r="AB124" s="16">
        <f t="shared" si="37"/>
        <v>0</v>
      </c>
      <c r="AC124" s="15">
        <f t="shared" si="38"/>
        <v>0</v>
      </c>
      <c r="AD124" s="18">
        <f t="shared" si="39"/>
        <v>81</v>
      </c>
      <c r="AE124" s="19">
        <f t="shared" si="40"/>
        <v>81</v>
      </c>
      <c r="AF124" s="19">
        <f t="shared" si="41"/>
        <v>119</v>
      </c>
    </row>
    <row r="125" spans="1:32" hidden="1" x14ac:dyDescent="0.25">
      <c r="A125" s="68">
        <v>57</v>
      </c>
      <c r="B125" s="70" t="s">
        <v>171</v>
      </c>
      <c r="C125" s="58">
        <v>23</v>
      </c>
      <c r="D125" s="59">
        <v>8.5</v>
      </c>
      <c r="E125" s="14">
        <f t="shared" si="23"/>
        <v>39</v>
      </c>
      <c r="F125" s="14">
        <f t="shared" si="24"/>
        <v>0</v>
      </c>
      <c r="G125" s="14">
        <f t="shared" si="25"/>
        <v>39</v>
      </c>
      <c r="H125" s="15">
        <f t="shared" si="26"/>
        <v>39</v>
      </c>
      <c r="I125" s="61">
        <v>330</v>
      </c>
      <c r="J125" s="14">
        <f t="shared" si="27"/>
        <v>0</v>
      </c>
      <c r="K125" s="14">
        <f t="shared" si="28"/>
        <v>16</v>
      </c>
      <c r="L125" s="14">
        <f t="shared" si="29"/>
        <v>16</v>
      </c>
      <c r="M125" s="15">
        <f t="shared" si="30"/>
        <v>16</v>
      </c>
      <c r="N125" s="17"/>
      <c r="O125" s="17"/>
      <c r="P125" s="17"/>
      <c r="Q125" s="17"/>
      <c r="R125" s="17"/>
      <c r="S125" s="17"/>
      <c r="T125" s="65">
        <v>163</v>
      </c>
      <c r="U125" s="16">
        <f t="shared" si="31"/>
        <v>0</v>
      </c>
      <c r="V125" s="16">
        <f t="shared" si="32"/>
        <v>26</v>
      </c>
      <c r="W125" s="16">
        <f t="shared" si="33"/>
        <v>26</v>
      </c>
      <c r="X125" s="15">
        <f t="shared" si="34"/>
        <v>26</v>
      </c>
      <c r="Y125" s="61">
        <v>100</v>
      </c>
      <c r="Z125" s="16">
        <f t="shared" si="35"/>
        <v>0</v>
      </c>
      <c r="AA125" s="16">
        <f t="shared" si="36"/>
        <v>0</v>
      </c>
      <c r="AB125" s="16">
        <f t="shared" si="37"/>
        <v>0</v>
      </c>
      <c r="AC125" s="15">
        <f t="shared" si="38"/>
        <v>0</v>
      </c>
      <c r="AD125" s="18">
        <f t="shared" si="39"/>
        <v>81</v>
      </c>
      <c r="AE125" s="19">
        <f t="shared" si="40"/>
        <v>81</v>
      </c>
      <c r="AF125" s="19">
        <f t="shared" si="41"/>
        <v>119</v>
      </c>
    </row>
    <row r="126" spans="1:32" hidden="1" x14ac:dyDescent="0.25">
      <c r="A126" s="68">
        <v>35</v>
      </c>
      <c r="B126" s="70" t="s">
        <v>118</v>
      </c>
      <c r="C126" s="58">
        <v>17</v>
      </c>
      <c r="D126" s="59">
        <v>8.9</v>
      </c>
      <c r="E126" s="14">
        <f t="shared" si="23"/>
        <v>0</v>
      </c>
      <c r="F126" s="14">
        <f t="shared" si="24"/>
        <v>27</v>
      </c>
      <c r="G126" s="14">
        <f t="shared" si="25"/>
        <v>27</v>
      </c>
      <c r="H126" s="15">
        <f t="shared" si="26"/>
        <v>27</v>
      </c>
      <c r="I126" s="61">
        <v>355</v>
      </c>
      <c r="J126" s="14">
        <f t="shared" si="27"/>
        <v>0</v>
      </c>
      <c r="K126" s="14">
        <f t="shared" si="28"/>
        <v>21</v>
      </c>
      <c r="L126" s="14">
        <f t="shared" si="29"/>
        <v>21</v>
      </c>
      <c r="M126" s="15">
        <f t="shared" si="30"/>
        <v>21</v>
      </c>
      <c r="N126" s="17"/>
      <c r="O126" s="17"/>
      <c r="P126" s="17"/>
      <c r="Q126" s="17"/>
      <c r="R126" s="17"/>
      <c r="S126" s="17"/>
      <c r="T126" s="65">
        <v>172</v>
      </c>
      <c r="U126" s="16">
        <f t="shared" si="31"/>
        <v>0</v>
      </c>
      <c r="V126" s="16">
        <f t="shared" si="32"/>
        <v>31</v>
      </c>
      <c r="W126" s="16">
        <f t="shared" si="33"/>
        <v>31</v>
      </c>
      <c r="X126" s="15">
        <f t="shared" si="34"/>
        <v>31</v>
      </c>
      <c r="Y126" s="61">
        <v>100</v>
      </c>
      <c r="Z126" s="16">
        <f t="shared" si="35"/>
        <v>0</v>
      </c>
      <c r="AA126" s="16">
        <f t="shared" si="36"/>
        <v>0</v>
      </c>
      <c r="AB126" s="16">
        <f t="shared" si="37"/>
        <v>0</v>
      </c>
      <c r="AC126" s="15">
        <f t="shared" si="38"/>
        <v>0</v>
      </c>
      <c r="AD126" s="18">
        <f t="shared" si="39"/>
        <v>79</v>
      </c>
      <c r="AE126" s="19">
        <f t="shared" si="40"/>
        <v>79</v>
      </c>
      <c r="AF126" s="19">
        <f t="shared" si="41"/>
        <v>121</v>
      </c>
    </row>
    <row r="127" spans="1:32" hidden="1" x14ac:dyDescent="0.25">
      <c r="A127" s="68">
        <v>114</v>
      </c>
      <c r="B127" s="70" t="s">
        <v>337</v>
      </c>
      <c r="C127" s="58">
        <v>39</v>
      </c>
      <c r="D127" s="59">
        <v>8.1999999999999993</v>
      </c>
      <c r="E127" s="14">
        <f t="shared" si="23"/>
        <v>50</v>
      </c>
      <c r="F127" s="14">
        <f t="shared" si="24"/>
        <v>0</v>
      </c>
      <c r="G127" s="14">
        <f t="shared" si="25"/>
        <v>50</v>
      </c>
      <c r="H127" s="15">
        <f t="shared" si="26"/>
        <v>50</v>
      </c>
      <c r="I127" s="61">
        <v>280</v>
      </c>
      <c r="J127" s="14">
        <f t="shared" si="27"/>
        <v>0</v>
      </c>
      <c r="K127" s="14">
        <f t="shared" si="28"/>
        <v>8</v>
      </c>
      <c r="L127" s="14">
        <f t="shared" si="29"/>
        <v>8</v>
      </c>
      <c r="M127" s="15">
        <f t="shared" si="30"/>
        <v>8</v>
      </c>
      <c r="N127" s="16">
        <v>60</v>
      </c>
      <c r="O127" s="16">
        <f>IF(N127&gt;1.567,0,IF(N127&gt;1.56,60,IF(N127&gt;1.554,61,IF(N127&gt;1.548,62,IF(N127&gt;1.542,63,IF(N127&gt;1.536,64,IF(N127&gt;1.53,65,IF(N127&gt;1.524,66,IF(N127&gt;1.518,67,IF(N127&gt;1.512,68,IF(N127&gt;1.506,69,IF(N127&gt;1.5,70,IF(N127&gt;1.494,71,IF(N127&gt;1.488,72,IF(N127&gt;1.482,73,IF(N127&gt;1.477,74,IF(N127&gt;1.473,75,IF(N127&gt;1.469,76,IF(N127&gt;1.464,77,IF(N127&gt;1.46,78,IF(N127&gt;1.455,79,IF(N127&gt;1.451,80,IF(N127&gt;1.447,81,IF(N127&gt;1.443,82,IF(N127&gt;1.439,83,IF(N127&gt;1.435,84,IF(N127&gt;1.432,85,IF(N127&gt;1.428,86,IF(N127&gt;1.425,87,IF(N127&gt;1.422,88,IF(N127&gt;1.419,89,IF(N127&gt;1.416,90,IF(N127&gt;1.413,91,IF(N127&gt;1.41,92,IF(N127&gt;1.407,93,IF(N127&gt;1.404,94,IF(N127&gt;1.401,95,IF(N127&gt;1.398,96,IF(N127&gt;1.395,97,IF(N127&gt;1.392,98,IF(N127&gt;1.389,99,IF(N127&gt;1.386,100,IF(N127&gt;1.383,101,IF(N127&gt;1.38,102,IF(N127&gt;1.378,103,IF(N127&gt;1.375,104,IF(N127&gt;1.372,105,IF(N127&gt;1.37,106,IF(N127&gt;1.367,107,IF(N127&gt;1.365,108,IF(N127&gt;1.362,109,IF(N127&gt;1.359,110,IF(N127&gt;1.357,111,IF(N127&gt;1.354,112,IF(N127&gt;1.351,113,IF(N127&gt;1.348,114,IF(N127&gt;1.346,115,IF(N127&gt;1.343,116,IF(N127&gt;1.341,117,IF(N127&gt;1.338,118,IF(N127&gt;1.336,119,)))))))))))))))))))))))))))))))))))))))))))))))))))))))))))))</f>
        <v>0</v>
      </c>
      <c r="P127" s="16">
        <f>IF(N127&gt;3.015,0,IF(N127&gt;3.001,1,IF(N127&gt;2.587,2,IF(N127&gt;2.573,3,IF(N127&gt;2.559,4,IF(N127&gt;2.545,5,IF(N127&gt;2.531,6,IF(N127&gt;2.517,7,IF(N127&gt;2.503,8,IF(N127&gt;2.489,9,IF(N127&gt;2.475,10,IF(N127&gt;2.461,11,IF(N127&gt;2.448,12,IF(N127&gt;2.435,13,IF(N127&gt;2.422,14,IF(N127&gt;2.409,15,IF(N127&gt;2.396,16,IF(N127&gt;2.383,17,IF(N127&gt;2.37,18,IF(N127&gt;2.357,19,IF(N127&gt;2.344,20,IF(N127&gt;2.332,21,IF(N127&gt;2.32,22,IF(N127&gt;2.308,23,IF(N127&gt;2.296,24,IF(N127&gt;2.284,25,IF(N127&gt;2.272,26,IF(N127&gt;2.26,27,IF(N127&gt;2.248,28,IF(N127&gt;2.236,29,IF(N127&gt;2.225,30,IF(N127&gt;2.214,31,IF(N127&gt;2.203,32,IF(N127&gt;2.192,33,IF(N127&gt;2.181,34,IF(N127&gt;2.17,35,IF(N127&gt;2.16,36,IF(N127&gt;2.15,37,IF(N127&gt;2.14,38,IF(N127&gt;2.131,39,IF(N127&gt;2.122,40,IF(N127&gt;2.113,41,IF(N127&gt;2.104,42,IF(N127&gt;2.095,43,IF(N127&gt;2.086,44,IF(N127&gt;2.077,45,IF(N127&gt;2.068,46,IF(N127&gt;2.059,47,IF(N127&gt;2.05,48,IF(N127&gt;2.042,49,IF(N127&gt;2.034,50,IF(N127&gt;2.026,51,IF(N127&gt;2.018,52,IF(N127&gt;2.01,53,IF(N127&gt;2.002,54,IF(N127&gt;1.595,55,IF(N127&gt;1.588,56,IF(N127&gt;1.581,57,IF(N127&gt;1.574,58,IF(N127&gt;1.567,59,))))))))))))))))))))))))))))))))))))))))))))))))))))))))))))</f>
        <v>0</v>
      </c>
      <c r="Q127" s="16"/>
      <c r="R127" s="16">
        <f>O127+P127+Q127</f>
        <v>0</v>
      </c>
      <c r="S127" s="16">
        <f>R127</f>
        <v>0</v>
      </c>
      <c r="T127" s="65">
        <v>150</v>
      </c>
      <c r="U127" s="16">
        <f t="shared" si="31"/>
        <v>0</v>
      </c>
      <c r="V127" s="16">
        <f t="shared" si="32"/>
        <v>20</v>
      </c>
      <c r="W127" s="16">
        <f t="shared" si="33"/>
        <v>20</v>
      </c>
      <c r="X127" s="15">
        <f t="shared" si="34"/>
        <v>20</v>
      </c>
      <c r="Y127" s="61">
        <v>100</v>
      </c>
      <c r="Z127" s="16">
        <f t="shared" si="35"/>
        <v>0</v>
      </c>
      <c r="AA127" s="16">
        <f t="shared" si="36"/>
        <v>0</v>
      </c>
      <c r="AB127" s="16">
        <f t="shared" si="37"/>
        <v>0</v>
      </c>
      <c r="AC127" s="15">
        <f t="shared" si="38"/>
        <v>0</v>
      </c>
      <c r="AD127" s="18">
        <f t="shared" si="39"/>
        <v>78</v>
      </c>
      <c r="AE127" s="19">
        <f t="shared" si="40"/>
        <v>78</v>
      </c>
      <c r="AF127" s="19">
        <f t="shared" si="41"/>
        <v>122</v>
      </c>
    </row>
    <row r="128" spans="1:32" hidden="1" x14ac:dyDescent="0.25">
      <c r="A128" s="68">
        <v>40</v>
      </c>
      <c r="B128" s="70" t="s">
        <v>124</v>
      </c>
      <c r="C128" s="58">
        <v>18</v>
      </c>
      <c r="D128" s="59">
        <v>9</v>
      </c>
      <c r="E128" s="14">
        <f t="shared" si="23"/>
        <v>0</v>
      </c>
      <c r="F128" s="14">
        <f t="shared" si="24"/>
        <v>24</v>
      </c>
      <c r="G128" s="14">
        <f t="shared" si="25"/>
        <v>24</v>
      </c>
      <c r="H128" s="15">
        <f t="shared" si="26"/>
        <v>24</v>
      </c>
      <c r="I128" s="61">
        <v>430</v>
      </c>
      <c r="J128" s="14">
        <f t="shared" si="27"/>
        <v>0</v>
      </c>
      <c r="K128" s="14">
        <f t="shared" si="28"/>
        <v>36</v>
      </c>
      <c r="L128" s="14">
        <f t="shared" si="29"/>
        <v>36</v>
      </c>
      <c r="M128" s="15">
        <f t="shared" si="30"/>
        <v>36</v>
      </c>
      <c r="N128" s="17"/>
      <c r="O128" s="17"/>
      <c r="P128" s="17"/>
      <c r="Q128" s="17"/>
      <c r="R128" s="17"/>
      <c r="S128" s="17"/>
      <c r="T128" s="65">
        <v>145</v>
      </c>
      <c r="U128" s="16">
        <f t="shared" si="31"/>
        <v>0</v>
      </c>
      <c r="V128" s="16">
        <f t="shared" si="32"/>
        <v>17</v>
      </c>
      <c r="W128" s="16">
        <f t="shared" si="33"/>
        <v>17</v>
      </c>
      <c r="X128" s="15">
        <f t="shared" si="34"/>
        <v>17</v>
      </c>
      <c r="Y128" s="61">
        <v>100</v>
      </c>
      <c r="Z128" s="16">
        <f t="shared" si="35"/>
        <v>0</v>
      </c>
      <c r="AA128" s="16">
        <f t="shared" si="36"/>
        <v>0</v>
      </c>
      <c r="AB128" s="16">
        <f t="shared" si="37"/>
        <v>0</v>
      </c>
      <c r="AC128" s="15">
        <f t="shared" si="38"/>
        <v>0</v>
      </c>
      <c r="AD128" s="18">
        <f t="shared" si="39"/>
        <v>77</v>
      </c>
      <c r="AE128" s="19">
        <f t="shared" si="40"/>
        <v>77</v>
      </c>
      <c r="AF128" s="19">
        <f t="shared" si="41"/>
        <v>123</v>
      </c>
    </row>
    <row r="129" spans="1:32" hidden="1" x14ac:dyDescent="0.25">
      <c r="A129" s="68">
        <v>121</v>
      </c>
      <c r="B129" s="70" t="s">
        <v>152</v>
      </c>
      <c r="C129" s="58">
        <v>41</v>
      </c>
      <c r="D129" s="59">
        <v>8.4</v>
      </c>
      <c r="E129" s="14">
        <f t="shared" si="23"/>
        <v>42</v>
      </c>
      <c r="F129" s="14">
        <f t="shared" si="24"/>
        <v>0</v>
      </c>
      <c r="G129" s="14">
        <f t="shared" si="25"/>
        <v>42</v>
      </c>
      <c r="H129" s="15">
        <f t="shared" si="26"/>
        <v>42</v>
      </c>
      <c r="I129" s="61">
        <v>240</v>
      </c>
      <c r="J129" s="14">
        <f t="shared" si="27"/>
        <v>0</v>
      </c>
      <c r="K129" s="14">
        <f t="shared" si="28"/>
        <v>4</v>
      </c>
      <c r="L129" s="14">
        <f t="shared" si="29"/>
        <v>4</v>
      </c>
      <c r="M129" s="15">
        <f t="shared" si="30"/>
        <v>4</v>
      </c>
      <c r="N129" s="16">
        <v>60</v>
      </c>
      <c r="O129" s="16">
        <f>IF(N129&gt;1.567,0,IF(N129&gt;1.56,60,IF(N129&gt;1.554,61,IF(N129&gt;1.548,62,IF(N129&gt;1.542,63,IF(N129&gt;1.536,64,IF(N129&gt;1.53,65,IF(N129&gt;1.524,66,IF(N129&gt;1.518,67,IF(N129&gt;1.512,68,IF(N129&gt;1.506,69,IF(N129&gt;1.5,70,IF(N129&gt;1.494,71,IF(N129&gt;1.488,72,IF(N129&gt;1.482,73,IF(N129&gt;1.477,74,IF(N129&gt;1.473,75,IF(N129&gt;1.469,76,IF(N129&gt;1.464,77,IF(N129&gt;1.46,78,IF(N129&gt;1.455,79,IF(N129&gt;1.451,80,IF(N129&gt;1.447,81,IF(N129&gt;1.443,82,IF(N129&gt;1.439,83,IF(N129&gt;1.435,84,IF(N129&gt;1.432,85,IF(N129&gt;1.428,86,IF(N129&gt;1.425,87,IF(N129&gt;1.422,88,IF(N129&gt;1.419,89,IF(N129&gt;1.416,90,IF(N129&gt;1.413,91,IF(N129&gt;1.41,92,IF(N129&gt;1.407,93,IF(N129&gt;1.404,94,IF(N129&gt;1.401,95,IF(N129&gt;1.398,96,IF(N129&gt;1.395,97,IF(N129&gt;1.392,98,IF(N129&gt;1.389,99,IF(N129&gt;1.386,100,IF(N129&gt;1.383,101,IF(N129&gt;1.38,102,IF(N129&gt;1.378,103,IF(N129&gt;1.375,104,IF(N129&gt;1.372,105,IF(N129&gt;1.37,106,IF(N129&gt;1.367,107,IF(N129&gt;1.365,108,IF(N129&gt;1.362,109,IF(N129&gt;1.359,110,IF(N129&gt;1.357,111,IF(N129&gt;1.354,112,IF(N129&gt;1.351,113,IF(N129&gt;1.348,114,IF(N129&gt;1.346,115,IF(N129&gt;1.343,116,IF(N129&gt;1.341,117,IF(N129&gt;1.338,118,IF(N129&gt;1.336,119,)))))))))))))))))))))))))))))))))))))))))))))))))))))))))))))</f>
        <v>0</v>
      </c>
      <c r="P129" s="16">
        <f>IF(N129&gt;3.015,0,IF(N129&gt;3.001,1,IF(N129&gt;2.587,2,IF(N129&gt;2.573,3,IF(N129&gt;2.559,4,IF(N129&gt;2.545,5,IF(N129&gt;2.531,6,IF(N129&gt;2.517,7,IF(N129&gt;2.503,8,IF(N129&gt;2.489,9,IF(N129&gt;2.475,10,IF(N129&gt;2.461,11,IF(N129&gt;2.448,12,IF(N129&gt;2.435,13,IF(N129&gt;2.422,14,IF(N129&gt;2.409,15,IF(N129&gt;2.396,16,IF(N129&gt;2.383,17,IF(N129&gt;2.37,18,IF(N129&gt;2.357,19,IF(N129&gt;2.344,20,IF(N129&gt;2.332,21,IF(N129&gt;2.32,22,IF(N129&gt;2.308,23,IF(N129&gt;2.296,24,IF(N129&gt;2.284,25,IF(N129&gt;2.272,26,IF(N129&gt;2.26,27,IF(N129&gt;2.248,28,IF(N129&gt;2.236,29,IF(N129&gt;2.225,30,IF(N129&gt;2.214,31,IF(N129&gt;2.203,32,IF(N129&gt;2.192,33,IF(N129&gt;2.181,34,IF(N129&gt;2.17,35,IF(N129&gt;2.16,36,IF(N129&gt;2.15,37,IF(N129&gt;2.14,38,IF(N129&gt;2.131,39,IF(N129&gt;2.122,40,IF(N129&gt;2.113,41,IF(N129&gt;2.104,42,IF(N129&gt;2.095,43,IF(N129&gt;2.086,44,IF(N129&gt;2.077,45,IF(N129&gt;2.068,46,IF(N129&gt;2.059,47,IF(N129&gt;2.05,48,IF(N129&gt;2.042,49,IF(N129&gt;2.034,50,IF(N129&gt;2.026,51,IF(N129&gt;2.018,52,IF(N129&gt;2.01,53,IF(N129&gt;2.002,54,IF(N129&gt;1.595,55,IF(N129&gt;1.588,56,IF(N129&gt;1.581,57,IF(N129&gt;1.574,58,IF(N129&gt;1.567,59,))))))))))))))))))))))))))))))))))))))))))))))))))))))))))))</f>
        <v>0</v>
      </c>
      <c r="Q129" s="16"/>
      <c r="R129" s="16">
        <f>O129+P129+Q129</f>
        <v>0</v>
      </c>
      <c r="S129" s="16">
        <f>R129</f>
        <v>0</v>
      </c>
      <c r="T129" s="65">
        <v>173</v>
      </c>
      <c r="U129" s="16">
        <f t="shared" si="31"/>
        <v>0</v>
      </c>
      <c r="V129" s="16">
        <f t="shared" si="32"/>
        <v>31</v>
      </c>
      <c r="W129" s="16">
        <f t="shared" si="33"/>
        <v>31</v>
      </c>
      <c r="X129" s="15">
        <f t="shared" si="34"/>
        <v>31</v>
      </c>
      <c r="Y129" s="61">
        <v>100</v>
      </c>
      <c r="Z129" s="16">
        <f t="shared" si="35"/>
        <v>0</v>
      </c>
      <c r="AA129" s="16">
        <f t="shared" si="36"/>
        <v>0</v>
      </c>
      <c r="AB129" s="16">
        <f t="shared" si="37"/>
        <v>0</v>
      </c>
      <c r="AC129" s="15">
        <f t="shared" si="38"/>
        <v>0</v>
      </c>
      <c r="AD129" s="18">
        <f t="shared" si="39"/>
        <v>77</v>
      </c>
      <c r="AE129" s="19">
        <f t="shared" si="40"/>
        <v>77</v>
      </c>
      <c r="AF129" s="19">
        <f t="shared" si="41"/>
        <v>123</v>
      </c>
    </row>
    <row r="130" spans="1:32" hidden="1" x14ac:dyDescent="0.25">
      <c r="A130" s="68">
        <v>172</v>
      </c>
      <c r="B130" s="70" t="s">
        <v>325</v>
      </c>
      <c r="C130" s="58">
        <v>53</v>
      </c>
      <c r="D130" s="59">
        <v>8.3000000000000007</v>
      </c>
      <c r="E130" s="14">
        <f t="shared" si="23"/>
        <v>46</v>
      </c>
      <c r="F130" s="14">
        <f t="shared" si="24"/>
        <v>0</v>
      </c>
      <c r="G130" s="14">
        <f t="shared" si="25"/>
        <v>46</v>
      </c>
      <c r="H130" s="15">
        <f t="shared" si="26"/>
        <v>46</v>
      </c>
      <c r="I130" s="61">
        <v>330</v>
      </c>
      <c r="J130" s="14">
        <f t="shared" si="27"/>
        <v>0</v>
      </c>
      <c r="K130" s="14">
        <f t="shared" si="28"/>
        <v>16</v>
      </c>
      <c r="L130" s="14">
        <f t="shared" si="29"/>
        <v>16</v>
      </c>
      <c r="M130" s="15">
        <f t="shared" si="30"/>
        <v>16</v>
      </c>
      <c r="N130" s="16">
        <v>60</v>
      </c>
      <c r="O130" s="16">
        <f>IF(N130&gt;1.567,0,IF(N130&gt;1.56,60,IF(N130&gt;1.554,61,IF(N130&gt;1.548,62,IF(N130&gt;1.542,63,IF(N130&gt;1.536,64,IF(N130&gt;1.53,65,IF(N130&gt;1.524,66,IF(N130&gt;1.518,67,IF(N130&gt;1.512,68,IF(N130&gt;1.506,69,IF(N130&gt;1.5,70,IF(N130&gt;1.494,71,IF(N130&gt;1.488,72,IF(N130&gt;1.482,73,IF(N130&gt;1.477,74,IF(N130&gt;1.473,75,IF(N130&gt;1.469,76,IF(N130&gt;1.464,77,IF(N130&gt;1.46,78,IF(N130&gt;1.455,79,IF(N130&gt;1.451,80,IF(N130&gt;1.447,81,IF(N130&gt;1.443,82,IF(N130&gt;1.439,83,IF(N130&gt;1.435,84,IF(N130&gt;1.432,85,IF(N130&gt;1.428,86,IF(N130&gt;1.425,87,IF(N130&gt;1.422,88,IF(N130&gt;1.419,89,IF(N130&gt;1.416,90,IF(N130&gt;1.413,91,IF(N130&gt;1.41,92,IF(N130&gt;1.407,93,IF(N130&gt;1.404,94,IF(N130&gt;1.401,95,IF(N130&gt;1.398,96,IF(N130&gt;1.395,97,IF(N130&gt;1.392,98,IF(N130&gt;1.389,99,IF(N130&gt;1.386,100,IF(N130&gt;1.383,101,IF(N130&gt;1.38,102,IF(N130&gt;1.378,103,IF(N130&gt;1.375,104,IF(N130&gt;1.372,105,IF(N130&gt;1.37,106,IF(N130&gt;1.367,107,IF(N130&gt;1.365,108,IF(N130&gt;1.362,109,IF(N130&gt;1.359,110,IF(N130&gt;1.357,111,IF(N130&gt;1.354,112,IF(N130&gt;1.351,113,IF(N130&gt;1.348,114,IF(N130&gt;1.346,115,IF(N130&gt;1.343,116,IF(N130&gt;1.341,117,IF(N130&gt;1.338,118,IF(N130&gt;1.336,119,)))))))))))))))))))))))))))))))))))))))))))))))))))))))))))))</f>
        <v>0</v>
      </c>
      <c r="P130" s="16">
        <f>IF(N130&gt;3.015,0,IF(N130&gt;3.001,1,IF(N130&gt;2.587,2,IF(N130&gt;2.573,3,IF(N130&gt;2.559,4,IF(N130&gt;2.545,5,IF(N130&gt;2.531,6,IF(N130&gt;2.517,7,IF(N130&gt;2.503,8,IF(N130&gt;2.489,9,IF(N130&gt;2.475,10,IF(N130&gt;2.461,11,IF(N130&gt;2.448,12,IF(N130&gt;2.435,13,IF(N130&gt;2.422,14,IF(N130&gt;2.409,15,IF(N130&gt;2.396,16,IF(N130&gt;2.383,17,IF(N130&gt;2.37,18,IF(N130&gt;2.357,19,IF(N130&gt;2.344,20,IF(N130&gt;2.332,21,IF(N130&gt;2.32,22,IF(N130&gt;2.308,23,IF(N130&gt;2.296,24,IF(N130&gt;2.284,25,IF(N130&gt;2.272,26,IF(N130&gt;2.26,27,IF(N130&gt;2.248,28,IF(N130&gt;2.236,29,IF(N130&gt;2.225,30,IF(N130&gt;2.214,31,IF(N130&gt;2.203,32,IF(N130&gt;2.192,33,IF(N130&gt;2.181,34,IF(N130&gt;2.17,35,IF(N130&gt;2.16,36,IF(N130&gt;2.15,37,IF(N130&gt;2.14,38,IF(N130&gt;2.131,39,IF(N130&gt;2.122,40,IF(N130&gt;2.113,41,IF(N130&gt;2.104,42,IF(N130&gt;2.095,43,IF(N130&gt;2.086,44,IF(N130&gt;2.077,45,IF(N130&gt;2.068,46,IF(N130&gt;2.059,47,IF(N130&gt;2.05,48,IF(N130&gt;2.042,49,IF(N130&gt;2.034,50,IF(N130&gt;2.026,51,IF(N130&gt;2.018,52,IF(N130&gt;2.01,53,IF(N130&gt;2.002,54,IF(N130&gt;1.595,55,IF(N130&gt;1.588,56,IF(N130&gt;1.581,57,IF(N130&gt;1.574,58,IF(N130&gt;1.567,59,))))))))))))))))))))))))))))))))))))))))))))))))))))))))))))</f>
        <v>0</v>
      </c>
      <c r="Q130" s="16"/>
      <c r="R130" s="16">
        <f>O130+P130+Q130</f>
        <v>0</v>
      </c>
      <c r="S130" s="16">
        <f>R130</f>
        <v>0</v>
      </c>
      <c r="T130" s="65">
        <v>141</v>
      </c>
      <c r="U130" s="16">
        <f t="shared" si="31"/>
        <v>0</v>
      </c>
      <c r="V130" s="16">
        <f t="shared" si="32"/>
        <v>15</v>
      </c>
      <c r="W130" s="16">
        <f t="shared" si="33"/>
        <v>15</v>
      </c>
      <c r="X130" s="15">
        <f t="shared" si="34"/>
        <v>15</v>
      </c>
      <c r="Y130" s="61">
        <v>100</v>
      </c>
      <c r="Z130" s="16">
        <f t="shared" si="35"/>
        <v>0</v>
      </c>
      <c r="AA130" s="16">
        <f t="shared" si="36"/>
        <v>0</v>
      </c>
      <c r="AB130" s="16">
        <f t="shared" si="37"/>
        <v>0</v>
      </c>
      <c r="AC130" s="15">
        <f t="shared" si="38"/>
        <v>0</v>
      </c>
      <c r="AD130" s="18">
        <f t="shared" si="39"/>
        <v>77</v>
      </c>
      <c r="AE130" s="19">
        <f t="shared" si="40"/>
        <v>77</v>
      </c>
      <c r="AF130" s="19">
        <f t="shared" si="41"/>
        <v>123</v>
      </c>
    </row>
    <row r="131" spans="1:32" hidden="1" x14ac:dyDescent="0.25">
      <c r="A131" s="68">
        <v>61</v>
      </c>
      <c r="B131" s="70" t="s">
        <v>298</v>
      </c>
      <c r="C131" s="58">
        <v>24</v>
      </c>
      <c r="D131" s="59">
        <v>9</v>
      </c>
      <c r="E131" s="14">
        <f t="shared" si="23"/>
        <v>0</v>
      </c>
      <c r="F131" s="14">
        <f t="shared" si="24"/>
        <v>24</v>
      </c>
      <c r="G131" s="14">
        <f t="shared" si="25"/>
        <v>24</v>
      </c>
      <c r="H131" s="15">
        <f t="shared" si="26"/>
        <v>24</v>
      </c>
      <c r="I131" s="61">
        <v>330</v>
      </c>
      <c r="J131" s="14">
        <f t="shared" si="27"/>
        <v>0</v>
      </c>
      <c r="K131" s="14">
        <f t="shared" si="28"/>
        <v>16</v>
      </c>
      <c r="L131" s="14">
        <f t="shared" si="29"/>
        <v>16</v>
      </c>
      <c r="M131" s="15">
        <f t="shared" si="30"/>
        <v>16</v>
      </c>
      <c r="N131" s="17"/>
      <c r="O131" s="17"/>
      <c r="P131" s="17"/>
      <c r="Q131" s="17"/>
      <c r="R131" s="17"/>
      <c r="S131" s="17"/>
      <c r="T131" s="65">
        <v>183</v>
      </c>
      <c r="U131" s="16">
        <f t="shared" si="31"/>
        <v>0</v>
      </c>
      <c r="V131" s="16">
        <f t="shared" si="32"/>
        <v>36</v>
      </c>
      <c r="W131" s="16">
        <f t="shared" si="33"/>
        <v>36</v>
      </c>
      <c r="X131" s="15">
        <f t="shared" si="34"/>
        <v>36</v>
      </c>
      <c r="Y131" s="61">
        <v>100</v>
      </c>
      <c r="Z131" s="16">
        <f t="shared" si="35"/>
        <v>0</v>
      </c>
      <c r="AA131" s="16">
        <f t="shared" si="36"/>
        <v>0</v>
      </c>
      <c r="AB131" s="16">
        <f t="shared" si="37"/>
        <v>0</v>
      </c>
      <c r="AC131" s="15">
        <f t="shared" si="38"/>
        <v>0</v>
      </c>
      <c r="AD131" s="18">
        <f t="shared" si="39"/>
        <v>76</v>
      </c>
      <c r="AE131" s="19">
        <f t="shared" si="40"/>
        <v>76</v>
      </c>
      <c r="AF131" s="19">
        <f t="shared" si="41"/>
        <v>126</v>
      </c>
    </row>
    <row r="132" spans="1:32" hidden="1" x14ac:dyDescent="0.25">
      <c r="A132" s="68">
        <v>101</v>
      </c>
      <c r="B132" s="70" t="s">
        <v>394</v>
      </c>
      <c r="C132" s="58">
        <v>36</v>
      </c>
      <c r="D132" s="59">
        <v>9.3000000000000007</v>
      </c>
      <c r="E132" s="14">
        <f t="shared" si="23"/>
        <v>0</v>
      </c>
      <c r="F132" s="14">
        <f t="shared" si="24"/>
        <v>18</v>
      </c>
      <c r="G132" s="14">
        <f t="shared" si="25"/>
        <v>18</v>
      </c>
      <c r="H132" s="15">
        <f t="shared" si="26"/>
        <v>18</v>
      </c>
      <c r="I132" s="61">
        <v>400</v>
      </c>
      <c r="J132" s="14">
        <f t="shared" si="27"/>
        <v>0</v>
      </c>
      <c r="K132" s="14">
        <f t="shared" si="28"/>
        <v>30</v>
      </c>
      <c r="L132" s="14">
        <f t="shared" si="29"/>
        <v>30</v>
      </c>
      <c r="M132" s="15">
        <f t="shared" si="30"/>
        <v>30</v>
      </c>
      <c r="N132" s="17"/>
      <c r="O132" s="17"/>
      <c r="P132" s="17"/>
      <c r="Q132" s="17"/>
      <c r="R132" s="17"/>
      <c r="S132" s="17"/>
      <c r="T132" s="65">
        <v>166</v>
      </c>
      <c r="U132" s="16">
        <f t="shared" si="31"/>
        <v>0</v>
      </c>
      <c r="V132" s="16">
        <f t="shared" si="32"/>
        <v>28</v>
      </c>
      <c r="W132" s="16">
        <f t="shared" si="33"/>
        <v>28</v>
      </c>
      <c r="X132" s="15">
        <f t="shared" si="34"/>
        <v>28</v>
      </c>
      <c r="Y132" s="61">
        <v>100</v>
      </c>
      <c r="Z132" s="16">
        <f t="shared" si="35"/>
        <v>0</v>
      </c>
      <c r="AA132" s="16">
        <f t="shared" si="36"/>
        <v>0</v>
      </c>
      <c r="AB132" s="16">
        <f t="shared" si="37"/>
        <v>0</v>
      </c>
      <c r="AC132" s="15">
        <f t="shared" si="38"/>
        <v>0</v>
      </c>
      <c r="AD132" s="18">
        <f t="shared" si="39"/>
        <v>76</v>
      </c>
      <c r="AE132" s="19">
        <f t="shared" si="40"/>
        <v>76</v>
      </c>
      <c r="AF132" s="19">
        <f t="shared" si="41"/>
        <v>126</v>
      </c>
    </row>
    <row r="133" spans="1:32" hidden="1" x14ac:dyDescent="0.25">
      <c r="A133" s="68">
        <v>20</v>
      </c>
      <c r="B133" s="70" t="s">
        <v>242</v>
      </c>
      <c r="C133" s="58">
        <v>10</v>
      </c>
      <c r="D133" s="59">
        <v>8.8000000000000007</v>
      </c>
      <c r="E133" s="14">
        <f t="shared" si="23"/>
        <v>30</v>
      </c>
      <c r="F133" s="14">
        <f t="shared" si="24"/>
        <v>0</v>
      </c>
      <c r="G133" s="14">
        <f t="shared" si="25"/>
        <v>30</v>
      </c>
      <c r="H133" s="15">
        <f t="shared" si="26"/>
        <v>30</v>
      </c>
      <c r="I133" s="61">
        <v>405</v>
      </c>
      <c r="J133" s="14">
        <f t="shared" si="27"/>
        <v>0</v>
      </c>
      <c r="K133" s="14">
        <f t="shared" si="28"/>
        <v>31</v>
      </c>
      <c r="L133" s="14">
        <f t="shared" si="29"/>
        <v>31</v>
      </c>
      <c r="M133" s="15">
        <f t="shared" si="30"/>
        <v>31</v>
      </c>
      <c r="N133" s="16">
        <v>60</v>
      </c>
      <c r="O133" s="16">
        <f>IF(N133&gt;1.567,0,IF(N133&gt;1.56,60,IF(N133&gt;1.554,61,IF(N133&gt;1.548,62,IF(N133&gt;1.542,63,IF(N133&gt;1.536,64,IF(N133&gt;1.53,65,IF(N133&gt;1.524,66,IF(N133&gt;1.518,67,IF(N133&gt;1.512,68,IF(N133&gt;1.506,69,IF(N133&gt;1.5,70,IF(N133&gt;1.494,71,IF(N133&gt;1.488,72,IF(N133&gt;1.482,73,IF(N133&gt;1.477,74,IF(N133&gt;1.473,75,IF(N133&gt;1.469,76,IF(N133&gt;1.464,77,IF(N133&gt;1.46,78,IF(N133&gt;1.455,79,IF(N133&gt;1.451,80,IF(N133&gt;1.447,81,IF(N133&gt;1.443,82,IF(N133&gt;1.439,83,IF(N133&gt;1.435,84,IF(N133&gt;1.432,85,IF(N133&gt;1.428,86,IF(N133&gt;1.425,87,IF(N133&gt;1.422,88,IF(N133&gt;1.419,89,IF(N133&gt;1.416,90,IF(N133&gt;1.413,91,IF(N133&gt;1.41,92,IF(N133&gt;1.407,93,IF(N133&gt;1.404,94,IF(N133&gt;1.401,95,IF(N133&gt;1.398,96,IF(N133&gt;1.395,97,IF(N133&gt;1.392,98,IF(N133&gt;1.389,99,IF(N133&gt;1.386,100,IF(N133&gt;1.383,101,IF(N133&gt;1.38,102,IF(N133&gt;1.378,103,IF(N133&gt;1.375,104,IF(N133&gt;1.372,105,IF(N133&gt;1.37,106,IF(N133&gt;1.367,107,IF(N133&gt;1.365,108,IF(N133&gt;1.362,109,IF(N133&gt;1.359,110,IF(N133&gt;1.357,111,IF(N133&gt;1.354,112,IF(N133&gt;1.351,113,IF(N133&gt;1.348,114,IF(N133&gt;1.346,115,IF(N133&gt;1.343,116,IF(N133&gt;1.341,117,IF(N133&gt;1.338,118,IF(N133&gt;1.336,119,)))))))))))))))))))))))))))))))))))))))))))))))))))))))))))))</f>
        <v>0</v>
      </c>
      <c r="P133" s="16">
        <f>IF(N133&gt;3.015,0,IF(N133&gt;3.001,1,IF(N133&gt;2.587,2,IF(N133&gt;2.573,3,IF(N133&gt;2.559,4,IF(N133&gt;2.545,5,IF(N133&gt;2.531,6,IF(N133&gt;2.517,7,IF(N133&gt;2.503,8,IF(N133&gt;2.489,9,IF(N133&gt;2.475,10,IF(N133&gt;2.461,11,IF(N133&gt;2.448,12,IF(N133&gt;2.435,13,IF(N133&gt;2.422,14,IF(N133&gt;2.409,15,IF(N133&gt;2.396,16,IF(N133&gt;2.383,17,IF(N133&gt;2.37,18,IF(N133&gt;2.357,19,IF(N133&gt;2.344,20,IF(N133&gt;2.332,21,IF(N133&gt;2.32,22,IF(N133&gt;2.308,23,IF(N133&gt;2.296,24,IF(N133&gt;2.284,25,IF(N133&gt;2.272,26,IF(N133&gt;2.26,27,IF(N133&gt;2.248,28,IF(N133&gt;2.236,29,IF(N133&gt;2.225,30,IF(N133&gt;2.214,31,IF(N133&gt;2.203,32,IF(N133&gt;2.192,33,IF(N133&gt;2.181,34,IF(N133&gt;2.17,35,IF(N133&gt;2.16,36,IF(N133&gt;2.15,37,IF(N133&gt;2.14,38,IF(N133&gt;2.131,39,IF(N133&gt;2.122,40,IF(N133&gt;2.113,41,IF(N133&gt;2.104,42,IF(N133&gt;2.095,43,IF(N133&gt;2.086,44,IF(N133&gt;2.077,45,IF(N133&gt;2.068,46,IF(N133&gt;2.059,47,IF(N133&gt;2.05,48,IF(N133&gt;2.042,49,IF(N133&gt;2.034,50,IF(N133&gt;2.026,51,IF(N133&gt;2.018,52,IF(N133&gt;2.01,53,IF(N133&gt;2.002,54,IF(N133&gt;1.595,55,IF(N133&gt;1.588,56,IF(N133&gt;1.581,57,IF(N133&gt;1.574,58,IF(N133&gt;1.567,59,))))))))))))))))))))))))))))))))))))))))))))))))))))))))))))</f>
        <v>0</v>
      </c>
      <c r="Q133" s="16"/>
      <c r="R133" s="16">
        <f>O133+P133+Q133</f>
        <v>0</v>
      </c>
      <c r="S133" s="16">
        <f>R133</f>
        <v>0</v>
      </c>
      <c r="T133" s="65">
        <v>136</v>
      </c>
      <c r="U133" s="16">
        <f t="shared" si="31"/>
        <v>0</v>
      </c>
      <c r="V133" s="16">
        <f t="shared" si="32"/>
        <v>13</v>
      </c>
      <c r="W133" s="16">
        <f t="shared" si="33"/>
        <v>13</v>
      </c>
      <c r="X133" s="15">
        <f t="shared" si="34"/>
        <v>13</v>
      </c>
      <c r="Y133" s="61">
        <v>100</v>
      </c>
      <c r="Z133" s="16">
        <f t="shared" si="35"/>
        <v>0</v>
      </c>
      <c r="AA133" s="16">
        <f t="shared" si="36"/>
        <v>0</v>
      </c>
      <c r="AB133" s="16">
        <f t="shared" si="37"/>
        <v>0</v>
      </c>
      <c r="AC133" s="15">
        <f t="shared" si="38"/>
        <v>0</v>
      </c>
      <c r="AD133" s="18">
        <f t="shared" si="39"/>
        <v>74</v>
      </c>
      <c r="AE133" s="19">
        <f t="shared" si="40"/>
        <v>74</v>
      </c>
      <c r="AF133" s="19">
        <f t="shared" si="41"/>
        <v>128</v>
      </c>
    </row>
    <row r="134" spans="1:32" hidden="1" x14ac:dyDescent="0.25">
      <c r="A134" s="68">
        <v>49</v>
      </c>
      <c r="B134" s="70" t="s">
        <v>129</v>
      </c>
      <c r="C134" s="58">
        <v>20</v>
      </c>
      <c r="D134" s="59">
        <v>8.5</v>
      </c>
      <c r="E134" s="14">
        <f t="shared" ref="E134:E197" si="50">IF(D134&gt;8.85,0,IF(D134&gt;8.82,28,IF(D134&gt;8.8,29,IF(D134&gt;8.75,30,IF(D134&gt;8.73,31,IF(D134&gt;8.7,32,IF(D134&gt;8.65,33,IF(D134&gt;8.63,34,IF(D134&gt;8.6,35,IF(D134&gt;8.55,36,IF(D134&gt;8.53,37,IF(D134&gt;8.5,38,IF(D134&gt;8.45,39,IF(D134&gt;8.42,40,IF(D134&gt;8.4,41,IF(D134&gt;8.37,42,IF(D134&gt;8.36,43,IF(D134&gt;8.32,44,IF(D134&gt;8.3,45,IF(D134&gt;8.27,46,IF(D134&gt;8.25,47,IF(D134&gt;8.23,48,IF(D134&gt;8.2,49,IF(D134&gt;8.15,50,IF(D134&gt;8.13,51,IF(D134&gt;8.1,52,IF(D134&gt;8.05,53,IF(D134&gt;8,54,IF(D134&gt;7.93,55,IF(D134&gt;7.9,56,IF(D134&gt;7.84,57,IF(D134&gt;7.8,58,IF(D134&gt;7.75,59,IF(D134&gt;7.7,60,IF(D134&gt;7.65,61,IF(D134&gt;7.6,62,IF(D134&gt;7.55,63,IF(D134&gt;7.5,64,IF(D134&gt;7.45,65,IF(D134&gt;7.4,66,IF(D134&gt;7.35,67,IF(D134&gt;7.3,68,IF(D134&gt;7.2,69,IF(D134&gt;6.9,70,))))))))))))))))))))))))))))))))))))))))))))</f>
        <v>39</v>
      </c>
      <c r="F134" s="14">
        <f t="shared" ref="F134:F197" si="51">IF(D134&gt;10.5,0,IF(D134&gt;10.4,1,IF(D134&gt;10.3,2,IF(D134&gt;10.2,3,IF(D134&gt;10.1,4,IF(D134&gt;10,5,IF(D134&gt;9.9,6,IF(D134&gt;9.8,7,IF(D134&gt;9.75,8,IF(D134&gt;9.7,9,IF(D134&gt;9.65,10,IF(D134&gt;9.6,11,IF(D134&gt;9.55,12,IF(D134&gt;9.5,13,IF(D134&gt;9.45,14,IF(D134&gt;9.4,15,IF(D134&gt;9.35,16,IF(D134&gt;9.3,17,IF(D134&gt;9.25,18,IF(D134&gt;9.2,19,IF(D134&gt;9.15,20,IF(D134&gt;9.1,21,IF(D134&gt;9.03,22,IF(D134&gt;9,23,IF(D134&gt;8.95,24,IF(D134&gt;8.92,25,IF(D134&gt;8.9,26,IF(D134&gt;8.85,27,))))))))))))))))))))))))))))</f>
        <v>0</v>
      </c>
      <c r="G134" s="14">
        <f t="shared" ref="G134:G197" si="52">E134+F134</f>
        <v>39</v>
      </c>
      <c r="H134" s="15">
        <f t="shared" ref="H134:H197" si="53">G134</f>
        <v>39</v>
      </c>
      <c r="I134" s="61">
        <v>320</v>
      </c>
      <c r="J134" s="14">
        <f t="shared" ref="J134:J197" si="54">IF(I134&lt;470,0,IF(I134&lt;475,44,IF(I134&lt;480,45,IF(I134&lt;485,46,IF(I134&lt;490,47,IF(I134&lt;495,48,IF(I134&lt;500,49,IF(I134&lt;505,50,IF(I134&lt;510,51,IF(I134&lt;515,52,IF(I134&lt;520,53,IF(I134&lt;525,54,IF(I134&lt;530,55,IF(I134&lt;535,56,IF(I134&lt;540,57,IF(I134&lt;545,58,IF(I134&lt;550,59,IF(I134&lt;555,60,IF(I134&lt;560,61,IF(I134&lt;565,62,IF(I134&lt;570,63,IF(I134&lt;575,64,IF(I134&lt;580,65,IF(I134&lt;585,66,IF(I134&lt;590,67,IF(I134&lt;595,68,IF(I134&lt;600,69,IF(I134&lt;705,70,))))))))))))))))))))))))))))</f>
        <v>0</v>
      </c>
      <c r="K134" s="14">
        <f t="shared" ref="K134:K197" si="55">IF(I134&lt;210,0,IF(I134&lt;220,1,IF(I134&lt;230,2,IF(I134&lt;240,3,IF(I134&lt;250,4,IF(I134&lt;260,5,IF(I134&lt;270,6,IF(I134&lt;280,7,IF(I134&lt;290,8,IF(I134&lt;300,9,IF(I134&lt;305,10,IF(I134&lt;310,11,IF(I134&lt;315,12,IF(I134&lt;320,13,IF(I134&lt;325,14,IF(I134&lt;330,15,IF(I134&lt;335,16,IF(I134&lt;340,17,IF(I134&lt;345,18,IF(I134&lt;350,19,IF(I134&lt;355,20,IF(I134&lt;360,21,IF(I134&lt;365,22,IF(I134&lt;370,23,IF(I134&lt;375,24,IF(I134&lt;380,25,IF(I134&lt;385,26,IF(I134&lt;390,27,IF(I134&lt;395,28,IF(I134&lt;400,29,IF(I134&lt;405,30,IF(I134&lt;410,31,IF(I134&lt;415,32,IF(I134&lt;420,33,IF(I134&lt;425,34,IF(I134&lt;430,35,IF(I134&lt;435,36,IF(I134&lt;440,37,IF(I134&lt;445,38,IF(I134&lt;450,39,IF(I134&lt;455,40,IF(I134&lt;460,41,IF(I134&lt;465,42,IF(I134&lt;470,43,))))))))))))))))))))))))))))))))))))))))))))</f>
        <v>14</v>
      </c>
      <c r="L134" s="14">
        <f t="shared" ref="L134:L197" si="56">J134+K134</f>
        <v>14</v>
      </c>
      <c r="M134" s="15">
        <f t="shared" ref="M134:M197" si="57">L134</f>
        <v>14</v>
      </c>
      <c r="N134" s="17"/>
      <c r="O134" s="17"/>
      <c r="P134" s="17"/>
      <c r="Q134" s="17"/>
      <c r="R134" s="17"/>
      <c r="S134" s="17"/>
      <c r="T134" s="65">
        <v>153</v>
      </c>
      <c r="U134" s="16">
        <f t="shared" ref="U134:U197" si="58">IF(T134&lt;220,0,IF(T134&lt;222,60,IF(T134&lt;224,61,IF(T134&lt;226,62,IF(T134&lt;228,63,IF(T134&lt;230,64,IF(T134&lt;233,65,IF(T134&lt;236,66,IF(T134&lt;239,67,IF(T134&lt;242,68,IF(T134&lt;245,69,IF(T134&lt;250,70,))))))))))))</f>
        <v>0</v>
      </c>
      <c r="V134" s="16">
        <f t="shared" ref="V134:V197" si="59">IF(T134&lt;107,0,IF(T134&lt;110,1,IF(T134&lt;113,2,IF(T134&lt;116,3,IF(T134&lt;119,4,IF(T134&lt;122,5,IF(T134&lt;124,6,IF(T134&lt;126,7,IF(T134&lt;128,8,IF(T134&lt;130,9,IF(T134&lt;132,10,IF(T134&lt;134,11,IF(T134&lt;136,12,IF(T134&lt;138,13,IF(T134&lt;140,14,IF(T134&lt;142,15,IF(T134&lt;144,16,IF(T134&lt;146,17,IF(T134&lt;148,18,IF(T134&lt;150,19,IF(T134&lt;152,20,IF(T134&lt;154,21,IF(T134&lt;156,22,IF(T134&lt;158,23,IF(T134&lt;160,24,IF(T134&lt;162,25,IF(T134&lt;164,26,IF(T134&lt;166,27,IF(T134&lt;168,28,IF(T134&lt;170,29,IF(T134&lt;172,30,IF(T134&lt;174,31,IF(T134&lt;176,32,IF(T134&lt;178,33,IF(T134&lt;180,34,IF(T134&lt;182,35,IF(T134&lt;184,36,IF(T134&lt;186,37,IF(T134&lt;188,38,IF(T134&lt;190,39,IF(T134&lt;191,40,IF(T134&lt;192,41,IF(T134&lt;193,42,IF(T134&lt;194,43,IF(T134&lt;195,44,IF(T134&lt;196,45,IF(T134&lt;197,46,IF(T134&lt;198,47,IF(T134&lt;199,48,IF(T134&lt;200,49,IF(T134&lt;202,50,IF(T134&lt;204,51,IF(T134&lt;206,52,IF(T134&lt;208,53,IF(T134&lt;210,54,IF(T134&lt;212,55,IF(T134&lt;214,56,IF(T134&lt;216,57,IF(T134&lt;218,58,IF(T134&lt;220,59,))))))))))))))))))))))))))))))))))))))))))))))))))))))))))))</f>
        <v>21</v>
      </c>
      <c r="W134" s="16">
        <f t="shared" ref="W134:W197" si="60">U134+V134</f>
        <v>21</v>
      </c>
      <c r="X134" s="15">
        <f t="shared" ref="X134:X197" si="61">W134</f>
        <v>21</v>
      </c>
      <c r="Y134" s="61">
        <v>100</v>
      </c>
      <c r="Z134" s="16">
        <f t="shared" ref="Z134:Z197" si="62">IF(Y134&lt;26,0,IF(Y134&lt;26.5,60,IF(Y134&lt;27,61,IF(Y134&lt;28,62,IF(Y134&lt;29,63,IF(Y134&lt;30,64,IF(Y134&lt;31,65,IF(Y134&lt;32,66,IF(Y134&lt;33,67,IF(Y134&lt;34,68,IF(Y134&lt;35,69,IF(Y134&lt;36,70,IF(Y134&lt;37,71,IF(Y134&lt;38,72,IF(Y134&lt;39,73,)))))))))))))))</f>
        <v>0</v>
      </c>
      <c r="AA134" s="16">
        <f t="shared" ref="AA134:AA197" si="63">IF(Y134&lt;-3,0,IF(Y134&lt;-2,1,IF(Y134&lt;-1,2,IF(Y134&lt;0,3,IF(Y134&lt;1,4,IF(Y134&lt;2,5,IF(Y134&lt;3,6,IF(Y134&lt;4,7,IF(Y134&lt;4.5,8,IF(Y134&lt;5,9,IF(Y134&lt;5.5,10,IF(Y134&lt;6,11,IF(Y134&lt;6.5,12,IF(Y134&lt;7,13,IF(Y134&lt;7.5,14,IF(Y134&lt;8,15,IF(Y134&lt;8.5,16,IF(Y134&lt;9,17,IF(Y134&lt;9.5,18,IF(Y134&lt;10,19,IF(Y134&lt;10.5,20,IF(Y134&lt;11,21,IF(Y134&lt;11.5,22,IF(Y134&lt;12,23,IF(Y134&lt;12.5,24,IF(Y134&lt;13,25,IF(Y134&lt;13.5,26,IF(Y134&lt;13.7,27,IF(Y134&lt;14,28,IF(Y134&lt;14.5,29,IF(Y134&lt;14.6,30,IF(Y134&lt;15,31,IF(Y134&lt;15.5,32,IF(Y134&lt;15.6,33,IF(Y134&lt;16,34,IF(Y134&lt;16.5,35,IF(Y134&lt;16.7,36,IF(Y134&lt;17,37,IF(Y134&lt;17.5,38,IF(Y134&lt;17.7,39,IF(Y134&lt;18,40,IF(Y134&lt;18.5,41,IF(Y134&lt;18.6,42,IF(Y134&lt;19,43,IF(Y134&lt;19.5,44,IF(Y134&lt;19.6,45,IF(Y134&lt;20,46,IF(Y134&lt;20.5,47,IF(Y134&lt;20.6,48,IF(Y134&lt;21,49,IF(Y134&lt;21.5,50,IF(Y134&lt;22,51,IF(Y134&lt;22.5,52,IF(Y134&lt;23,53,IF(Y134&lt;23.5,54,IF(Y134&lt;24,55,IF(Y134&lt;24.5,56,IF(Y134&lt;25,57,IF(Y134&lt;25.5,58,IF(Y134&lt;26,59,))))))))))))))))))))))))))))))))))))))))))))))))))))))))))))</f>
        <v>0</v>
      </c>
      <c r="AB134" s="16">
        <f t="shared" ref="AB134:AB197" si="64">Z134+AA134</f>
        <v>0</v>
      </c>
      <c r="AC134" s="15">
        <f t="shared" ref="AC134:AC197" si="65">AB134</f>
        <v>0</v>
      </c>
      <c r="AD134" s="18">
        <f t="shared" ref="AD134:AD197" si="66">H134+M134+S134+X134+AC134</f>
        <v>74</v>
      </c>
      <c r="AE134" s="19">
        <f t="shared" ref="AE134:AE197" si="67">AD134</f>
        <v>74</v>
      </c>
      <c r="AF134" s="19">
        <f t="shared" ref="AF134:AF197" si="68">IF(ISNUMBER(AE134),RANK(AE134,$AE$6:$AE$256,0),"")</f>
        <v>128</v>
      </c>
    </row>
    <row r="135" spans="1:32" hidden="1" x14ac:dyDescent="0.25">
      <c r="A135" s="68">
        <v>71</v>
      </c>
      <c r="B135" s="70" t="s">
        <v>260</v>
      </c>
      <c r="C135" s="58">
        <v>28</v>
      </c>
      <c r="D135" s="59">
        <v>8.5</v>
      </c>
      <c r="E135" s="14">
        <f t="shared" si="50"/>
        <v>39</v>
      </c>
      <c r="F135" s="14">
        <f t="shared" si="51"/>
        <v>0</v>
      </c>
      <c r="G135" s="14">
        <f t="shared" si="52"/>
        <v>39</v>
      </c>
      <c r="H135" s="15">
        <f t="shared" si="53"/>
        <v>39</v>
      </c>
      <c r="I135" s="61">
        <v>230</v>
      </c>
      <c r="J135" s="14">
        <f t="shared" si="54"/>
        <v>0</v>
      </c>
      <c r="K135" s="14">
        <f t="shared" si="55"/>
        <v>3</v>
      </c>
      <c r="L135" s="14">
        <f t="shared" si="56"/>
        <v>3</v>
      </c>
      <c r="M135" s="15">
        <f t="shared" si="57"/>
        <v>3</v>
      </c>
      <c r="N135" s="17"/>
      <c r="O135" s="17"/>
      <c r="P135" s="17"/>
      <c r="Q135" s="17"/>
      <c r="R135" s="17"/>
      <c r="S135" s="17"/>
      <c r="T135" s="65">
        <v>175</v>
      </c>
      <c r="U135" s="16">
        <f t="shared" si="58"/>
        <v>0</v>
      </c>
      <c r="V135" s="16">
        <f t="shared" si="59"/>
        <v>32</v>
      </c>
      <c r="W135" s="16">
        <f t="shared" si="60"/>
        <v>32</v>
      </c>
      <c r="X135" s="15">
        <f t="shared" si="61"/>
        <v>32</v>
      </c>
      <c r="Y135" s="61">
        <v>100</v>
      </c>
      <c r="Z135" s="16">
        <f t="shared" si="62"/>
        <v>0</v>
      </c>
      <c r="AA135" s="16">
        <f t="shared" si="63"/>
        <v>0</v>
      </c>
      <c r="AB135" s="16">
        <f t="shared" si="64"/>
        <v>0</v>
      </c>
      <c r="AC135" s="15">
        <f t="shared" si="65"/>
        <v>0</v>
      </c>
      <c r="AD135" s="18">
        <f t="shared" si="66"/>
        <v>74</v>
      </c>
      <c r="AE135" s="19">
        <f t="shared" si="67"/>
        <v>74</v>
      </c>
      <c r="AF135" s="19">
        <f t="shared" si="68"/>
        <v>128</v>
      </c>
    </row>
    <row r="136" spans="1:32" hidden="1" x14ac:dyDescent="0.25">
      <c r="A136" s="68">
        <v>156</v>
      </c>
      <c r="B136" s="70" t="s">
        <v>405</v>
      </c>
      <c r="C136" s="58">
        <v>49</v>
      </c>
      <c r="D136" s="59">
        <v>8.6999999999999993</v>
      </c>
      <c r="E136" s="14">
        <f t="shared" si="50"/>
        <v>33</v>
      </c>
      <c r="F136" s="14">
        <f t="shared" si="51"/>
        <v>0</v>
      </c>
      <c r="G136" s="14">
        <f t="shared" si="52"/>
        <v>33</v>
      </c>
      <c r="H136" s="15">
        <f t="shared" si="53"/>
        <v>33</v>
      </c>
      <c r="I136" s="61">
        <v>330</v>
      </c>
      <c r="J136" s="14">
        <f t="shared" si="54"/>
        <v>0</v>
      </c>
      <c r="K136" s="14">
        <f t="shared" si="55"/>
        <v>16</v>
      </c>
      <c r="L136" s="14">
        <f t="shared" si="56"/>
        <v>16</v>
      </c>
      <c r="M136" s="15">
        <f t="shared" si="57"/>
        <v>16</v>
      </c>
      <c r="N136" s="17"/>
      <c r="O136" s="17"/>
      <c r="P136" s="17"/>
      <c r="Q136" s="17"/>
      <c r="R136" s="17"/>
      <c r="S136" s="17"/>
      <c r="T136" s="65">
        <v>160</v>
      </c>
      <c r="U136" s="16">
        <f t="shared" si="58"/>
        <v>0</v>
      </c>
      <c r="V136" s="16">
        <f t="shared" si="59"/>
        <v>25</v>
      </c>
      <c r="W136" s="16">
        <f t="shared" si="60"/>
        <v>25</v>
      </c>
      <c r="X136" s="15">
        <f t="shared" si="61"/>
        <v>25</v>
      </c>
      <c r="Y136" s="61">
        <v>100</v>
      </c>
      <c r="Z136" s="16">
        <f t="shared" si="62"/>
        <v>0</v>
      </c>
      <c r="AA136" s="16">
        <f t="shared" si="63"/>
        <v>0</v>
      </c>
      <c r="AB136" s="16">
        <f t="shared" si="64"/>
        <v>0</v>
      </c>
      <c r="AC136" s="15">
        <f t="shared" si="65"/>
        <v>0</v>
      </c>
      <c r="AD136" s="18">
        <f t="shared" si="66"/>
        <v>74</v>
      </c>
      <c r="AE136" s="19">
        <f t="shared" si="67"/>
        <v>74</v>
      </c>
      <c r="AF136" s="19">
        <f t="shared" si="68"/>
        <v>128</v>
      </c>
    </row>
    <row r="137" spans="1:32" hidden="1" x14ac:dyDescent="0.25">
      <c r="A137" s="68">
        <v>58</v>
      </c>
      <c r="B137" s="70" t="s">
        <v>141</v>
      </c>
      <c r="C137" s="58">
        <v>23</v>
      </c>
      <c r="D137" s="59">
        <v>8.6999999999999993</v>
      </c>
      <c r="E137" s="14">
        <f t="shared" si="50"/>
        <v>33</v>
      </c>
      <c r="F137" s="14">
        <f t="shared" si="51"/>
        <v>0</v>
      </c>
      <c r="G137" s="14">
        <f t="shared" si="52"/>
        <v>33</v>
      </c>
      <c r="H137" s="15">
        <f t="shared" si="53"/>
        <v>33</v>
      </c>
      <c r="I137" s="61">
        <v>320</v>
      </c>
      <c r="J137" s="14">
        <f t="shared" si="54"/>
        <v>0</v>
      </c>
      <c r="K137" s="14">
        <f t="shared" si="55"/>
        <v>14</v>
      </c>
      <c r="L137" s="14">
        <f t="shared" si="56"/>
        <v>14</v>
      </c>
      <c r="M137" s="15">
        <f t="shared" si="57"/>
        <v>14</v>
      </c>
      <c r="N137" s="17"/>
      <c r="O137" s="17"/>
      <c r="P137" s="17"/>
      <c r="Q137" s="17"/>
      <c r="R137" s="17"/>
      <c r="S137" s="17"/>
      <c r="T137" s="65">
        <v>162</v>
      </c>
      <c r="U137" s="16">
        <f t="shared" si="58"/>
        <v>0</v>
      </c>
      <c r="V137" s="16">
        <f t="shared" si="59"/>
        <v>26</v>
      </c>
      <c r="W137" s="16">
        <f t="shared" si="60"/>
        <v>26</v>
      </c>
      <c r="X137" s="15">
        <f t="shared" si="61"/>
        <v>26</v>
      </c>
      <c r="Y137" s="61">
        <v>100</v>
      </c>
      <c r="Z137" s="16">
        <f t="shared" si="62"/>
        <v>0</v>
      </c>
      <c r="AA137" s="16">
        <f t="shared" si="63"/>
        <v>0</v>
      </c>
      <c r="AB137" s="16">
        <f t="shared" si="64"/>
        <v>0</v>
      </c>
      <c r="AC137" s="15">
        <f t="shared" si="65"/>
        <v>0</v>
      </c>
      <c r="AD137" s="18">
        <f t="shared" si="66"/>
        <v>73</v>
      </c>
      <c r="AE137" s="19">
        <f t="shared" si="67"/>
        <v>73</v>
      </c>
      <c r="AF137" s="19">
        <f t="shared" si="68"/>
        <v>132</v>
      </c>
    </row>
    <row r="138" spans="1:32" hidden="1" x14ac:dyDescent="0.25">
      <c r="A138" s="68">
        <v>50</v>
      </c>
      <c r="B138" s="70" t="s">
        <v>132</v>
      </c>
      <c r="C138" s="58">
        <v>20</v>
      </c>
      <c r="D138" s="59">
        <v>8.6</v>
      </c>
      <c r="E138" s="14">
        <f t="shared" si="50"/>
        <v>36</v>
      </c>
      <c r="F138" s="14">
        <f t="shared" si="51"/>
        <v>0</v>
      </c>
      <c r="G138" s="14">
        <f t="shared" si="52"/>
        <v>36</v>
      </c>
      <c r="H138" s="15">
        <f t="shared" si="53"/>
        <v>36</v>
      </c>
      <c r="I138" s="61">
        <v>340</v>
      </c>
      <c r="J138" s="14">
        <f t="shared" si="54"/>
        <v>0</v>
      </c>
      <c r="K138" s="14">
        <f t="shared" si="55"/>
        <v>18</v>
      </c>
      <c r="L138" s="14">
        <f t="shared" si="56"/>
        <v>18</v>
      </c>
      <c r="M138" s="15">
        <f t="shared" si="57"/>
        <v>18</v>
      </c>
      <c r="N138" s="17"/>
      <c r="O138" s="17"/>
      <c r="P138" s="17"/>
      <c r="Q138" s="17"/>
      <c r="R138" s="17"/>
      <c r="S138" s="17"/>
      <c r="T138" s="65">
        <v>147</v>
      </c>
      <c r="U138" s="16">
        <f t="shared" si="58"/>
        <v>0</v>
      </c>
      <c r="V138" s="16">
        <f t="shared" si="59"/>
        <v>18</v>
      </c>
      <c r="W138" s="16">
        <f t="shared" si="60"/>
        <v>18</v>
      </c>
      <c r="X138" s="15">
        <f t="shared" si="61"/>
        <v>18</v>
      </c>
      <c r="Y138" s="61">
        <v>100</v>
      </c>
      <c r="Z138" s="16">
        <f t="shared" si="62"/>
        <v>0</v>
      </c>
      <c r="AA138" s="16">
        <f t="shared" si="63"/>
        <v>0</v>
      </c>
      <c r="AB138" s="16">
        <f t="shared" si="64"/>
        <v>0</v>
      </c>
      <c r="AC138" s="15">
        <f t="shared" si="65"/>
        <v>0</v>
      </c>
      <c r="AD138" s="18">
        <f t="shared" si="66"/>
        <v>72</v>
      </c>
      <c r="AE138" s="19">
        <f t="shared" si="67"/>
        <v>72</v>
      </c>
      <c r="AF138" s="19">
        <f t="shared" si="68"/>
        <v>133</v>
      </c>
    </row>
    <row r="139" spans="1:32" hidden="1" x14ac:dyDescent="0.25">
      <c r="A139" s="68">
        <v>77</v>
      </c>
      <c r="B139" s="70" t="s">
        <v>215</v>
      </c>
      <c r="C139" s="58">
        <v>29</v>
      </c>
      <c r="D139" s="59">
        <v>8.1999999999999993</v>
      </c>
      <c r="E139" s="14">
        <f t="shared" si="50"/>
        <v>50</v>
      </c>
      <c r="F139" s="14">
        <f t="shared" si="51"/>
        <v>0</v>
      </c>
      <c r="G139" s="14">
        <f t="shared" si="52"/>
        <v>50</v>
      </c>
      <c r="H139" s="15">
        <f t="shared" si="53"/>
        <v>50</v>
      </c>
      <c r="I139" s="61">
        <v>240</v>
      </c>
      <c r="J139" s="14">
        <f t="shared" si="54"/>
        <v>0</v>
      </c>
      <c r="K139" s="14">
        <f t="shared" si="55"/>
        <v>4</v>
      </c>
      <c r="L139" s="14">
        <f t="shared" si="56"/>
        <v>4</v>
      </c>
      <c r="M139" s="15">
        <f t="shared" si="57"/>
        <v>4</v>
      </c>
      <c r="N139" s="16">
        <v>60</v>
      </c>
      <c r="O139" s="16">
        <f>IF(N139&gt;1.567,0,IF(N139&gt;1.56,60,IF(N139&gt;1.554,61,IF(N139&gt;1.548,62,IF(N139&gt;1.542,63,IF(N139&gt;1.536,64,IF(N139&gt;1.53,65,IF(N139&gt;1.524,66,IF(N139&gt;1.518,67,IF(N139&gt;1.512,68,IF(N139&gt;1.506,69,IF(N139&gt;1.5,70,IF(N139&gt;1.494,71,IF(N139&gt;1.488,72,IF(N139&gt;1.482,73,IF(N139&gt;1.477,74,IF(N139&gt;1.473,75,IF(N139&gt;1.469,76,IF(N139&gt;1.464,77,IF(N139&gt;1.46,78,IF(N139&gt;1.455,79,IF(N139&gt;1.451,80,IF(N139&gt;1.447,81,IF(N139&gt;1.443,82,IF(N139&gt;1.439,83,IF(N139&gt;1.435,84,IF(N139&gt;1.432,85,IF(N139&gt;1.428,86,IF(N139&gt;1.425,87,IF(N139&gt;1.422,88,IF(N139&gt;1.419,89,IF(N139&gt;1.416,90,IF(N139&gt;1.413,91,IF(N139&gt;1.41,92,IF(N139&gt;1.407,93,IF(N139&gt;1.404,94,IF(N139&gt;1.401,95,IF(N139&gt;1.398,96,IF(N139&gt;1.395,97,IF(N139&gt;1.392,98,IF(N139&gt;1.389,99,IF(N139&gt;1.386,100,IF(N139&gt;1.383,101,IF(N139&gt;1.38,102,IF(N139&gt;1.378,103,IF(N139&gt;1.375,104,IF(N139&gt;1.372,105,IF(N139&gt;1.37,106,IF(N139&gt;1.367,107,IF(N139&gt;1.365,108,IF(N139&gt;1.362,109,IF(N139&gt;1.359,110,IF(N139&gt;1.357,111,IF(N139&gt;1.354,112,IF(N139&gt;1.351,113,IF(N139&gt;1.348,114,IF(N139&gt;1.346,115,IF(N139&gt;1.343,116,IF(N139&gt;1.341,117,IF(N139&gt;1.338,118,IF(N139&gt;1.336,119,)))))))))))))))))))))))))))))))))))))))))))))))))))))))))))))</f>
        <v>0</v>
      </c>
      <c r="P139" s="16">
        <f>IF(N139&gt;3.015,0,IF(N139&gt;3.001,1,IF(N139&gt;2.587,2,IF(N139&gt;2.573,3,IF(N139&gt;2.559,4,IF(N139&gt;2.545,5,IF(N139&gt;2.531,6,IF(N139&gt;2.517,7,IF(N139&gt;2.503,8,IF(N139&gt;2.489,9,IF(N139&gt;2.475,10,IF(N139&gt;2.461,11,IF(N139&gt;2.448,12,IF(N139&gt;2.435,13,IF(N139&gt;2.422,14,IF(N139&gt;2.409,15,IF(N139&gt;2.396,16,IF(N139&gt;2.383,17,IF(N139&gt;2.37,18,IF(N139&gt;2.357,19,IF(N139&gt;2.344,20,IF(N139&gt;2.332,21,IF(N139&gt;2.32,22,IF(N139&gt;2.308,23,IF(N139&gt;2.296,24,IF(N139&gt;2.284,25,IF(N139&gt;2.272,26,IF(N139&gt;2.26,27,IF(N139&gt;2.248,28,IF(N139&gt;2.236,29,IF(N139&gt;2.225,30,IF(N139&gt;2.214,31,IF(N139&gt;2.203,32,IF(N139&gt;2.192,33,IF(N139&gt;2.181,34,IF(N139&gt;2.17,35,IF(N139&gt;2.16,36,IF(N139&gt;2.15,37,IF(N139&gt;2.14,38,IF(N139&gt;2.131,39,IF(N139&gt;2.122,40,IF(N139&gt;2.113,41,IF(N139&gt;2.104,42,IF(N139&gt;2.095,43,IF(N139&gt;2.086,44,IF(N139&gt;2.077,45,IF(N139&gt;2.068,46,IF(N139&gt;2.059,47,IF(N139&gt;2.05,48,IF(N139&gt;2.042,49,IF(N139&gt;2.034,50,IF(N139&gt;2.026,51,IF(N139&gt;2.018,52,IF(N139&gt;2.01,53,IF(N139&gt;2.002,54,IF(N139&gt;1.595,55,IF(N139&gt;1.588,56,IF(N139&gt;1.581,57,IF(N139&gt;1.574,58,IF(N139&gt;1.567,59,))))))))))))))))))))))))))))))))))))))))))))))))))))))))))))</f>
        <v>0</v>
      </c>
      <c r="Q139" s="16"/>
      <c r="R139" s="16">
        <f>O139+P139+Q139</f>
        <v>0</v>
      </c>
      <c r="S139" s="16">
        <f>R139</f>
        <v>0</v>
      </c>
      <c r="T139" s="65">
        <v>147</v>
      </c>
      <c r="U139" s="16">
        <f t="shared" si="58"/>
        <v>0</v>
      </c>
      <c r="V139" s="16">
        <f t="shared" si="59"/>
        <v>18</v>
      </c>
      <c r="W139" s="16">
        <f t="shared" si="60"/>
        <v>18</v>
      </c>
      <c r="X139" s="15">
        <f t="shared" si="61"/>
        <v>18</v>
      </c>
      <c r="Y139" s="61">
        <v>100</v>
      </c>
      <c r="Z139" s="16">
        <f t="shared" si="62"/>
        <v>0</v>
      </c>
      <c r="AA139" s="16">
        <f t="shared" si="63"/>
        <v>0</v>
      </c>
      <c r="AB139" s="16">
        <f t="shared" si="64"/>
        <v>0</v>
      </c>
      <c r="AC139" s="15">
        <f t="shared" si="65"/>
        <v>0</v>
      </c>
      <c r="AD139" s="18">
        <f t="shared" si="66"/>
        <v>72</v>
      </c>
      <c r="AE139" s="19">
        <f t="shared" si="67"/>
        <v>72</v>
      </c>
      <c r="AF139" s="19">
        <f t="shared" si="68"/>
        <v>133</v>
      </c>
    </row>
    <row r="140" spans="1:32" hidden="1" x14ac:dyDescent="0.25">
      <c r="A140" s="68">
        <v>112</v>
      </c>
      <c r="B140" s="70" t="s">
        <v>340</v>
      </c>
      <c r="C140" s="58">
        <v>39</v>
      </c>
      <c r="D140" s="59">
        <v>8.6</v>
      </c>
      <c r="E140" s="14">
        <f t="shared" si="50"/>
        <v>36</v>
      </c>
      <c r="F140" s="14">
        <f t="shared" si="51"/>
        <v>0</v>
      </c>
      <c r="G140" s="14">
        <f t="shared" si="52"/>
        <v>36</v>
      </c>
      <c r="H140" s="15">
        <f t="shared" si="53"/>
        <v>36</v>
      </c>
      <c r="I140" s="61">
        <v>290</v>
      </c>
      <c r="J140" s="14">
        <f t="shared" si="54"/>
        <v>0</v>
      </c>
      <c r="K140" s="14">
        <f t="shared" si="55"/>
        <v>9</v>
      </c>
      <c r="L140" s="14">
        <f t="shared" si="56"/>
        <v>9</v>
      </c>
      <c r="M140" s="15">
        <f t="shared" si="57"/>
        <v>9</v>
      </c>
      <c r="N140" s="16">
        <v>60</v>
      </c>
      <c r="O140" s="16">
        <f>IF(N140&gt;1.567,0,IF(N140&gt;1.56,60,IF(N140&gt;1.554,61,IF(N140&gt;1.548,62,IF(N140&gt;1.542,63,IF(N140&gt;1.536,64,IF(N140&gt;1.53,65,IF(N140&gt;1.524,66,IF(N140&gt;1.518,67,IF(N140&gt;1.512,68,IF(N140&gt;1.506,69,IF(N140&gt;1.5,70,IF(N140&gt;1.494,71,IF(N140&gt;1.488,72,IF(N140&gt;1.482,73,IF(N140&gt;1.477,74,IF(N140&gt;1.473,75,IF(N140&gt;1.469,76,IF(N140&gt;1.464,77,IF(N140&gt;1.46,78,IF(N140&gt;1.455,79,IF(N140&gt;1.451,80,IF(N140&gt;1.447,81,IF(N140&gt;1.443,82,IF(N140&gt;1.439,83,IF(N140&gt;1.435,84,IF(N140&gt;1.432,85,IF(N140&gt;1.428,86,IF(N140&gt;1.425,87,IF(N140&gt;1.422,88,IF(N140&gt;1.419,89,IF(N140&gt;1.416,90,IF(N140&gt;1.413,91,IF(N140&gt;1.41,92,IF(N140&gt;1.407,93,IF(N140&gt;1.404,94,IF(N140&gt;1.401,95,IF(N140&gt;1.398,96,IF(N140&gt;1.395,97,IF(N140&gt;1.392,98,IF(N140&gt;1.389,99,IF(N140&gt;1.386,100,IF(N140&gt;1.383,101,IF(N140&gt;1.38,102,IF(N140&gt;1.378,103,IF(N140&gt;1.375,104,IF(N140&gt;1.372,105,IF(N140&gt;1.37,106,IF(N140&gt;1.367,107,IF(N140&gt;1.365,108,IF(N140&gt;1.362,109,IF(N140&gt;1.359,110,IF(N140&gt;1.357,111,IF(N140&gt;1.354,112,IF(N140&gt;1.351,113,IF(N140&gt;1.348,114,IF(N140&gt;1.346,115,IF(N140&gt;1.343,116,IF(N140&gt;1.341,117,IF(N140&gt;1.338,118,IF(N140&gt;1.336,119,)))))))))))))))))))))))))))))))))))))))))))))))))))))))))))))</f>
        <v>0</v>
      </c>
      <c r="P140" s="16">
        <f>IF(N140&gt;3.015,0,IF(N140&gt;3.001,1,IF(N140&gt;2.587,2,IF(N140&gt;2.573,3,IF(N140&gt;2.559,4,IF(N140&gt;2.545,5,IF(N140&gt;2.531,6,IF(N140&gt;2.517,7,IF(N140&gt;2.503,8,IF(N140&gt;2.489,9,IF(N140&gt;2.475,10,IF(N140&gt;2.461,11,IF(N140&gt;2.448,12,IF(N140&gt;2.435,13,IF(N140&gt;2.422,14,IF(N140&gt;2.409,15,IF(N140&gt;2.396,16,IF(N140&gt;2.383,17,IF(N140&gt;2.37,18,IF(N140&gt;2.357,19,IF(N140&gt;2.344,20,IF(N140&gt;2.332,21,IF(N140&gt;2.32,22,IF(N140&gt;2.308,23,IF(N140&gt;2.296,24,IF(N140&gt;2.284,25,IF(N140&gt;2.272,26,IF(N140&gt;2.26,27,IF(N140&gt;2.248,28,IF(N140&gt;2.236,29,IF(N140&gt;2.225,30,IF(N140&gt;2.214,31,IF(N140&gt;2.203,32,IF(N140&gt;2.192,33,IF(N140&gt;2.181,34,IF(N140&gt;2.17,35,IF(N140&gt;2.16,36,IF(N140&gt;2.15,37,IF(N140&gt;2.14,38,IF(N140&gt;2.131,39,IF(N140&gt;2.122,40,IF(N140&gt;2.113,41,IF(N140&gt;2.104,42,IF(N140&gt;2.095,43,IF(N140&gt;2.086,44,IF(N140&gt;2.077,45,IF(N140&gt;2.068,46,IF(N140&gt;2.059,47,IF(N140&gt;2.05,48,IF(N140&gt;2.042,49,IF(N140&gt;2.034,50,IF(N140&gt;2.026,51,IF(N140&gt;2.018,52,IF(N140&gt;2.01,53,IF(N140&gt;2.002,54,IF(N140&gt;1.595,55,IF(N140&gt;1.588,56,IF(N140&gt;1.581,57,IF(N140&gt;1.574,58,IF(N140&gt;1.567,59,))))))))))))))))))))))))))))))))))))))))))))))))))))))))))))</f>
        <v>0</v>
      </c>
      <c r="Q140" s="16"/>
      <c r="R140" s="16">
        <f>O140+P140+Q140</f>
        <v>0</v>
      </c>
      <c r="S140" s="16">
        <f>R140</f>
        <v>0</v>
      </c>
      <c r="T140" s="65">
        <v>160</v>
      </c>
      <c r="U140" s="16">
        <f t="shared" si="58"/>
        <v>0</v>
      </c>
      <c r="V140" s="16">
        <f t="shared" si="59"/>
        <v>25</v>
      </c>
      <c r="W140" s="16">
        <f t="shared" si="60"/>
        <v>25</v>
      </c>
      <c r="X140" s="15">
        <f t="shared" si="61"/>
        <v>25</v>
      </c>
      <c r="Y140" s="61">
        <v>100</v>
      </c>
      <c r="Z140" s="16">
        <f t="shared" si="62"/>
        <v>0</v>
      </c>
      <c r="AA140" s="16">
        <f t="shared" si="63"/>
        <v>0</v>
      </c>
      <c r="AB140" s="16">
        <f t="shared" si="64"/>
        <v>0</v>
      </c>
      <c r="AC140" s="15">
        <f t="shared" si="65"/>
        <v>0</v>
      </c>
      <c r="AD140" s="18">
        <f t="shared" si="66"/>
        <v>70</v>
      </c>
      <c r="AE140" s="19">
        <f t="shared" si="67"/>
        <v>70</v>
      </c>
      <c r="AF140" s="19">
        <f t="shared" si="68"/>
        <v>135</v>
      </c>
    </row>
    <row r="141" spans="1:32" hidden="1" x14ac:dyDescent="0.25">
      <c r="A141" s="68">
        <v>169</v>
      </c>
      <c r="B141" s="70" t="s">
        <v>321</v>
      </c>
      <c r="C141" s="58">
        <v>53</v>
      </c>
      <c r="D141" s="59">
        <v>8.9</v>
      </c>
      <c r="E141" s="14">
        <f t="shared" si="50"/>
        <v>0</v>
      </c>
      <c r="F141" s="14">
        <f t="shared" si="51"/>
        <v>27</v>
      </c>
      <c r="G141" s="14">
        <f t="shared" si="52"/>
        <v>27</v>
      </c>
      <c r="H141" s="15">
        <f t="shared" si="53"/>
        <v>27</v>
      </c>
      <c r="I141" s="61">
        <v>310</v>
      </c>
      <c r="J141" s="14">
        <f t="shared" si="54"/>
        <v>0</v>
      </c>
      <c r="K141" s="14">
        <f t="shared" si="55"/>
        <v>12</v>
      </c>
      <c r="L141" s="14">
        <f t="shared" si="56"/>
        <v>12</v>
      </c>
      <c r="M141" s="15">
        <f t="shared" si="57"/>
        <v>12</v>
      </c>
      <c r="N141" s="16">
        <v>60</v>
      </c>
      <c r="O141" s="16">
        <f>IF(N141&gt;1.567,0,IF(N141&gt;1.56,60,IF(N141&gt;1.554,61,IF(N141&gt;1.548,62,IF(N141&gt;1.542,63,IF(N141&gt;1.536,64,IF(N141&gt;1.53,65,IF(N141&gt;1.524,66,IF(N141&gt;1.518,67,IF(N141&gt;1.512,68,IF(N141&gt;1.506,69,IF(N141&gt;1.5,70,IF(N141&gt;1.494,71,IF(N141&gt;1.488,72,IF(N141&gt;1.482,73,IF(N141&gt;1.477,74,IF(N141&gt;1.473,75,IF(N141&gt;1.469,76,IF(N141&gt;1.464,77,IF(N141&gt;1.46,78,IF(N141&gt;1.455,79,IF(N141&gt;1.451,80,IF(N141&gt;1.447,81,IF(N141&gt;1.443,82,IF(N141&gt;1.439,83,IF(N141&gt;1.435,84,IF(N141&gt;1.432,85,IF(N141&gt;1.428,86,IF(N141&gt;1.425,87,IF(N141&gt;1.422,88,IF(N141&gt;1.419,89,IF(N141&gt;1.416,90,IF(N141&gt;1.413,91,IF(N141&gt;1.41,92,IF(N141&gt;1.407,93,IF(N141&gt;1.404,94,IF(N141&gt;1.401,95,IF(N141&gt;1.398,96,IF(N141&gt;1.395,97,IF(N141&gt;1.392,98,IF(N141&gt;1.389,99,IF(N141&gt;1.386,100,IF(N141&gt;1.383,101,IF(N141&gt;1.38,102,IF(N141&gt;1.378,103,IF(N141&gt;1.375,104,IF(N141&gt;1.372,105,IF(N141&gt;1.37,106,IF(N141&gt;1.367,107,IF(N141&gt;1.365,108,IF(N141&gt;1.362,109,IF(N141&gt;1.359,110,IF(N141&gt;1.357,111,IF(N141&gt;1.354,112,IF(N141&gt;1.351,113,IF(N141&gt;1.348,114,IF(N141&gt;1.346,115,IF(N141&gt;1.343,116,IF(N141&gt;1.341,117,IF(N141&gt;1.338,118,IF(N141&gt;1.336,119,)))))))))))))))))))))))))))))))))))))))))))))))))))))))))))))</f>
        <v>0</v>
      </c>
      <c r="P141" s="16">
        <f>IF(N141&gt;3.015,0,IF(N141&gt;3.001,1,IF(N141&gt;2.587,2,IF(N141&gt;2.573,3,IF(N141&gt;2.559,4,IF(N141&gt;2.545,5,IF(N141&gt;2.531,6,IF(N141&gt;2.517,7,IF(N141&gt;2.503,8,IF(N141&gt;2.489,9,IF(N141&gt;2.475,10,IF(N141&gt;2.461,11,IF(N141&gt;2.448,12,IF(N141&gt;2.435,13,IF(N141&gt;2.422,14,IF(N141&gt;2.409,15,IF(N141&gt;2.396,16,IF(N141&gt;2.383,17,IF(N141&gt;2.37,18,IF(N141&gt;2.357,19,IF(N141&gt;2.344,20,IF(N141&gt;2.332,21,IF(N141&gt;2.32,22,IF(N141&gt;2.308,23,IF(N141&gt;2.296,24,IF(N141&gt;2.284,25,IF(N141&gt;2.272,26,IF(N141&gt;2.26,27,IF(N141&gt;2.248,28,IF(N141&gt;2.236,29,IF(N141&gt;2.225,30,IF(N141&gt;2.214,31,IF(N141&gt;2.203,32,IF(N141&gt;2.192,33,IF(N141&gt;2.181,34,IF(N141&gt;2.17,35,IF(N141&gt;2.16,36,IF(N141&gt;2.15,37,IF(N141&gt;2.14,38,IF(N141&gt;2.131,39,IF(N141&gt;2.122,40,IF(N141&gt;2.113,41,IF(N141&gt;2.104,42,IF(N141&gt;2.095,43,IF(N141&gt;2.086,44,IF(N141&gt;2.077,45,IF(N141&gt;2.068,46,IF(N141&gt;2.059,47,IF(N141&gt;2.05,48,IF(N141&gt;2.042,49,IF(N141&gt;2.034,50,IF(N141&gt;2.026,51,IF(N141&gt;2.018,52,IF(N141&gt;2.01,53,IF(N141&gt;2.002,54,IF(N141&gt;1.595,55,IF(N141&gt;1.588,56,IF(N141&gt;1.581,57,IF(N141&gt;1.574,58,IF(N141&gt;1.567,59,))))))))))))))))))))))))))))))))))))))))))))))))))))))))))))</f>
        <v>0</v>
      </c>
      <c r="Q141" s="16"/>
      <c r="R141" s="16">
        <f>O141+P141+Q141</f>
        <v>0</v>
      </c>
      <c r="S141" s="16">
        <f>R141</f>
        <v>0</v>
      </c>
      <c r="T141" s="65">
        <v>173</v>
      </c>
      <c r="U141" s="16">
        <f t="shared" si="58"/>
        <v>0</v>
      </c>
      <c r="V141" s="16">
        <f t="shared" si="59"/>
        <v>31</v>
      </c>
      <c r="W141" s="16">
        <f t="shared" si="60"/>
        <v>31</v>
      </c>
      <c r="X141" s="15">
        <f t="shared" si="61"/>
        <v>31</v>
      </c>
      <c r="Y141" s="61">
        <v>100</v>
      </c>
      <c r="Z141" s="16">
        <f t="shared" si="62"/>
        <v>0</v>
      </c>
      <c r="AA141" s="16">
        <f t="shared" si="63"/>
        <v>0</v>
      </c>
      <c r="AB141" s="16">
        <f t="shared" si="64"/>
        <v>0</v>
      </c>
      <c r="AC141" s="15">
        <f t="shared" si="65"/>
        <v>0</v>
      </c>
      <c r="AD141" s="18">
        <f t="shared" si="66"/>
        <v>70</v>
      </c>
      <c r="AE141" s="19">
        <f t="shared" si="67"/>
        <v>70</v>
      </c>
      <c r="AF141" s="19">
        <f t="shared" si="68"/>
        <v>135</v>
      </c>
    </row>
    <row r="142" spans="1:32" hidden="1" x14ac:dyDescent="0.25">
      <c r="A142" s="68">
        <v>170</v>
      </c>
      <c r="B142" s="70" t="s">
        <v>322</v>
      </c>
      <c r="C142" s="58">
        <v>53</v>
      </c>
      <c r="D142" s="59">
        <v>9</v>
      </c>
      <c r="E142" s="14">
        <f t="shared" si="50"/>
        <v>0</v>
      </c>
      <c r="F142" s="14">
        <f t="shared" si="51"/>
        <v>24</v>
      </c>
      <c r="G142" s="14">
        <f t="shared" si="52"/>
        <v>24</v>
      </c>
      <c r="H142" s="15">
        <f t="shared" si="53"/>
        <v>24</v>
      </c>
      <c r="I142" s="61">
        <v>350</v>
      </c>
      <c r="J142" s="14">
        <f t="shared" si="54"/>
        <v>0</v>
      </c>
      <c r="K142" s="14">
        <f t="shared" si="55"/>
        <v>20</v>
      </c>
      <c r="L142" s="14">
        <f t="shared" si="56"/>
        <v>20</v>
      </c>
      <c r="M142" s="15">
        <f t="shared" si="57"/>
        <v>20</v>
      </c>
      <c r="N142" s="16">
        <v>60</v>
      </c>
      <c r="O142" s="16">
        <f>IF(N142&gt;1.567,0,IF(N142&gt;1.56,60,IF(N142&gt;1.554,61,IF(N142&gt;1.548,62,IF(N142&gt;1.542,63,IF(N142&gt;1.536,64,IF(N142&gt;1.53,65,IF(N142&gt;1.524,66,IF(N142&gt;1.518,67,IF(N142&gt;1.512,68,IF(N142&gt;1.506,69,IF(N142&gt;1.5,70,IF(N142&gt;1.494,71,IF(N142&gt;1.488,72,IF(N142&gt;1.482,73,IF(N142&gt;1.477,74,IF(N142&gt;1.473,75,IF(N142&gt;1.469,76,IF(N142&gt;1.464,77,IF(N142&gt;1.46,78,IF(N142&gt;1.455,79,IF(N142&gt;1.451,80,IF(N142&gt;1.447,81,IF(N142&gt;1.443,82,IF(N142&gt;1.439,83,IF(N142&gt;1.435,84,IF(N142&gt;1.432,85,IF(N142&gt;1.428,86,IF(N142&gt;1.425,87,IF(N142&gt;1.422,88,IF(N142&gt;1.419,89,IF(N142&gt;1.416,90,IF(N142&gt;1.413,91,IF(N142&gt;1.41,92,IF(N142&gt;1.407,93,IF(N142&gt;1.404,94,IF(N142&gt;1.401,95,IF(N142&gt;1.398,96,IF(N142&gt;1.395,97,IF(N142&gt;1.392,98,IF(N142&gt;1.389,99,IF(N142&gt;1.386,100,IF(N142&gt;1.383,101,IF(N142&gt;1.38,102,IF(N142&gt;1.378,103,IF(N142&gt;1.375,104,IF(N142&gt;1.372,105,IF(N142&gt;1.37,106,IF(N142&gt;1.367,107,IF(N142&gt;1.365,108,IF(N142&gt;1.362,109,IF(N142&gt;1.359,110,IF(N142&gt;1.357,111,IF(N142&gt;1.354,112,IF(N142&gt;1.351,113,IF(N142&gt;1.348,114,IF(N142&gt;1.346,115,IF(N142&gt;1.343,116,IF(N142&gt;1.341,117,IF(N142&gt;1.338,118,IF(N142&gt;1.336,119,)))))))))))))))))))))))))))))))))))))))))))))))))))))))))))))</f>
        <v>0</v>
      </c>
      <c r="P142" s="16">
        <f>IF(N142&gt;3.015,0,IF(N142&gt;3.001,1,IF(N142&gt;2.587,2,IF(N142&gt;2.573,3,IF(N142&gt;2.559,4,IF(N142&gt;2.545,5,IF(N142&gt;2.531,6,IF(N142&gt;2.517,7,IF(N142&gt;2.503,8,IF(N142&gt;2.489,9,IF(N142&gt;2.475,10,IF(N142&gt;2.461,11,IF(N142&gt;2.448,12,IF(N142&gt;2.435,13,IF(N142&gt;2.422,14,IF(N142&gt;2.409,15,IF(N142&gt;2.396,16,IF(N142&gt;2.383,17,IF(N142&gt;2.37,18,IF(N142&gt;2.357,19,IF(N142&gt;2.344,20,IF(N142&gt;2.332,21,IF(N142&gt;2.32,22,IF(N142&gt;2.308,23,IF(N142&gt;2.296,24,IF(N142&gt;2.284,25,IF(N142&gt;2.272,26,IF(N142&gt;2.26,27,IF(N142&gt;2.248,28,IF(N142&gt;2.236,29,IF(N142&gt;2.225,30,IF(N142&gt;2.214,31,IF(N142&gt;2.203,32,IF(N142&gt;2.192,33,IF(N142&gt;2.181,34,IF(N142&gt;2.17,35,IF(N142&gt;2.16,36,IF(N142&gt;2.15,37,IF(N142&gt;2.14,38,IF(N142&gt;2.131,39,IF(N142&gt;2.122,40,IF(N142&gt;2.113,41,IF(N142&gt;2.104,42,IF(N142&gt;2.095,43,IF(N142&gt;2.086,44,IF(N142&gt;2.077,45,IF(N142&gt;2.068,46,IF(N142&gt;2.059,47,IF(N142&gt;2.05,48,IF(N142&gt;2.042,49,IF(N142&gt;2.034,50,IF(N142&gt;2.026,51,IF(N142&gt;2.018,52,IF(N142&gt;2.01,53,IF(N142&gt;2.002,54,IF(N142&gt;1.595,55,IF(N142&gt;1.588,56,IF(N142&gt;1.581,57,IF(N142&gt;1.574,58,IF(N142&gt;1.567,59,))))))))))))))))))))))))))))))))))))))))))))))))))))))))))))</f>
        <v>0</v>
      </c>
      <c r="Q142" s="16"/>
      <c r="R142" s="16">
        <f>O142+P142+Q142</f>
        <v>0</v>
      </c>
      <c r="S142" s="16">
        <f>R142</f>
        <v>0</v>
      </c>
      <c r="T142" s="65">
        <v>162</v>
      </c>
      <c r="U142" s="16">
        <f t="shared" si="58"/>
        <v>0</v>
      </c>
      <c r="V142" s="16">
        <f t="shared" si="59"/>
        <v>26</v>
      </c>
      <c r="W142" s="16">
        <f t="shared" si="60"/>
        <v>26</v>
      </c>
      <c r="X142" s="15">
        <f t="shared" si="61"/>
        <v>26</v>
      </c>
      <c r="Y142" s="61">
        <v>100</v>
      </c>
      <c r="Z142" s="16">
        <f t="shared" si="62"/>
        <v>0</v>
      </c>
      <c r="AA142" s="16">
        <f t="shared" si="63"/>
        <v>0</v>
      </c>
      <c r="AB142" s="16">
        <f t="shared" si="64"/>
        <v>0</v>
      </c>
      <c r="AC142" s="15">
        <f t="shared" si="65"/>
        <v>0</v>
      </c>
      <c r="AD142" s="18">
        <f t="shared" si="66"/>
        <v>70</v>
      </c>
      <c r="AE142" s="19">
        <f t="shared" si="67"/>
        <v>70</v>
      </c>
      <c r="AF142" s="19">
        <f t="shared" si="68"/>
        <v>135</v>
      </c>
    </row>
    <row r="143" spans="1:32" hidden="1" x14ac:dyDescent="0.25">
      <c r="A143" s="68">
        <v>55</v>
      </c>
      <c r="B143" s="70" t="s">
        <v>263</v>
      </c>
      <c r="C143" s="58">
        <v>22</v>
      </c>
      <c r="D143" s="59">
        <v>8.6</v>
      </c>
      <c r="E143" s="14">
        <f t="shared" si="50"/>
        <v>36</v>
      </c>
      <c r="F143" s="14">
        <f t="shared" si="51"/>
        <v>0</v>
      </c>
      <c r="G143" s="14">
        <f t="shared" si="52"/>
        <v>36</v>
      </c>
      <c r="H143" s="15">
        <f t="shared" si="53"/>
        <v>36</v>
      </c>
      <c r="I143" s="61">
        <v>270</v>
      </c>
      <c r="J143" s="14">
        <f t="shared" si="54"/>
        <v>0</v>
      </c>
      <c r="K143" s="14">
        <f t="shared" si="55"/>
        <v>7</v>
      </c>
      <c r="L143" s="14">
        <f t="shared" si="56"/>
        <v>7</v>
      </c>
      <c r="M143" s="15">
        <f t="shared" si="57"/>
        <v>7</v>
      </c>
      <c r="N143" s="17"/>
      <c r="O143" s="17"/>
      <c r="P143" s="17"/>
      <c r="Q143" s="17"/>
      <c r="R143" s="17"/>
      <c r="S143" s="17"/>
      <c r="T143" s="65">
        <v>162</v>
      </c>
      <c r="U143" s="16">
        <f t="shared" si="58"/>
        <v>0</v>
      </c>
      <c r="V143" s="16">
        <f t="shared" si="59"/>
        <v>26</v>
      </c>
      <c r="W143" s="16">
        <f t="shared" si="60"/>
        <v>26</v>
      </c>
      <c r="X143" s="15">
        <f t="shared" si="61"/>
        <v>26</v>
      </c>
      <c r="Y143" s="61">
        <v>100</v>
      </c>
      <c r="Z143" s="16">
        <f t="shared" si="62"/>
        <v>0</v>
      </c>
      <c r="AA143" s="16">
        <f t="shared" si="63"/>
        <v>0</v>
      </c>
      <c r="AB143" s="16">
        <f t="shared" si="64"/>
        <v>0</v>
      </c>
      <c r="AC143" s="15">
        <f t="shared" si="65"/>
        <v>0</v>
      </c>
      <c r="AD143" s="18">
        <f t="shared" si="66"/>
        <v>69</v>
      </c>
      <c r="AE143" s="19">
        <f t="shared" si="67"/>
        <v>69</v>
      </c>
      <c r="AF143" s="19">
        <f t="shared" si="68"/>
        <v>138</v>
      </c>
    </row>
    <row r="144" spans="1:32" hidden="1" x14ac:dyDescent="0.25">
      <c r="A144" s="68">
        <v>111</v>
      </c>
      <c r="B144" s="70" t="s">
        <v>341</v>
      </c>
      <c r="C144" s="58">
        <v>39</v>
      </c>
      <c r="D144" s="59">
        <v>8.8000000000000007</v>
      </c>
      <c r="E144" s="14">
        <f t="shared" si="50"/>
        <v>30</v>
      </c>
      <c r="F144" s="14">
        <f t="shared" si="51"/>
        <v>0</v>
      </c>
      <c r="G144" s="14">
        <f t="shared" si="52"/>
        <v>30</v>
      </c>
      <c r="H144" s="15">
        <f t="shared" si="53"/>
        <v>30</v>
      </c>
      <c r="I144" s="61">
        <v>310</v>
      </c>
      <c r="J144" s="14">
        <f t="shared" si="54"/>
        <v>0</v>
      </c>
      <c r="K144" s="14">
        <f t="shared" si="55"/>
        <v>12</v>
      </c>
      <c r="L144" s="14">
        <f t="shared" si="56"/>
        <v>12</v>
      </c>
      <c r="M144" s="15">
        <f t="shared" si="57"/>
        <v>12</v>
      </c>
      <c r="N144" s="16">
        <v>60</v>
      </c>
      <c r="O144" s="16">
        <f>IF(N144&gt;1.567,0,IF(N144&gt;1.56,60,IF(N144&gt;1.554,61,IF(N144&gt;1.548,62,IF(N144&gt;1.542,63,IF(N144&gt;1.536,64,IF(N144&gt;1.53,65,IF(N144&gt;1.524,66,IF(N144&gt;1.518,67,IF(N144&gt;1.512,68,IF(N144&gt;1.506,69,IF(N144&gt;1.5,70,IF(N144&gt;1.494,71,IF(N144&gt;1.488,72,IF(N144&gt;1.482,73,IF(N144&gt;1.477,74,IF(N144&gt;1.473,75,IF(N144&gt;1.469,76,IF(N144&gt;1.464,77,IF(N144&gt;1.46,78,IF(N144&gt;1.455,79,IF(N144&gt;1.451,80,IF(N144&gt;1.447,81,IF(N144&gt;1.443,82,IF(N144&gt;1.439,83,IF(N144&gt;1.435,84,IF(N144&gt;1.432,85,IF(N144&gt;1.428,86,IF(N144&gt;1.425,87,IF(N144&gt;1.422,88,IF(N144&gt;1.419,89,IF(N144&gt;1.416,90,IF(N144&gt;1.413,91,IF(N144&gt;1.41,92,IF(N144&gt;1.407,93,IF(N144&gt;1.404,94,IF(N144&gt;1.401,95,IF(N144&gt;1.398,96,IF(N144&gt;1.395,97,IF(N144&gt;1.392,98,IF(N144&gt;1.389,99,IF(N144&gt;1.386,100,IF(N144&gt;1.383,101,IF(N144&gt;1.38,102,IF(N144&gt;1.378,103,IF(N144&gt;1.375,104,IF(N144&gt;1.372,105,IF(N144&gt;1.37,106,IF(N144&gt;1.367,107,IF(N144&gt;1.365,108,IF(N144&gt;1.362,109,IF(N144&gt;1.359,110,IF(N144&gt;1.357,111,IF(N144&gt;1.354,112,IF(N144&gt;1.351,113,IF(N144&gt;1.348,114,IF(N144&gt;1.346,115,IF(N144&gt;1.343,116,IF(N144&gt;1.341,117,IF(N144&gt;1.338,118,IF(N144&gt;1.336,119,)))))))))))))))))))))))))))))))))))))))))))))))))))))))))))))</f>
        <v>0</v>
      </c>
      <c r="P144" s="16">
        <f>IF(N144&gt;3.015,0,IF(N144&gt;3.001,1,IF(N144&gt;2.587,2,IF(N144&gt;2.573,3,IF(N144&gt;2.559,4,IF(N144&gt;2.545,5,IF(N144&gt;2.531,6,IF(N144&gt;2.517,7,IF(N144&gt;2.503,8,IF(N144&gt;2.489,9,IF(N144&gt;2.475,10,IF(N144&gt;2.461,11,IF(N144&gt;2.448,12,IF(N144&gt;2.435,13,IF(N144&gt;2.422,14,IF(N144&gt;2.409,15,IF(N144&gt;2.396,16,IF(N144&gt;2.383,17,IF(N144&gt;2.37,18,IF(N144&gt;2.357,19,IF(N144&gt;2.344,20,IF(N144&gt;2.332,21,IF(N144&gt;2.32,22,IF(N144&gt;2.308,23,IF(N144&gt;2.296,24,IF(N144&gt;2.284,25,IF(N144&gt;2.272,26,IF(N144&gt;2.26,27,IF(N144&gt;2.248,28,IF(N144&gt;2.236,29,IF(N144&gt;2.225,30,IF(N144&gt;2.214,31,IF(N144&gt;2.203,32,IF(N144&gt;2.192,33,IF(N144&gt;2.181,34,IF(N144&gt;2.17,35,IF(N144&gt;2.16,36,IF(N144&gt;2.15,37,IF(N144&gt;2.14,38,IF(N144&gt;2.131,39,IF(N144&gt;2.122,40,IF(N144&gt;2.113,41,IF(N144&gt;2.104,42,IF(N144&gt;2.095,43,IF(N144&gt;2.086,44,IF(N144&gt;2.077,45,IF(N144&gt;2.068,46,IF(N144&gt;2.059,47,IF(N144&gt;2.05,48,IF(N144&gt;2.042,49,IF(N144&gt;2.034,50,IF(N144&gt;2.026,51,IF(N144&gt;2.018,52,IF(N144&gt;2.01,53,IF(N144&gt;2.002,54,IF(N144&gt;1.595,55,IF(N144&gt;1.588,56,IF(N144&gt;1.581,57,IF(N144&gt;1.574,58,IF(N144&gt;1.567,59,))))))))))))))))))))))))))))))))))))))))))))))))))))))))))))</f>
        <v>0</v>
      </c>
      <c r="Q144" s="16"/>
      <c r="R144" s="16">
        <f>O144+P144+Q144</f>
        <v>0</v>
      </c>
      <c r="S144" s="16">
        <f>R144</f>
        <v>0</v>
      </c>
      <c r="T144" s="65">
        <v>164</v>
      </c>
      <c r="U144" s="16">
        <f t="shared" si="58"/>
        <v>0</v>
      </c>
      <c r="V144" s="16">
        <f t="shared" si="59"/>
        <v>27</v>
      </c>
      <c r="W144" s="16">
        <f t="shared" si="60"/>
        <v>27</v>
      </c>
      <c r="X144" s="15">
        <f t="shared" si="61"/>
        <v>27</v>
      </c>
      <c r="Y144" s="61">
        <v>100</v>
      </c>
      <c r="Z144" s="16">
        <f t="shared" si="62"/>
        <v>0</v>
      </c>
      <c r="AA144" s="16">
        <f t="shared" si="63"/>
        <v>0</v>
      </c>
      <c r="AB144" s="16">
        <f t="shared" si="64"/>
        <v>0</v>
      </c>
      <c r="AC144" s="15">
        <f t="shared" si="65"/>
        <v>0</v>
      </c>
      <c r="AD144" s="18">
        <f t="shared" si="66"/>
        <v>69</v>
      </c>
      <c r="AE144" s="19">
        <f t="shared" si="67"/>
        <v>69</v>
      </c>
      <c r="AF144" s="19">
        <f t="shared" si="68"/>
        <v>138</v>
      </c>
    </row>
    <row r="145" spans="1:32" hidden="1" x14ac:dyDescent="0.25">
      <c r="A145" s="68">
        <v>118</v>
      </c>
      <c r="B145" s="70" t="s">
        <v>193</v>
      </c>
      <c r="C145" s="58">
        <v>40</v>
      </c>
      <c r="D145" s="59">
        <v>9.1999999999999993</v>
      </c>
      <c r="E145" s="14">
        <f t="shared" si="50"/>
        <v>0</v>
      </c>
      <c r="F145" s="14">
        <f t="shared" si="51"/>
        <v>20</v>
      </c>
      <c r="G145" s="14">
        <f t="shared" si="52"/>
        <v>20</v>
      </c>
      <c r="H145" s="15">
        <f t="shared" si="53"/>
        <v>20</v>
      </c>
      <c r="I145" s="61">
        <v>360</v>
      </c>
      <c r="J145" s="14">
        <f t="shared" si="54"/>
        <v>0</v>
      </c>
      <c r="K145" s="14">
        <f t="shared" si="55"/>
        <v>22</v>
      </c>
      <c r="L145" s="14">
        <f t="shared" si="56"/>
        <v>22</v>
      </c>
      <c r="M145" s="15">
        <f t="shared" si="57"/>
        <v>22</v>
      </c>
      <c r="N145" s="16">
        <v>60</v>
      </c>
      <c r="O145" s="16">
        <f>IF(N145&gt;1.567,0,IF(N145&gt;1.56,60,IF(N145&gt;1.554,61,IF(N145&gt;1.548,62,IF(N145&gt;1.542,63,IF(N145&gt;1.536,64,IF(N145&gt;1.53,65,IF(N145&gt;1.524,66,IF(N145&gt;1.518,67,IF(N145&gt;1.512,68,IF(N145&gt;1.506,69,IF(N145&gt;1.5,70,IF(N145&gt;1.494,71,IF(N145&gt;1.488,72,IF(N145&gt;1.482,73,IF(N145&gt;1.477,74,IF(N145&gt;1.473,75,IF(N145&gt;1.469,76,IF(N145&gt;1.464,77,IF(N145&gt;1.46,78,IF(N145&gt;1.455,79,IF(N145&gt;1.451,80,IF(N145&gt;1.447,81,IF(N145&gt;1.443,82,IF(N145&gt;1.439,83,IF(N145&gt;1.435,84,IF(N145&gt;1.432,85,IF(N145&gt;1.428,86,IF(N145&gt;1.425,87,IF(N145&gt;1.422,88,IF(N145&gt;1.419,89,IF(N145&gt;1.416,90,IF(N145&gt;1.413,91,IF(N145&gt;1.41,92,IF(N145&gt;1.407,93,IF(N145&gt;1.404,94,IF(N145&gt;1.401,95,IF(N145&gt;1.398,96,IF(N145&gt;1.395,97,IF(N145&gt;1.392,98,IF(N145&gt;1.389,99,IF(N145&gt;1.386,100,IF(N145&gt;1.383,101,IF(N145&gt;1.38,102,IF(N145&gt;1.378,103,IF(N145&gt;1.375,104,IF(N145&gt;1.372,105,IF(N145&gt;1.37,106,IF(N145&gt;1.367,107,IF(N145&gt;1.365,108,IF(N145&gt;1.362,109,IF(N145&gt;1.359,110,IF(N145&gt;1.357,111,IF(N145&gt;1.354,112,IF(N145&gt;1.351,113,IF(N145&gt;1.348,114,IF(N145&gt;1.346,115,IF(N145&gt;1.343,116,IF(N145&gt;1.341,117,IF(N145&gt;1.338,118,IF(N145&gt;1.336,119,)))))))))))))))))))))))))))))))))))))))))))))))))))))))))))))</f>
        <v>0</v>
      </c>
      <c r="P145" s="16">
        <f>IF(N145&gt;3.015,0,IF(N145&gt;3.001,1,IF(N145&gt;2.587,2,IF(N145&gt;2.573,3,IF(N145&gt;2.559,4,IF(N145&gt;2.545,5,IF(N145&gt;2.531,6,IF(N145&gt;2.517,7,IF(N145&gt;2.503,8,IF(N145&gt;2.489,9,IF(N145&gt;2.475,10,IF(N145&gt;2.461,11,IF(N145&gt;2.448,12,IF(N145&gt;2.435,13,IF(N145&gt;2.422,14,IF(N145&gt;2.409,15,IF(N145&gt;2.396,16,IF(N145&gt;2.383,17,IF(N145&gt;2.37,18,IF(N145&gt;2.357,19,IF(N145&gt;2.344,20,IF(N145&gt;2.332,21,IF(N145&gt;2.32,22,IF(N145&gt;2.308,23,IF(N145&gt;2.296,24,IF(N145&gt;2.284,25,IF(N145&gt;2.272,26,IF(N145&gt;2.26,27,IF(N145&gt;2.248,28,IF(N145&gt;2.236,29,IF(N145&gt;2.225,30,IF(N145&gt;2.214,31,IF(N145&gt;2.203,32,IF(N145&gt;2.192,33,IF(N145&gt;2.181,34,IF(N145&gt;2.17,35,IF(N145&gt;2.16,36,IF(N145&gt;2.15,37,IF(N145&gt;2.14,38,IF(N145&gt;2.131,39,IF(N145&gt;2.122,40,IF(N145&gt;2.113,41,IF(N145&gt;2.104,42,IF(N145&gt;2.095,43,IF(N145&gt;2.086,44,IF(N145&gt;2.077,45,IF(N145&gt;2.068,46,IF(N145&gt;2.059,47,IF(N145&gt;2.05,48,IF(N145&gt;2.042,49,IF(N145&gt;2.034,50,IF(N145&gt;2.026,51,IF(N145&gt;2.018,52,IF(N145&gt;2.01,53,IF(N145&gt;2.002,54,IF(N145&gt;1.595,55,IF(N145&gt;1.588,56,IF(N145&gt;1.581,57,IF(N145&gt;1.574,58,IF(N145&gt;1.567,59,))))))))))))))))))))))))))))))))))))))))))))))))))))))))))))</f>
        <v>0</v>
      </c>
      <c r="Q145" s="16"/>
      <c r="R145" s="16">
        <f>O145+P145+Q145</f>
        <v>0</v>
      </c>
      <c r="S145" s="16">
        <f>R145</f>
        <v>0</v>
      </c>
      <c r="T145" s="65">
        <v>165</v>
      </c>
      <c r="U145" s="16">
        <f t="shared" si="58"/>
        <v>0</v>
      </c>
      <c r="V145" s="16">
        <f t="shared" si="59"/>
        <v>27</v>
      </c>
      <c r="W145" s="16">
        <f t="shared" si="60"/>
        <v>27</v>
      </c>
      <c r="X145" s="15">
        <f t="shared" si="61"/>
        <v>27</v>
      </c>
      <c r="Y145" s="61">
        <v>100</v>
      </c>
      <c r="Z145" s="16">
        <f t="shared" si="62"/>
        <v>0</v>
      </c>
      <c r="AA145" s="16">
        <f t="shared" si="63"/>
        <v>0</v>
      </c>
      <c r="AB145" s="16">
        <f t="shared" si="64"/>
        <v>0</v>
      </c>
      <c r="AC145" s="15">
        <f t="shared" si="65"/>
        <v>0</v>
      </c>
      <c r="AD145" s="18">
        <f t="shared" si="66"/>
        <v>69</v>
      </c>
      <c r="AE145" s="19">
        <f t="shared" si="67"/>
        <v>69</v>
      </c>
      <c r="AF145" s="19">
        <f t="shared" si="68"/>
        <v>138</v>
      </c>
    </row>
    <row r="146" spans="1:32" hidden="1" x14ac:dyDescent="0.25">
      <c r="A146" s="68">
        <v>157</v>
      </c>
      <c r="B146" s="70" t="s">
        <v>403</v>
      </c>
      <c r="C146" s="58">
        <v>49</v>
      </c>
      <c r="D146" s="59">
        <v>9.1999999999999993</v>
      </c>
      <c r="E146" s="14">
        <f t="shared" si="50"/>
        <v>0</v>
      </c>
      <c r="F146" s="14">
        <f t="shared" si="51"/>
        <v>20</v>
      </c>
      <c r="G146" s="14">
        <f t="shared" si="52"/>
        <v>20</v>
      </c>
      <c r="H146" s="15">
        <f t="shared" si="53"/>
        <v>20</v>
      </c>
      <c r="I146" s="61">
        <v>375</v>
      </c>
      <c r="J146" s="14">
        <f t="shared" si="54"/>
        <v>0</v>
      </c>
      <c r="K146" s="14">
        <f t="shared" si="55"/>
        <v>25</v>
      </c>
      <c r="L146" s="14">
        <f t="shared" si="56"/>
        <v>25</v>
      </c>
      <c r="M146" s="15">
        <f t="shared" si="57"/>
        <v>25</v>
      </c>
      <c r="N146" s="17"/>
      <c r="O146" s="17"/>
      <c r="P146" s="17"/>
      <c r="Q146" s="17"/>
      <c r="R146" s="17"/>
      <c r="S146" s="17"/>
      <c r="T146" s="65">
        <v>159</v>
      </c>
      <c r="U146" s="16">
        <f t="shared" si="58"/>
        <v>0</v>
      </c>
      <c r="V146" s="16">
        <f t="shared" si="59"/>
        <v>24</v>
      </c>
      <c r="W146" s="16">
        <f t="shared" si="60"/>
        <v>24</v>
      </c>
      <c r="X146" s="15">
        <f t="shared" si="61"/>
        <v>24</v>
      </c>
      <c r="Y146" s="61">
        <v>100</v>
      </c>
      <c r="Z146" s="16">
        <f t="shared" si="62"/>
        <v>0</v>
      </c>
      <c r="AA146" s="16">
        <f t="shared" si="63"/>
        <v>0</v>
      </c>
      <c r="AB146" s="16">
        <f t="shared" si="64"/>
        <v>0</v>
      </c>
      <c r="AC146" s="15">
        <f t="shared" si="65"/>
        <v>0</v>
      </c>
      <c r="AD146" s="18">
        <f t="shared" si="66"/>
        <v>69</v>
      </c>
      <c r="AE146" s="19">
        <f t="shared" si="67"/>
        <v>69</v>
      </c>
      <c r="AF146" s="19">
        <f t="shared" si="68"/>
        <v>138</v>
      </c>
    </row>
    <row r="147" spans="1:32" hidden="1" x14ac:dyDescent="0.25">
      <c r="A147" s="68">
        <v>186</v>
      </c>
      <c r="B147" s="70" t="s">
        <v>305</v>
      </c>
      <c r="C147" s="58">
        <v>67</v>
      </c>
      <c r="D147" s="59">
        <v>8.6999999999999993</v>
      </c>
      <c r="E147" s="14">
        <f t="shared" si="50"/>
        <v>33</v>
      </c>
      <c r="F147" s="14">
        <f t="shared" si="51"/>
        <v>0</v>
      </c>
      <c r="G147" s="14">
        <f t="shared" si="52"/>
        <v>33</v>
      </c>
      <c r="H147" s="15">
        <f t="shared" si="53"/>
        <v>33</v>
      </c>
      <c r="I147" s="66">
        <v>290</v>
      </c>
      <c r="J147" s="14">
        <f t="shared" si="54"/>
        <v>0</v>
      </c>
      <c r="K147" s="14">
        <f t="shared" si="55"/>
        <v>9</v>
      </c>
      <c r="L147" s="14">
        <f t="shared" si="56"/>
        <v>9</v>
      </c>
      <c r="M147" s="15">
        <f t="shared" si="57"/>
        <v>9</v>
      </c>
      <c r="N147" s="16">
        <v>60</v>
      </c>
      <c r="O147" s="16">
        <f>IF(N147&gt;1.567,0,IF(N147&gt;1.56,60,IF(N147&gt;1.554,61,IF(N147&gt;1.548,62,IF(N147&gt;1.542,63,IF(N147&gt;1.536,64,IF(N147&gt;1.53,65,IF(N147&gt;1.524,66,IF(N147&gt;1.518,67,IF(N147&gt;1.512,68,IF(N147&gt;1.506,69,IF(N147&gt;1.5,70,IF(N147&gt;1.494,71,IF(N147&gt;1.488,72,IF(N147&gt;1.482,73,IF(N147&gt;1.477,74,IF(N147&gt;1.473,75,IF(N147&gt;1.469,76,IF(N147&gt;1.464,77,IF(N147&gt;1.46,78,IF(N147&gt;1.455,79,IF(N147&gt;1.451,80,IF(N147&gt;1.447,81,IF(N147&gt;1.443,82,IF(N147&gt;1.439,83,IF(N147&gt;1.435,84,IF(N147&gt;1.432,85,IF(N147&gt;1.428,86,IF(N147&gt;1.425,87,IF(N147&gt;1.422,88,IF(N147&gt;1.419,89,IF(N147&gt;1.416,90,IF(N147&gt;1.413,91,IF(N147&gt;1.41,92,IF(N147&gt;1.407,93,IF(N147&gt;1.404,94,IF(N147&gt;1.401,95,IF(N147&gt;1.398,96,IF(N147&gt;1.395,97,IF(N147&gt;1.392,98,IF(N147&gt;1.389,99,IF(N147&gt;1.386,100,IF(N147&gt;1.383,101,IF(N147&gt;1.38,102,IF(N147&gt;1.378,103,IF(N147&gt;1.375,104,IF(N147&gt;1.372,105,IF(N147&gt;1.37,106,IF(N147&gt;1.367,107,IF(N147&gt;1.365,108,IF(N147&gt;1.362,109,IF(N147&gt;1.359,110,IF(N147&gt;1.357,111,IF(N147&gt;1.354,112,IF(N147&gt;1.351,113,IF(N147&gt;1.348,114,IF(N147&gt;1.346,115,IF(N147&gt;1.343,116,IF(N147&gt;1.341,117,IF(N147&gt;1.338,118,IF(N147&gt;1.336,119,)))))))))))))))))))))))))))))))))))))))))))))))))))))))))))))</f>
        <v>0</v>
      </c>
      <c r="P147" s="16">
        <f>IF(N147&gt;3.015,0,IF(N147&gt;3.001,1,IF(N147&gt;2.587,2,IF(N147&gt;2.573,3,IF(N147&gt;2.559,4,IF(N147&gt;2.545,5,IF(N147&gt;2.531,6,IF(N147&gt;2.517,7,IF(N147&gt;2.503,8,IF(N147&gt;2.489,9,IF(N147&gt;2.475,10,IF(N147&gt;2.461,11,IF(N147&gt;2.448,12,IF(N147&gt;2.435,13,IF(N147&gt;2.422,14,IF(N147&gt;2.409,15,IF(N147&gt;2.396,16,IF(N147&gt;2.383,17,IF(N147&gt;2.37,18,IF(N147&gt;2.357,19,IF(N147&gt;2.344,20,IF(N147&gt;2.332,21,IF(N147&gt;2.32,22,IF(N147&gt;2.308,23,IF(N147&gt;2.296,24,IF(N147&gt;2.284,25,IF(N147&gt;2.272,26,IF(N147&gt;2.26,27,IF(N147&gt;2.248,28,IF(N147&gt;2.236,29,IF(N147&gt;2.225,30,IF(N147&gt;2.214,31,IF(N147&gt;2.203,32,IF(N147&gt;2.192,33,IF(N147&gt;2.181,34,IF(N147&gt;2.17,35,IF(N147&gt;2.16,36,IF(N147&gt;2.15,37,IF(N147&gt;2.14,38,IF(N147&gt;2.131,39,IF(N147&gt;2.122,40,IF(N147&gt;2.113,41,IF(N147&gt;2.104,42,IF(N147&gt;2.095,43,IF(N147&gt;2.086,44,IF(N147&gt;2.077,45,IF(N147&gt;2.068,46,IF(N147&gt;2.059,47,IF(N147&gt;2.05,48,IF(N147&gt;2.042,49,IF(N147&gt;2.034,50,IF(N147&gt;2.026,51,IF(N147&gt;2.018,52,IF(N147&gt;2.01,53,IF(N147&gt;2.002,54,IF(N147&gt;1.595,55,IF(N147&gt;1.588,56,IF(N147&gt;1.581,57,IF(N147&gt;1.574,58,IF(N147&gt;1.567,59,))))))))))))))))))))))))))))))))))))))))))))))))))))))))))))</f>
        <v>0</v>
      </c>
      <c r="Q147" s="16"/>
      <c r="R147" s="16">
        <f>O147+P147+Q147</f>
        <v>0</v>
      </c>
      <c r="S147" s="16">
        <f>R147</f>
        <v>0</v>
      </c>
      <c r="T147" s="65">
        <v>164</v>
      </c>
      <c r="U147" s="16">
        <f t="shared" si="58"/>
        <v>0</v>
      </c>
      <c r="V147" s="16">
        <f t="shared" si="59"/>
        <v>27</v>
      </c>
      <c r="W147" s="16">
        <f t="shared" si="60"/>
        <v>27</v>
      </c>
      <c r="X147" s="15">
        <f t="shared" si="61"/>
        <v>27</v>
      </c>
      <c r="Y147" s="61">
        <v>100</v>
      </c>
      <c r="Z147" s="16">
        <f t="shared" si="62"/>
        <v>0</v>
      </c>
      <c r="AA147" s="16">
        <f t="shared" si="63"/>
        <v>0</v>
      </c>
      <c r="AB147" s="16">
        <f t="shared" si="64"/>
        <v>0</v>
      </c>
      <c r="AC147" s="15">
        <f t="shared" si="65"/>
        <v>0</v>
      </c>
      <c r="AD147" s="18">
        <f t="shared" si="66"/>
        <v>69</v>
      </c>
      <c r="AE147" s="19">
        <f t="shared" si="67"/>
        <v>69</v>
      </c>
      <c r="AF147" s="19">
        <f t="shared" si="68"/>
        <v>138</v>
      </c>
    </row>
    <row r="148" spans="1:32" hidden="1" x14ac:dyDescent="0.25">
      <c r="A148" s="68">
        <v>188</v>
      </c>
      <c r="B148" s="70" t="s">
        <v>304</v>
      </c>
      <c r="C148" s="58">
        <v>67</v>
      </c>
      <c r="D148" s="59">
        <v>8.8000000000000007</v>
      </c>
      <c r="E148" s="14">
        <f t="shared" si="50"/>
        <v>30</v>
      </c>
      <c r="F148" s="14">
        <f t="shared" si="51"/>
        <v>0</v>
      </c>
      <c r="G148" s="14">
        <f t="shared" si="52"/>
        <v>30</v>
      </c>
      <c r="H148" s="15">
        <f t="shared" si="53"/>
        <v>30</v>
      </c>
      <c r="I148" s="61">
        <v>320</v>
      </c>
      <c r="J148" s="14">
        <f t="shared" si="54"/>
        <v>0</v>
      </c>
      <c r="K148" s="14">
        <f t="shared" si="55"/>
        <v>14</v>
      </c>
      <c r="L148" s="14">
        <f t="shared" si="56"/>
        <v>14</v>
      </c>
      <c r="M148" s="15">
        <f t="shared" si="57"/>
        <v>14</v>
      </c>
      <c r="N148" s="16">
        <v>60</v>
      </c>
      <c r="O148" s="16">
        <f>IF(N148&gt;1.567,0,IF(N148&gt;1.56,60,IF(N148&gt;1.554,61,IF(N148&gt;1.548,62,IF(N148&gt;1.542,63,IF(N148&gt;1.536,64,IF(N148&gt;1.53,65,IF(N148&gt;1.524,66,IF(N148&gt;1.518,67,IF(N148&gt;1.512,68,IF(N148&gt;1.506,69,IF(N148&gt;1.5,70,IF(N148&gt;1.494,71,IF(N148&gt;1.488,72,IF(N148&gt;1.482,73,IF(N148&gt;1.477,74,IF(N148&gt;1.473,75,IF(N148&gt;1.469,76,IF(N148&gt;1.464,77,IF(N148&gt;1.46,78,IF(N148&gt;1.455,79,IF(N148&gt;1.451,80,IF(N148&gt;1.447,81,IF(N148&gt;1.443,82,IF(N148&gt;1.439,83,IF(N148&gt;1.435,84,IF(N148&gt;1.432,85,IF(N148&gt;1.428,86,IF(N148&gt;1.425,87,IF(N148&gt;1.422,88,IF(N148&gt;1.419,89,IF(N148&gt;1.416,90,IF(N148&gt;1.413,91,IF(N148&gt;1.41,92,IF(N148&gt;1.407,93,IF(N148&gt;1.404,94,IF(N148&gt;1.401,95,IF(N148&gt;1.398,96,IF(N148&gt;1.395,97,IF(N148&gt;1.392,98,IF(N148&gt;1.389,99,IF(N148&gt;1.386,100,IF(N148&gt;1.383,101,IF(N148&gt;1.38,102,IF(N148&gt;1.378,103,IF(N148&gt;1.375,104,IF(N148&gt;1.372,105,IF(N148&gt;1.37,106,IF(N148&gt;1.367,107,IF(N148&gt;1.365,108,IF(N148&gt;1.362,109,IF(N148&gt;1.359,110,IF(N148&gt;1.357,111,IF(N148&gt;1.354,112,IF(N148&gt;1.351,113,IF(N148&gt;1.348,114,IF(N148&gt;1.346,115,IF(N148&gt;1.343,116,IF(N148&gt;1.341,117,IF(N148&gt;1.338,118,IF(N148&gt;1.336,119,)))))))))))))))))))))))))))))))))))))))))))))))))))))))))))))</f>
        <v>0</v>
      </c>
      <c r="P148" s="16">
        <f>IF(N148&gt;3.015,0,IF(N148&gt;3.001,1,IF(N148&gt;2.587,2,IF(N148&gt;2.573,3,IF(N148&gt;2.559,4,IF(N148&gt;2.545,5,IF(N148&gt;2.531,6,IF(N148&gt;2.517,7,IF(N148&gt;2.503,8,IF(N148&gt;2.489,9,IF(N148&gt;2.475,10,IF(N148&gt;2.461,11,IF(N148&gt;2.448,12,IF(N148&gt;2.435,13,IF(N148&gt;2.422,14,IF(N148&gt;2.409,15,IF(N148&gt;2.396,16,IF(N148&gt;2.383,17,IF(N148&gt;2.37,18,IF(N148&gt;2.357,19,IF(N148&gt;2.344,20,IF(N148&gt;2.332,21,IF(N148&gt;2.32,22,IF(N148&gt;2.308,23,IF(N148&gt;2.296,24,IF(N148&gt;2.284,25,IF(N148&gt;2.272,26,IF(N148&gt;2.26,27,IF(N148&gt;2.248,28,IF(N148&gt;2.236,29,IF(N148&gt;2.225,30,IF(N148&gt;2.214,31,IF(N148&gt;2.203,32,IF(N148&gt;2.192,33,IF(N148&gt;2.181,34,IF(N148&gt;2.17,35,IF(N148&gt;2.16,36,IF(N148&gt;2.15,37,IF(N148&gt;2.14,38,IF(N148&gt;2.131,39,IF(N148&gt;2.122,40,IF(N148&gt;2.113,41,IF(N148&gt;2.104,42,IF(N148&gt;2.095,43,IF(N148&gt;2.086,44,IF(N148&gt;2.077,45,IF(N148&gt;2.068,46,IF(N148&gt;2.059,47,IF(N148&gt;2.05,48,IF(N148&gt;2.042,49,IF(N148&gt;2.034,50,IF(N148&gt;2.026,51,IF(N148&gt;2.018,52,IF(N148&gt;2.01,53,IF(N148&gt;2.002,54,IF(N148&gt;1.595,55,IF(N148&gt;1.588,56,IF(N148&gt;1.581,57,IF(N148&gt;1.574,58,IF(N148&gt;1.567,59,))))))))))))))))))))))))))))))))))))))))))))))))))))))))))))</f>
        <v>0</v>
      </c>
      <c r="Q148" s="16"/>
      <c r="R148" s="16">
        <f>O148+P148+Q148</f>
        <v>0</v>
      </c>
      <c r="S148" s="16">
        <f>R148</f>
        <v>0</v>
      </c>
      <c r="T148" s="65">
        <v>160</v>
      </c>
      <c r="U148" s="16">
        <f t="shared" si="58"/>
        <v>0</v>
      </c>
      <c r="V148" s="16">
        <f t="shared" si="59"/>
        <v>25</v>
      </c>
      <c r="W148" s="16">
        <f t="shared" si="60"/>
        <v>25</v>
      </c>
      <c r="X148" s="15">
        <f t="shared" si="61"/>
        <v>25</v>
      </c>
      <c r="Y148" s="61">
        <v>100</v>
      </c>
      <c r="Z148" s="16">
        <f t="shared" si="62"/>
        <v>0</v>
      </c>
      <c r="AA148" s="16">
        <f t="shared" si="63"/>
        <v>0</v>
      </c>
      <c r="AB148" s="16">
        <f t="shared" si="64"/>
        <v>0</v>
      </c>
      <c r="AC148" s="15">
        <f t="shared" si="65"/>
        <v>0</v>
      </c>
      <c r="AD148" s="18">
        <f t="shared" si="66"/>
        <v>69</v>
      </c>
      <c r="AE148" s="19">
        <f t="shared" si="67"/>
        <v>69</v>
      </c>
      <c r="AF148" s="19">
        <f t="shared" si="68"/>
        <v>138</v>
      </c>
    </row>
    <row r="149" spans="1:32" hidden="1" x14ac:dyDescent="0.25">
      <c r="A149" s="68">
        <v>46</v>
      </c>
      <c r="B149" s="70" t="s">
        <v>131</v>
      </c>
      <c r="C149" s="58">
        <v>20</v>
      </c>
      <c r="D149" s="59">
        <v>8.8000000000000007</v>
      </c>
      <c r="E149" s="14">
        <f t="shared" si="50"/>
        <v>30</v>
      </c>
      <c r="F149" s="14">
        <f t="shared" si="51"/>
        <v>0</v>
      </c>
      <c r="G149" s="14">
        <f t="shared" si="52"/>
        <v>30</v>
      </c>
      <c r="H149" s="15">
        <f t="shared" si="53"/>
        <v>30</v>
      </c>
      <c r="I149" s="61">
        <v>270</v>
      </c>
      <c r="J149" s="14">
        <f t="shared" si="54"/>
        <v>0</v>
      </c>
      <c r="K149" s="14">
        <f t="shared" si="55"/>
        <v>7</v>
      </c>
      <c r="L149" s="14">
        <f t="shared" si="56"/>
        <v>7</v>
      </c>
      <c r="M149" s="15">
        <f t="shared" si="57"/>
        <v>7</v>
      </c>
      <c r="N149" s="17"/>
      <c r="O149" s="17"/>
      <c r="P149" s="17"/>
      <c r="Q149" s="17"/>
      <c r="R149" s="17"/>
      <c r="S149" s="17"/>
      <c r="T149" s="65">
        <v>173</v>
      </c>
      <c r="U149" s="16">
        <f t="shared" si="58"/>
        <v>0</v>
      </c>
      <c r="V149" s="16">
        <f t="shared" si="59"/>
        <v>31</v>
      </c>
      <c r="W149" s="16">
        <f t="shared" si="60"/>
        <v>31</v>
      </c>
      <c r="X149" s="15">
        <f t="shared" si="61"/>
        <v>31</v>
      </c>
      <c r="Y149" s="61">
        <v>100</v>
      </c>
      <c r="Z149" s="16">
        <f t="shared" si="62"/>
        <v>0</v>
      </c>
      <c r="AA149" s="16">
        <f t="shared" si="63"/>
        <v>0</v>
      </c>
      <c r="AB149" s="16">
        <f t="shared" si="64"/>
        <v>0</v>
      </c>
      <c r="AC149" s="15">
        <f t="shared" si="65"/>
        <v>0</v>
      </c>
      <c r="AD149" s="18">
        <f t="shared" si="66"/>
        <v>68</v>
      </c>
      <c r="AE149" s="19">
        <f t="shared" si="67"/>
        <v>68</v>
      </c>
      <c r="AF149" s="19">
        <f t="shared" si="68"/>
        <v>144</v>
      </c>
    </row>
    <row r="150" spans="1:32" hidden="1" x14ac:dyDescent="0.25">
      <c r="A150" s="68">
        <v>129</v>
      </c>
      <c r="B150" s="71" t="s">
        <v>448</v>
      </c>
      <c r="C150" s="58">
        <v>43</v>
      </c>
      <c r="D150" s="59">
        <v>8.6999999999999993</v>
      </c>
      <c r="E150" s="14">
        <f t="shared" si="50"/>
        <v>33</v>
      </c>
      <c r="F150" s="14">
        <f t="shared" si="51"/>
        <v>0</v>
      </c>
      <c r="G150" s="14">
        <f t="shared" si="52"/>
        <v>33</v>
      </c>
      <c r="H150" s="15">
        <f t="shared" si="53"/>
        <v>33</v>
      </c>
      <c r="I150" s="61">
        <v>280</v>
      </c>
      <c r="J150" s="14">
        <f t="shared" si="54"/>
        <v>0</v>
      </c>
      <c r="K150" s="14">
        <f t="shared" si="55"/>
        <v>8</v>
      </c>
      <c r="L150" s="14">
        <f t="shared" si="56"/>
        <v>8</v>
      </c>
      <c r="M150" s="15">
        <f t="shared" si="57"/>
        <v>8</v>
      </c>
      <c r="N150" s="17"/>
      <c r="O150" s="17"/>
      <c r="P150" s="17"/>
      <c r="Q150" s="17"/>
      <c r="R150" s="17"/>
      <c r="S150" s="17"/>
      <c r="T150" s="65">
        <v>164</v>
      </c>
      <c r="U150" s="16">
        <f t="shared" si="58"/>
        <v>0</v>
      </c>
      <c r="V150" s="16">
        <f t="shared" si="59"/>
        <v>27</v>
      </c>
      <c r="W150" s="16">
        <f t="shared" si="60"/>
        <v>27</v>
      </c>
      <c r="X150" s="15">
        <f t="shared" si="61"/>
        <v>27</v>
      </c>
      <c r="Y150" s="61">
        <v>100</v>
      </c>
      <c r="Z150" s="16">
        <f t="shared" si="62"/>
        <v>0</v>
      </c>
      <c r="AA150" s="16">
        <f t="shared" si="63"/>
        <v>0</v>
      </c>
      <c r="AB150" s="16">
        <f t="shared" si="64"/>
        <v>0</v>
      </c>
      <c r="AC150" s="15">
        <f t="shared" si="65"/>
        <v>0</v>
      </c>
      <c r="AD150" s="18">
        <f t="shared" si="66"/>
        <v>68</v>
      </c>
      <c r="AE150" s="19">
        <f t="shared" si="67"/>
        <v>68</v>
      </c>
      <c r="AF150" s="19">
        <f t="shared" si="68"/>
        <v>144</v>
      </c>
    </row>
    <row r="151" spans="1:32" hidden="1" x14ac:dyDescent="0.25">
      <c r="A151" s="68">
        <v>19</v>
      </c>
      <c r="B151" s="70" t="s">
        <v>241</v>
      </c>
      <c r="C151" s="58">
        <v>10</v>
      </c>
      <c r="D151" s="59">
        <v>9.1</v>
      </c>
      <c r="E151" s="14">
        <f t="shared" si="50"/>
        <v>0</v>
      </c>
      <c r="F151" s="14">
        <f t="shared" si="51"/>
        <v>22</v>
      </c>
      <c r="G151" s="14">
        <f t="shared" si="52"/>
        <v>22</v>
      </c>
      <c r="H151" s="15">
        <f t="shared" si="53"/>
        <v>22</v>
      </c>
      <c r="I151" s="61">
        <v>340</v>
      </c>
      <c r="J151" s="14">
        <f t="shared" si="54"/>
        <v>0</v>
      </c>
      <c r="K151" s="14">
        <f t="shared" si="55"/>
        <v>18</v>
      </c>
      <c r="L151" s="14">
        <f t="shared" si="56"/>
        <v>18</v>
      </c>
      <c r="M151" s="15">
        <f t="shared" si="57"/>
        <v>18</v>
      </c>
      <c r="N151" s="16">
        <v>60</v>
      </c>
      <c r="O151" s="16">
        <f>IF(N151&gt;1.567,0,IF(N151&gt;1.56,60,IF(N151&gt;1.554,61,IF(N151&gt;1.548,62,IF(N151&gt;1.542,63,IF(N151&gt;1.536,64,IF(N151&gt;1.53,65,IF(N151&gt;1.524,66,IF(N151&gt;1.518,67,IF(N151&gt;1.512,68,IF(N151&gt;1.506,69,IF(N151&gt;1.5,70,IF(N151&gt;1.494,71,IF(N151&gt;1.488,72,IF(N151&gt;1.482,73,IF(N151&gt;1.477,74,IF(N151&gt;1.473,75,IF(N151&gt;1.469,76,IF(N151&gt;1.464,77,IF(N151&gt;1.46,78,IF(N151&gt;1.455,79,IF(N151&gt;1.451,80,IF(N151&gt;1.447,81,IF(N151&gt;1.443,82,IF(N151&gt;1.439,83,IF(N151&gt;1.435,84,IF(N151&gt;1.432,85,IF(N151&gt;1.428,86,IF(N151&gt;1.425,87,IF(N151&gt;1.422,88,IF(N151&gt;1.419,89,IF(N151&gt;1.416,90,IF(N151&gt;1.413,91,IF(N151&gt;1.41,92,IF(N151&gt;1.407,93,IF(N151&gt;1.404,94,IF(N151&gt;1.401,95,IF(N151&gt;1.398,96,IF(N151&gt;1.395,97,IF(N151&gt;1.392,98,IF(N151&gt;1.389,99,IF(N151&gt;1.386,100,IF(N151&gt;1.383,101,IF(N151&gt;1.38,102,IF(N151&gt;1.378,103,IF(N151&gt;1.375,104,IF(N151&gt;1.372,105,IF(N151&gt;1.37,106,IF(N151&gt;1.367,107,IF(N151&gt;1.365,108,IF(N151&gt;1.362,109,IF(N151&gt;1.359,110,IF(N151&gt;1.357,111,IF(N151&gt;1.354,112,IF(N151&gt;1.351,113,IF(N151&gt;1.348,114,IF(N151&gt;1.346,115,IF(N151&gt;1.343,116,IF(N151&gt;1.341,117,IF(N151&gt;1.338,118,IF(N151&gt;1.336,119,)))))))))))))))))))))))))))))))))))))))))))))))))))))))))))))</f>
        <v>0</v>
      </c>
      <c r="P151" s="16">
        <f>IF(N151&gt;3.015,0,IF(N151&gt;3.001,1,IF(N151&gt;2.587,2,IF(N151&gt;2.573,3,IF(N151&gt;2.559,4,IF(N151&gt;2.545,5,IF(N151&gt;2.531,6,IF(N151&gt;2.517,7,IF(N151&gt;2.503,8,IF(N151&gt;2.489,9,IF(N151&gt;2.475,10,IF(N151&gt;2.461,11,IF(N151&gt;2.448,12,IF(N151&gt;2.435,13,IF(N151&gt;2.422,14,IF(N151&gt;2.409,15,IF(N151&gt;2.396,16,IF(N151&gt;2.383,17,IF(N151&gt;2.37,18,IF(N151&gt;2.357,19,IF(N151&gt;2.344,20,IF(N151&gt;2.332,21,IF(N151&gt;2.32,22,IF(N151&gt;2.308,23,IF(N151&gt;2.296,24,IF(N151&gt;2.284,25,IF(N151&gt;2.272,26,IF(N151&gt;2.26,27,IF(N151&gt;2.248,28,IF(N151&gt;2.236,29,IF(N151&gt;2.225,30,IF(N151&gt;2.214,31,IF(N151&gt;2.203,32,IF(N151&gt;2.192,33,IF(N151&gt;2.181,34,IF(N151&gt;2.17,35,IF(N151&gt;2.16,36,IF(N151&gt;2.15,37,IF(N151&gt;2.14,38,IF(N151&gt;2.131,39,IF(N151&gt;2.122,40,IF(N151&gt;2.113,41,IF(N151&gt;2.104,42,IF(N151&gt;2.095,43,IF(N151&gt;2.086,44,IF(N151&gt;2.077,45,IF(N151&gt;2.068,46,IF(N151&gt;2.059,47,IF(N151&gt;2.05,48,IF(N151&gt;2.042,49,IF(N151&gt;2.034,50,IF(N151&gt;2.026,51,IF(N151&gt;2.018,52,IF(N151&gt;2.01,53,IF(N151&gt;2.002,54,IF(N151&gt;1.595,55,IF(N151&gt;1.588,56,IF(N151&gt;1.581,57,IF(N151&gt;1.574,58,IF(N151&gt;1.567,59,))))))))))))))))))))))))))))))))))))))))))))))))))))))))))))</f>
        <v>0</v>
      </c>
      <c r="Q151" s="16"/>
      <c r="R151" s="16">
        <f>O151+P151+Q151</f>
        <v>0</v>
      </c>
      <c r="S151" s="16">
        <f>R151</f>
        <v>0</v>
      </c>
      <c r="T151" s="65">
        <v>164</v>
      </c>
      <c r="U151" s="16">
        <f t="shared" si="58"/>
        <v>0</v>
      </c>
      <c r="V151" s="16">
        <f t="shared" si="59"/>
        <v>27</v>
      </c>
      <c r="W151" s="16">
        <f t="shared" si="60"/>
        <v>27</v>
      </c>
      <c r="X151" s="15">
        <f t="shared" si="61"/>
        <v>27</v>
      </c>
      <c r="Y151" s="61">
        <v>100</v>
      </c>
      <c r="Z151" s="16">
        <f t="shared" si="62"/>
        <v>0</v>
      </c>
      <c r="AA151" s="16">
        <f t="shared" si="63"/>
        <v>0</v>
      </c>
      <c r="AB151" s="16">
        <f t="shared" si="64"/>
        <v>0</v>
      </c>
      <c r="AC151" s="15">
        <f t="shared" si="65"/>
        <v>0</v>
      </c>
      <c r="AD151" s="18">
        <f t="shared" si="66"/>
        <v>67</v>
      </c>
      <c r="AE151" s="19">
        <f t="shared" si="67"/>
        <v>67</v>
      </c>
      <c r="AF151" s="19">
        <f t="shared" si="68"/>
        <v>146</v>
      </c>
    </row>
    <row r="152" spans="1:32" hidden="1" x14ac:dyDescent="0.25">
      <c r="A152" s="68">
        <v>113</v>
      </c>
      <c r="B152" s="70" t="s">
        <v>339</v>
      </c>
      <c r="C152" s="58">
        <v>39</v>
      </c>
      <c r="D152" s="59">
        <v>8.8000000000000007</v>
      </c>
      <c r="E152" s="14">
        <f t="shared" si="50"/>
        <v>30</v>
      </c>
      <c r="F152" s="14">
        <f t="shared" si="51"/>
        <v>0</v>
      </c>
      <c r="G152" s="14">
        <f t="shared" si="52"/>
        <v>30</v>
      </c>
      <c r="H152" s="15">
        <f t="shared" si="53"/>
        <v>30</v>
      </c>
      <c r="I152" s="61">
        <v>320</v>
      </c>
      <c r="J152" s="14">
        <f t="shared" si="54"/>
        <v>0</v>
      </c>
      <c r="K152" s="14">
        <f t="shared" si="55"/>
        <v>14</v>
      </c>
      <c r="L152" s="14">
        <f t="shared" si="56"/>
        <v>14</v>
      </c>
      <c r="M152" s="15">
        <f t="shared" si="57"/>
        <v>14</v>
      </c>
      <c r="N152" s="16">
        <v>60</v>
      </c>
      <c r="O152" s="16">
        <f>IF(N152&gt;1.567,0,IF(N152&gt;1.56,60,IF(N152&gt;1.554,61,IF(N152&gt;1.548,62,IF(N152&gt;1.542,63,IF(N152&gt;1.536,64,IF(N152&gt;1.53,65,IF(N152&gt;1.524,66,IF(N152&gt;1.518,67,IF(N152&gt;1.512,68,IF(N152&gt;1.506,69,IF(N152&gt;1.5,70,IF(N152&gt;1.494,71,IF(N152&gt;1.488,72,IF(N152&gt;1.482,73,IF(N152&gt;1.477,74,IF(N152&gt;1.473,75,IF(N152&gt;1.469,76,IF(N152&gt;1.464,77,IF(N152&gt;1.46,78,IF(N152&gt;1.455,79,IF(N152&gt;1.451,80,IF(N152&gt;1.447,81,IF(N152&gt;1.443,82,IF(N152&gt;1.439,83,IF(N152&gt;1.435,84,IF(N152&gt;1.432,85,IF(N152&gt;1.428,86,IF(N152&gt;1.425,87,IF(N152&gt;1.422,88,IF(N152&gt;1.419,89,IF(N152&gt;1.416,90,IF(N152&gt;1.413,91,IF(N152&gt;1.41,92,IF(N152&gt;1.407,93,IF(N152&gt;1.404,94,IF(N152&gt;1.401,95,IF(N152&gt;1.398,96,IF(N152&gt;1.395,97,IF(N152&gt;1.392,98,IF(N152&gt;1.389,99,IF(N152&gt;1.386,100,IF(N152&gt;1.383,101,IF(N152&gt;1.38,102,IF(N152&gt;1.378,103,IF(N152&gt;1.375,104,IF(N152&gt;1.372,105,IF(N152&gt;1.37,106,IF(N152&gt;1.367,107,IF(N152&gt;1.365,108,IF(N152&gt;1.362,109,IF(N152&gt;1.359,110,IF(N152&gt;1.357,111,IF(N152&gt;1.354,112,IF(N152&gt;1.351,113,IF(N152&gt;1.348,114,IF(N152&gt;1.346,115,IF(N152&gt;1.343,116,IF(N152&gt;1.341,117,IF(N152&gt;1.338,118,IF(N152&gt;1.336,119,)))))))))))))))))))))))))))))))))))))))))))))))))))))))))))))</f>
        <v>0</v>
      </c>
      <c r="P152" s="16">
        <f>IF(N152&gt;3.015,0,IF(N152&gt;3.001,1,IF(N152&gt;2.587,2,IF(N152&gt;2.573,3,IF(N152&gt;2.559,4,IF(N152&gt;2.545,5,IF(N152&gt;2.531,6,IF(N152&gt;2.517,7,IF(N152&gt;2.503,8,IF(N152&gt;2.489,9,IF(N152&gt;2.475,10,IF(N152&gt;2.461,11,IF(N152&gt;2.448,12,IF(N152&gt;2.435,13,IF(N152&gt;2.422,14,IF(N152&gt;2.409,15,IF(N152&gt;2.396,16,IF(N152&gt;2.383,17,IF(N152&gt;2.37,18,IF(N152&gt;2.357,19,IF(N152&gt;2.344,20,IF(N152&gt;2.332,21,IF(N152&gt;2.32,22,IF(N152&gt;2.308,23,IF(N152&gt;2.296,24,IF(N152&gt;2.284,25,IF(N152&gt;2.272,26,IF(N152&gt;2.26,27,IF(N152&gt;2.248,28,IF(N152&gt;2.236,29,IF(N152&gt;2.225,30,IF(N152&gt;2.214,31,IF(N152&gt;2.203,32,IF(N152&gt;2.192,33,IF(N152&gt;2.181,34,IF(N152&gt;2.17,35,IF(N152&gt;2.16,36,IF(N152&gt;2.15,37,IF(N152&gt;2.14,38,IF(N152&gt;2.131,39,IF(N152&gt;2.122,40,IF(N152&gt;2.113,41,IF(N152&gt;2.104,42,IF(N152&gt;2.095,43,IF(N152&gt;2.086,44,IF(N152&gt;2.077,45,IF(N152&gt;2.068,46,IF(N152&gt;2.059,47,IF(N152&gt;2.05,48,IF(N152&gt;2.042,49,IF(N152&gt;2.034,50,IF(N152&gt;2.026,51,IF(N152&gt;2.018,52,IF(N152&gt;2.01,53,IF(N152&gt;2.002,54,IF(N152&gt;1.595,55,IF(N152&gt;1.588,56,IF(N152&gt;1.581,57,IF(N152&gt;1.574,58,IF(N152&gt;1.567,59,))))))))))))))))))))))))))))))))))))))))))))))))))))))))))))</f>
        <v>0</v>
      </c>
      <c r="Q152" s="16"/>
      <c r="R152" s="16">
        <f>O152+P152+Q152</f>
        <v>0</v>
      </c>
      <c r="S152" s="16">
        <f>R152</f>
        <v>0</v>
      </c>
      <c r="T152" s="65">
        <v>156</v>
      </c>
      <c r="U152" s="16">
        <f t="shared" si="58"/>
        <v>0</v>
      </c>
      <c r="V152" s="16">
        <f t="shared" si="59"/>
        <v>23</v>
      </c>
      <c r="W152" s="16">
        <f t="shared" si="60"/>
        <v>23</v>
      </c>
      <c r="X152" s="15">
        <f t="shared" si="61"/>
        <v>23</v>
      </c>
      <c r="Y152" s="61">
        <v>100</v>
      </c>
      <c r="Z152" s="16">
        <f t="shared" si="62"/>
        <v>0</v>
      </c>
      <c r="AA152" s="16">
        <f t="shared" si="63"/>
        <v>0</v>
      </c>
      <c r="AB152" s="16">
        <f t="shared" si="64"/>
        <v>0</v>
      </c>
      <c r="AC152" s="15">
        <f t="shared" si="65"/>
        <v>0</v>
      </c>
      <c r="AD152" s="18">
        <f t="shared" si="66"/>
        <v>67</v>
      </c>
      <c r="AE152" s="19">
        <f t="shared" si="67"/>
        <v>67</v>
      </c>
      <c r="AF152" s="19">
        <f t="shared" si="68"/>
        <v>146</v>
      </c>
    </row>
    <row r="153" spans="1:32" hidden="1" x14ac:dyDescent="0.25">
      <c r="A153" s="68">
        <v>184</v>
      </c>
      <c r="B153" s="70" t="s">
        <v>301</v>
      </c>
      <c r="C153" s="58">
        <v>67</v>
      </c>
      <c r="D153" s="59">
        <v>9.1</v>
      </c>
      <c r="E153" s="14">
        <f t="shared" si="50"/>
        <v>0</v>
      </c>
      <c r="F153" s="14">
        <f t="shared" si="51"/>
        <v>22</v>
      </c>
      <c r="G153" s="14">
        <f t="shared" si="52"/>
        <v>22</v>
      </c>
      <c r="H153" s="15">
        <f t="shared" si="53"/>
        <v>22</v>
      </c>
      <c r="I153" s="61">
        <v>310</v>
      </c>
      <c r="J153" s="14">
        <f t="shared" si="54"/>
        <v>0</v>
      </c>
      <c r="K153" s="14">
        <f t="shared" si="55"/>
        <v>12</v>
      </c>
      <c r="L153" s="14">
        <f t="shared" si="56"/>
        <v>12</v>
      </c>
      <c r="M153" s="15">
        <f t="shared" si="57"/>
        <v>12</v>
      </c>
      <c r="N153" s="17"/>
      <c r="O153" s="17"/>
      <c r="P153" s="17"/>
      <c r="Q153" s="17"/>
      <c r="R153" s="17"/>
      <c r="S153" s="17"/>
      <c r="T153" s="65">
        <v>175</v>
      </c>
      <c r="U153" s="16">
        <f t="shared" si="58"/>
        <v>0</v>
      </c>
      <c r="V153" s="16">
        <f t="shared" si="59"/>
        <v>32</v>
      </c>
      <c r="W153" s="16">
        <f t="shared" si="60"/>
        <v>32</v>
      </c>
      <c r="X153" s="15">
        <f t="shared" si="61"/>
        <v>32</v>
      </c>
      <c r="Y153" s="61">
        <v>100</v>
      </c>
      <c r="Z153" s="16">
        <f t="shared" si="62"/>
        <v>0</v>
      </c>
      <c r="AA153" s="16">
        <f t="shared" si="63"/>
        <v>0</v>
      </c>
      <c r="AB153" s="16">
        <f t="shared" si="64"/>
        <v>0</v>
      </c>
      <c r="AC153" s="15">
        <f t="shared" si="65"/>
        <v>0</v>
      </c>
      <c r="AD153" s="18">
        <f t="shared" si="66"/>
        <v>66</v>
      </c>
      <c r="AE153" s="19">
        <f t="shared" si="67"/>
        <v>66</v>
      </c>
      <c r="AF153" s="19">
        <f t="shared" si="68"/>
        <v>148</v>
      </c>
    </row>
    <row r="154" spans="1:32" hidden="1" x14ac:dyDescent="0.25">
      <c r="A154" s="68">
        <v>191</v>
      </c>
      <c r="B154" s="70" t="s">
        <v>293</v>
      </c>
      <c r="C154" s="58">
        <v>75</v>
      </c>
      <c r="D154" s="59">
        <v>8.8000000000000007</v>
      </c>
      <c r="E154" s="14">
        <f t="shared" si="50"/>
        <v>30</v>
      </c>
      <c r="F154" s="14">
        <f t="shared" si="51"/>
        <v>0</v>
      </c>
      <c r="G154" s="14">
        <f t="shared" si="52"/>
        <v>30</v>
      </c>
      <c r="H154" s="15">
        <f t="shared" si="53"/>
        <v>30</v>
      </c>
      <c r="I154" s="61">
        <v>270</v>
      </c>
      <c r="J154" s="14">
        <f t="shared" si="54"/>
        <v>0</v>
      </c>
      <c r="K154" s="14">
        <f t="shared" si="55"/>
        <v>7</v>
      </c>
      <c r="L154" s="14">
        <f t="shared" si="56"/>
        <v>7</v>
      </c>
      <c r="M154" s="15">
        <f t="shared" si="57"/>
        <v>7</v>
      </c>
      <c r="N154" s="16">
        <v>60</v>
      </c>
      <c r="O154" s="16">
        <f>IF(N154&gt;1.567,0,IF(N154&gt;1.56,60,IF(N154&gt;1.554,61,IF(N154&gt;1.548,62,IF(N154&gt;1.542,63,IF(N154&gt;1.536,64,IF(N154&gt;1.53,65,IF(N154&gt;1.524,66,IF(N154&gt;1.518,67,IF(N154&gt;1.512,68,IF(N154&gt;1.506,69,IF(N154&gt;1.5,70,IF(N154&gt;1.494,71,IF(N154&gt;1.488,72,IF(N154&gt;1.482,73,IF(N154&gt;1.477,74,IF(N154&gt;1.473,75,IF(N154&gt;1.469,76,IF(N154&gt;1.464,77,IF(N154&gt;1.46,78,IF(N154&gt;1.455,79,IF(N154&gt;1.451,80,IF(N154&gt;1.447,81,IF(N154&gt;1.443,82,IF(N154&gt;1.439,83,IF(N154&gt;1.435,84,IF(N154&gt;1.432,85,IF(N154&gt;1.428,86,IF(N154&gt;1.425,87,IF(N154&gt;1.422,88,IF(N154&gt;1.419,89,IF(N154&gt;1.416,90,IF(N154&gt;1.413,91,IF(N154&gt;1.41,92,IF(N154&gt;1.407,93,IF(N154&gt;1.404,94,IF(N154&gt;1.401,95,IF(N154&gt;1.398,96,IF(N154&gt;1.395,97,IF(N154&gt;1.392,98,IF(N154&gt;1.389,99,IF(N154&gt;1.386,100,IF(N154&gt;1.383,101,IF(N154&gt;1.38,102,IF(N154&gt;1.378,103,IF(N154&gt;1.375,104,IF(N154&gt;1.372,105,IF(N154&gt;1.37,106,IF(N154&gt;1.367,107,IF(N154&gt;1.365,108,IF(N154&gt;1.362,109,IF(N154&gt;1.359,110,IF(N154&gt;1.357,111,IF(N154&gt;1.354,112,IF(N154&gt;1.351,113,IF(N154&gt;1.348,114,IF(N154&gt;1.346,115,IF(N154&gt;1.343,116,IF(N154&gt;1.341,117,IF(N154&gt;1.338,118,IF(N154&gt;1.336,119,)))))))))))))))))))))))))))))))))))))))))))))))))))))))))))))</f>
        <v>0</v>
      </c>
      <c r="P154" s="16">
        <f>IF(N154&gt;3.015,0,IF(N154&gt;3.001,1,IF(N154&gt;2.587,2,IF(N154&gt;2.573,3,IF(N154&gt;2.559,4,IF(N154&gt;2.545,5,IF(N154&gt;2.531,6,IF(N154&gt;2.517,7,IF(N154&gt;2.503,8,IF(N154&gt;2.489,9,IF(N154&gt;2.475,10,IF(N154&gt;2.461,11,IF(N154&gt;2.448,12,IF(N154&gt;2.435,13,IF(N154&gt;2.422,14,IF(N154&gt;2.409,15,IF(N154&gt;2.396,16,IF(N154&gt;2.383,17,IF(N154&gt;2.37,18,IF(N154&gt;2.357,19,IF(N154&gt;2.344,20,IF(N154&gt;2.332,21,IF(N154&gt;2.32,22,IF(N154&gt;2.308,23,IF(N154&gt;2.296,24,IF(N154&gt;2.284,25,IF(N154&gt;2.272,26,IF(N154&gt;2.26,27,IF(N154&gt;2.248,28,IF(N154&gt;2.236,29,IF(N154&gt;2.225,30,IF(N154&gt;2.214,31,IF(N154&gt;2.203,32,IF(N154&gt;2.192,33,IF(N154&gt;2.181,34,IF(N154&gt;2.17,35,IF(N154&gt;2.16,36,IF(N154&gt;2.15,37,IF(N154&gt;2.14,38,IF(N154&gt;2.131,39,IF(N154&gt;2.122,40,IF(N154&gt;2.113,41,IF(N154&gt;2.104,42,IF(N154&gt;2.095,43,IF(N154&gt;2.086,44,IF(N154&gt;2.077,45,IF(N154&gt;2.068,46,IF(N154&gt;2.059,47,IF(N154&gt;2.05,48,IF(N154&gt;2.042,49,IF(N154&gt;2.034,50,IF(N154&gt;2.026,51,IF(N154&gt;2.018,52,IF(N154&gt;2.01,53,IF(N154&gt;2.002,54,IF(N154&gt;1.595,55,IF(N154&gt;1.588,56,IF(N154&gt;1.581,57,IF(N154&gt;1.574,58,IF(N154&gt;1.567,59,))))))))))))))))))))))))))))))))))))))))))))))))))))))))))))</f>
        <v>0</v>
      </c>
      <c r="Q154" s="16"/>
      <c r="R154" s="16">
        <f>O154+P154+Q154</f>
        <v>0</v>
      </c>
      <c r="S154" s="16">
        <f>R154</f>
        <v>0</v>
      </c>
      <c r="T154" s="65">
        <v>169</v>
      </c>
      <c r="U154" s="16">
        <f t="shared" si="58"/>
        <v>0</v>
      </c>
      <c r="V154" s="16">
        <f t="shared" si="59"/>
        <v>29</v>
      </c>
      <c r="W154" s="16">
        <f t="shared" si="60"/>
        <v>29</v>
      </c>
      <c r="X154" s="15">
        <f t="shared" si="61"/>
        <v>29</v>
      </c>
      <c r="Y154" s="61">
        <v>100</v>
      </c>
      <c r="Z154" s="16">
        <f t="shared" si="62"/>
        <v>0</v>
      </c>
      <c r="AA154" s="16">
        <f t="shared" si="63"/>
        <v>0</v>
      </c>
      <c r="AB154" s="16">
        <f t="shared" si="64"/>
        <v>0</v>
      </c>
      <c r="AC154" s="15">
        <f t="shared" si="65"/>
        <v>0</v>
      </c>
      <c r="AD154" s="18">
        <f t="shared" si="66"/>
        <v>66</v>
      </c>
      <c r="AE154" s="19">
        <f t="shared" si="67"/>
        <v>66</v>
      </c>
      <c r="AF154" s="19">
        <f t="shared" si="68"/>
        <v>148</v>
      </c>
    </row>
    <row r="155" spans="1:32" hidden="1" x14ac:dyDescent="0.25">
      <c r="A155" s="68">
        <v>140</v>
      </c>
      <c r="B155" s="70" t="s">
        <v>435</v>
      </c>
      <c r="C155" s="58">
        <v>46</v>
      </c>
      <c r="D155" s="59">
        <v>9.3000000000000007</v>
      </c>
      <c r="E155" s="14">
        <f t="shared" si="50"/>
        <v>0</v>
      </c>
      <c r="F155" s="14">
        <f t="shared" si="51"/>
        <v>18</v>
      </c>
      <c r="G155" s="14">
        <f t="shared" si="52"/>
        <v>18</v>
      </c>
      <c r="H155" s="15">
        <f t="shared" si="53"/>
        <v>18</v>
      </c>
      <c r="I155" s="61">
        <v>340</v>
      </c>
      <c r="J155" s="14">
        <f t="shared" si="54"/>
        <v>0</v>
      </c>
      <c r="K155" s="14">
        <f t="shared" si="55"/>
        <v>18</v>
      </c>
      <c r="L155" s="14">
        <f t="shared" si="56"/>
        <v>18</v>
      </c>
      <c r="M155" s="15">
        <f t="shared" si="57"/>
        <v>18</v>
      </c>
      <c r="N155" s="17"/>
      <c r="O155" s="17"/>
      <c r="P155" s="17"/>
      <c r="Q155" s="17"/>
      <c r="R155" s="17"/>
      <c r="S155" s="17"/>
      <c r="T155" s="65">
        <v>166</v>
      </c>
      <c r="U155" s="16">
        <f t="shared" si="58"/>
        <v>0</v>
      </c>
      <c r="V155" s="16">
        <f t="shared" si="59"/>
        <v>28</v>
      </c>
      <c r="W155" s="16">
        <f t="shared" si="60"/>
        <v>28</v>
      </c>
      <c r="X155" s="15">
        <f t="shared" si="61"/>
        <v>28</v>
      </c>
      <c r="Y155" s="61">
        <v>100</v>
      </c>
      <c r="Z155" s="16">
        <f t="shared" si="62"/>
        <v>0</v>
      </c>
      <c r="AA155" s="16">
        <f t="shared" si="63"/>
        <v>0</v>
      </c>
      <c r="AB155" s="16">
        <f t="shared" si="64"/>
        <v>0</v>
      </c>
      <c r="AC155" s="15">
        <f t="shared" si="65"/>
        <v>0</v>
      </c>
      <c r="AD155" s="18">
        <f t="shared" si="66"/>
        <v>64</v>
      </c>
      <c r="AE155" s="19">
        <f t="shared" si="67"/>
        <v>64</v>
      </c>
      <c r="AF155" s="19">
        <f t="shared" si="68"/>
        <v>150</v>
      </c>
    </row>
    <row r="156" spans="1:32" hidden="1" x14ac:dyDescent="0.25">
      <c r="A156" s="68">
        <v>56</v>
      </c>
      <c r="B156" s="70" t="s">
        <v>140</v>
      </c>
      <c r="C156" s="58">
        <v>23</v>
      </c>
      <c r="D156" s="59">
        <v>8.9</v>
      </c>
      <c r="E156" s="14">
        <f t="shared" si="50"/>
        <v>0</v>
      </c>
      <c r="F156" s="14">
        <f t="shared" si="51"/>
        <v>27</v>
      </c>
      <c r="G156" s="14">
        <f t="shared" si="52"/>
        <v>27</v>
      </c>
      <c r="H156" s="15">
        <f t="shared" si="53"/>
        <v>27</v>
      </c>
      <c r="I156" s="61">
        <v>250</v>
      </c>
      <c r="J156" s="14">
        <f t="shared" si="54"/>
        <v>0</v>
      </c>
      <c r="K156" s="14">
        <f t="shared" si="55"/>
        <v>5</v>
      </c>
      <c r="L156" s="14">
        <f t="shared" si="56"/>
        <v>5</v>
      </c>
      <c r="M156" s="15">
        <f t="shared" si="57"/>
        <v>5</v>
      </c>
      <c r="N156" s="17"/>
      <c r="O156" s="17"/>
      <c r="P156" s="17"/>
      <c r="Q156" s="17"/>
      <c r="R156" s="17"/>
      <c r="S156" s="17"/>
      <c r="T156" s="65">
        <v>172</v>
      </c>
      <c r="U156" s="16">
        <f t="shared" si="58"/>
        <v>0</v>
      </c>
      <c r="V156" s="16">
        <f t="shared" si="59"/>
        <v>31</v>
      </c>
      <c r="W156" s="16">
        <f t="shared" si="60"/>
        <v>31</v>
      </c>
      <c r="X156" s="15">
        <f t="shared" si="61"/>
        <v>31</v>
      </c>
      <c r="Y156" s="61">
        <v>100</v>
      </c>
      <c r="Z156" s="16">
        <f t="shared" si="62"/>
        <v>0</v>
      </c>
      <c r="AA156" s="16">
        <f t="shared" si="63"/>
        <v>0</v>
      </c>
      <c r="AB156" s="16">
        <f t="shared" si="64"/>
        <v>0</v>
      </c>
      <c r="AC156" s="15">
        <f t="shared" si="65"/>
        <v>0</v>
      </c>
      <c r="AD156" s="18">
        <f t="shared" si="66"/>
        <v>63</v>
      </c>
      <c r="AE156" s="19">
        <f t="shared" si="67"/>
        <v>63</v>
      </c>
      <c r="AF156" s="19">
        <f t="shared" si="68"/>
        <v>151</v>
      </c>
    </row>
    <row r="157" spans="1:32" hidden="1" x14ac:dyDescent="0.25">
      <c r="A157" s="68">
        <v>59</v>
      </c>
      <c r="B157" s="70" t="s">
        <v>142</v>
      </c>
      <c r="C157" s="58">
        <v>23</v>
      </c>
      <c r="D157" s="59">
        <v>8.8000000000000007</v>
      </c>
      <c r="E157" s="14">
        <f t="shared" si="50"/>
        <v>30</v>
      </c>
      <c r="F157" s="14">
        <f t="shared" si="51"/>
        <v>0</v>
      </c>
      <c r="G157" s="14">
        <f t="shared" si="52"/>
        <v>30</v>
      </c>
      <c r="H157" s="15">
        <f t="shared" si="53"/>
        <v>30</v>
      </c>
      <c r="I157" s="61">
        <v>280</v>
      </c>
      <c r="J157" s="14">
        <f t="shared" si="54"/>
        <v>0</v>
      </c>
      <c r="K157" s="14">
        <f t="shared" si="55"/>
        <v>8</v>
      </c>
      <c r="L157" s="14">
        <f t="shared" si="56"/>
        <v>8</v>
      </c>
      <c r="M157" s="15">
        <f t="shared" si="57"/>
        <v>8</v>
      </c>
      <c r="N157" s="17"/>
      <c r="O157" s="17"/>
      <c r="P157" s="17"/>
      <c r="Q157" s="17"/>
      <c r="R157" s="17"/>
      <c r="S157" s="17"/>
      <c r="T157" s="65">
        <v>160</v>
      </c>
      <c r="U157" s="16">
        <f t="shared" si="58"/>
        <v>0</v>
      </c>
      <c r="V157" s="16">
        <f t="shared" si="59"/>
        <v>25</v>
      </c>
      <c r="W157" s="16">
        <f t="shared" si="60"/>
        <v>25</v>
      </c>
      <c r="X157" s="15">
        <f t="shared" si="61"/>
        <v>25</v>
      </c>
      <c r="Y157" s="61">
        <v>100</v>
      </c>
      <c r="Z157" s="16">
        <f t="shared" si="62"/>
        <v>0</v>
      </c>
      <c r="AA157" s="16">
        <f t="shared" si="63"/>
        <v>0</v>
      </c>
      <c r="AB157" s="16">
        <f t="shared" si="64"/>
        <v>0</v>
      </c>
      <c r="AC157" s="15">
        <f t="shared" si="65"/>
        <v>0</v>
      </c>
      <c r="AD157" s="18">
        <f t="shared" si="66"/>
        <v>63</v>
      </c>
      <c r="AE157" s="19">
        <f t="shared" si="67"/>
        <v>63</v>
      </c>
      <c r="AF157" s="19">
        <f t="shared" si="68"/>
        <v>151</v>
      </c>
    </row>
    <row r="158" spans="1:32" hidden="1" x14ac:dyDescent="0.25">
      <c r="A158" s="68">
        <v>76</v>
      </c>
      <c r="B158" s="70" t="s">
        <v>326</v>
      </c>
      <c r="C158" s="58">
        <v>29</v>
      </c>
      <c r="D158" s="59">
        <v>8.9</v>
      </c>
      <c r="E158" s="14">
        <f t="shared" si="50"/>
        <v>0</v>
      </c>
      <c r="F158" s="14">
        <f t="shared" si="51"/>
        <v>27</v>
      </c>
      <c r="G158" s="14">
        <f t="shared" si="52"/>
        <v>27</v>
      </c>
      <c r="H158" s="15">
        <f t="shared" si="53"/>
        <v>27</v>
      </c>
      <c r="I158" s="61">
        <v>320</v>
      </c>
      <c r="J158" s="14">
        <f t="shared" si="54"/>
        <v>0</v>
      </c>
      <c r="K158" s="14">
        <f t="shared" si="55"/>
        <v>14</v>
      </c>
      <c r="L158" s="14">
        <f t="shared" si="56"/>
        <v>14</v>
      </c>
      <c r="M158" s="15">
        <f t="shared" si="57"/>
        <v>14</v>
      </c>
      <c r="N158" s="16">
        <v>60</v>
      </c>
      <c r="O158" s="16">
        <f>IF(N158&gt;1.567,0,IF(N158&gt;1.56,60,IF(N158&gt;1.554,61,IF(N158&gt;1.548,62,IF(N158&gt;1.542,63,IF(N158&gt;1.536,64,IF(N158&gt;1.53,65,IF(N158&gt;1.524,66,IF(N158&gt;1.518,67,IF(N158&gt;1.512,68,IF(N158&gt;1.506,69,IF(N158&gt;1.5,70,IF(N158&gt;1.494,71,IF(N158&gt;1.488,72,IF(N158&gt;1.482,73,IF(N158&gt;1.477,74,IF(N158&gt;1.473,75,IF(N158&gt;1.469,76,IF(N158&gt;1.464,77,IF(N158&gt;1.46,78,IF(N158&gt;1.455,79,IF(N158&gt;1.451,80,IF(N158&gt;1.447,81,IF(N158&gt;1.443,82,IF(N158&gt;1.439,83,IF(N158&gt;1.435,84,IF(N158&gt;1.432,85,IF(N158&gt;1.428,86,IF(N158&gt;1.425,87,IF(N158&gt;1.422,88,IF(N158&gt;1.419,89,IF(N158&gt;1.416,90,IF(N158&gt;1.413,91,IF(N158&gt;1.41,92,IF(N158&gt;1.407,93,IF(N158&gt;1.404,94,IF(N158&gt;1.401,95,IF(N158&gt;1.398,96,IF(N158&gt;1.395,97,IF(N158&gt;1.392,98,IF(N158&gt;1.389,99,IF(N158&gt;1.386,100,IF(N158&gt;1.383,101,IF(N158&gt;1.38,102,IF(N158&gt;1.378,103,IF(N158&gt;1.375,104,IF(N158&gt;1.372,105,IF(N158&gt;1.37,106,IF(N158&gt;1.367,107,IF(N158&gt;1.365,108,IF(N158&gt;1.362,109,IF(N158&gt;1.359,110,IF(N158&gt;1.357,111,IF(N158&gt;1.354,112,IF(N158&gt;1.351,113,IF(N158&gt;1.348,114,IF(N158&gt;1.346,115,IF(N158&gt;1.343,116,IF(N158&gt;1.341,117,IF(N158&gt;1.338,118,IF(N158&gt;1.336,119,)))))))))))))))))))))))))))))))))))))))))))))))))))))))))))))</f>
        <v>0</v>
      </c>
      <c r="P158" s="16">
        <f>IF(N158&gt;3.015,0,IF(N158&gt;3.001,1,IF(N158&gt;2.587,2,IF(N158&gt;2.573,3,IF(N158&gt;2.559,4,IF(N158&gt;2.545,5,IF(N158&gt;2.531,6,IF(N158&gt;2.517,7,IF(N158&gt;2.503,8,IF(N158&gt;2.489,9,IF(N158&gt;2.475,10,IF(N158&gt;2.461,11,IF(N158&gt;2.448,12,IF(N158&gt;2.435,13,IF(N158&gt;2.422,14,IF(N158&gt;2.409,15,IF(N158&gt;2.396,16,IF(N158&gt;2.383,17,IF(N158&gt;2.37,18,IF(N158&gt;2.357,19,IF(N158&gt;2.344,20,IF(N158&gt;2.332,21,IF(N158&gt;2.32,22,IF(N158&gt;2.308,23,IF(N158&gt;2.296,24,IF(N158&gt;2.284,25,IF(N158&gt;2.272,26,IF(N158&gt;2.26,27,IF(N158&gt;2.248,28,IF(N158&gt;2.236,29,IF(N158&gt;2.225,30,IF(N158&gt;2.214,31,IF(N158&gt;2.203,32,IF(N158&gt;2.192,33,IF(N158&gt;2.181,34,IF(N158&gt;2.17,35,IF(N158&gt;2.16,36,IF(N158&gt;2.15,37,IF(N158&gt;2.14,38,IF(N158&gt;2.131,39,IF(N158&gt;2.122,40,IF(N158&gt;2.113,41,IF(N158&gt;2.104,42,IF(N158&gt;2.095,43,IF(N158&gt;2.086,44,IF(N158&gt;2.077,45,IF(N158&gt;2.068,46,IF(N158&gt;2.059,47,IF(N158&gt;2.05,48,IF(N158&gt;2.042,49,IF(N158&gt;2.034,50,IF(N158&gt;2.026,51,IF(N158&gt;2.018,52,IF(N158&gt;2.01,53,IF(N158&gt;2.002,54,IF(N158&gt;1.595,55,IF(N158&gt;1.588,56,IF(N158&gt;1.581,57,IF(N158&gt;1.574,58,IF(N158&gt;1.567,59,))))))))))))))))))))))))))))))))))))))))))))))))))))))))))))</f>
        <v>0</v>
      </c>
      <c r="Q158" s="16"/>
      <c r="R158" s="16">
        <f>O158+P158+Q158</f>
        <v>0</v>
      </c>
      <c r="S158" s="16">
        <f>R158</f>
        <v>0</v>
      </c>
      <c r="T158" s="65">
        <v>154</v>
      </c>
      <c r="U158" s="16">
        <f t="shared" si="58"/>
        <v>0</v>
      </c>
      <c r="V158" s="16">
        <f t="shared" si="59"/>
        <v>22</v>
      </c>
      <c r="W158" s="16">
        <f t="shared" si="60"/>
        <v>22</v>
      </c>
      <c r="X158" s="15">
        <f t="shared" si="61"/>
        <v>22</v>
      </c>
      <c r="Y158" s="61">
        <v>100</v>
      </c>
      <c r="Z158" s="16">
        <f t="shared" si="62"/>
        <v>0</v>
      </c>
      <c r="AA158" s="16">
        <f t="shared" si="63"/>
        <v>0</v>
      </c>
      <c r="AB158" s="16">
        <f t="shared" si="64"/>
        <v>0</v>
      </c>
      <c r="AC158" s="15">
        <f t="shared" si="65"/>
        <v>0</v>
      </c>
      <c r="AD158" s="18">
        <f t="shared" si="66"/>
        <v>63</v>
      </c>
      <c r="AE158" s="19">
        <f t="shared" si="67"/>
        <v>63</v>
      </c>
      <c r="AF158" s="19">
        <f t="shared" si="68"/>
        <v>151</v>
      </c>
    </row>
    <row r="159" spans="1:32" hidden="1" x14ac:dyDescent="0.25">
      <c r="A159" s="68">
        <v>78</v>
      </c>
      <c r="B159" s="70" t="s">
        <v>327</v>
      </c>
      <c r="C159" s="58">
        <v>29</v>
      </c>
      <c r="D159" s="59">
        <v>8.5</v>
      </c>
      <c r="E159" s="14">
        <f t="shared" si="50"/>
        <v>39</v>
      </c>
      <c r="F159" s="14">
        <f t="shared" si="51"/>
        <v>0</v>
      </c>
      <c r="G159" s="14">
        <f t="shared" si="52"/>
        <v>39</v>
      </c>
      <c r="H159" s="15">
        <f t="shared" si="53"/>
        <v>39</v>
      </c>
      <c r="I159" s="61">
        <v>290</v>
      </c>
      <c r="J159" s="14">
        <f t="shared" si="54"/>
        <v>0</v>
      </c>
      <c r="K159" s="14">
        <f t="shared" si="55"/>
        <v>9</v>
      </c>
      <c r="L159" s="14">
        <f t="shared" si="56"/>
        <v>9</v>
      </c>
      <c r="M159" s="15">
        <f t="shared" si="57"/>
        <v>9</v>
      </c>
      <c r="N159" s="16">
        <v>60</v>
      </c>
      <c r="O159" s="16">
        <f>IF(N159&gt;1.567,0,IF(N159&gt;1.56,60,IF(N159&gt;1.554,61,IF(N159&gt;1.548,62,IF(N159&gt;1.542,63,IF(N159&gt;1.536,64,IF(N159&gt;1.53,65,IF(N159&gt;1.524,66,IF(N159&gt;1.518,67,IF(N159&gt;1.512,68,IF(N159&gt;1.506,69,IF(N159&gt;1.5,70,IF(N159&gt;1.494,71,IF(N159&gt;1.488,72,IF(N159&gt;1.482,73,IF(N159&gt;1.477,74,IF(N159&gt;1.473,75,IF(N159&gt;1.469,76,IF(N159&gt;1.464,77,IF(N159&gt;1.46,78,IF(N159&gt;1.455,79,IF(N159&gt;1.451,80,IF(N159&gt;1.447,81,IF(N159&gt;1.443,82,IF(N159&gt;1.439,83,IF(N159&gt;1.435,84,IF(N159&gt;1.432,85,IF(N159&gt;1.428,86,IF(N159&gt;1.425,87,IF(N159&gt;1.422,88,IF(N159&gt;1.419,89,IF(N159&gt;1.416,90,IF(N159&gt;1.413,91,IF(N159&gt;1.41,92,IF(N159&gt;1.407,93,IF(N159&gt;1.404,94,IF(N159&gt;1.401,95,IF(N159&gt;1.398,96,IF(N159&gt;1.395,97,IF(N159&gt;1.392,98,IF(N159&gt;1.389,99,IF(N159&gt;1.386,100,IF(N159&gt;1.383,101,IF(N159&gt;1.38,102,IF(N159&gt;1.378,103,IF(N159&gt;1.375,104,IF(N159&gt;1.372,105,IF(N159&gt;1.37,106,IF(N159&gt;1.367,107,IF(N159&gt;1.365,108,IF(N159&gt;1.362,109,IF(N159&gt;1.359,110,IF(N159&gt;1.357,111,IF(N159&gt;1.354,112,IF(N159&gt;1.351,113,IF(N159&gt;1.348,114,IF(N159&gt;1.346,115,IF(N159&gt;1.343,116,IF(N159&gt;1.341,117,IF(N159&gt;1.338,118,IF(N159&gt;1.336,119,)))))))))))))))))))))))))))))))))))))))))))))))))))))))))))))</f>
        <v>0</v>
      </c>
      <c r="P159" s="16">
        <f>IF(N159&gt;3.015,0,IF(N159&gt;3.001,1,IF(N159&gt;2.587,2,IF(N159&gt;2.573,3,IF(N159&gt;2.559,4,IF(N159&gt;2.545,5,IF(N159&gt;2.531,6,IF(N159&gt;2.517,7,IF(N159&gt;2.503,8,IF(N159&gt;2.489,9,IF(N159&gt;2.475,10,IF(N159&gt;2.461,11,IF(N159&gt;2.448,12,IF(N159&gt;2.435,13,IF(N159&gt;2.422,14,IF(N159&gt;2.409,15,IF(N159&gt;2.396,16,IF(N159&gt;2.383,17,IF(N159&gt;2.37,18,IF(N159&gt;2.357,19,IF(N159&gt;2.344,20,IF(N159&gt;2.332,21,IF(N159&gt;2.32,22,IF(N159&gt;2.308,23,IF(N159&gt;2.296,24,IF(N159&gt;2.284,25,IF(N159&gt;2.272,26,IF(N159&gt;2.26,27,IF(N159&gt;2.248,28,IF(N159&gt;2.236,29,IF(N159&gt;2.225,30,IF(N159&gt;2.214,31,IF(N159&gt;2.203,32,IF(N159&gt;2.192,33,IF(N159&gt;2.181,34,IF(N159&gt;2.17,35,IF(N159&gt;2.16,36,IF(N159&gt;2.15,37,IF(N159&gt;2.14,38,IF(N159&gt;2.131,39,IF(N159&gt;2.122,40,IF(N159&gt;2.113,41,IF(N159&gt;2.104,42,IF(N159&gt;2.095,43,IF(N159&gt;2.086,44,IF(N159&gt;2.077,45,IF(N159&gt;2.068,46,IF(N159&gt;2.059,47,IF(N159&gt;2.05,48,IF(N159&gt;2.042,49,IF(N159&gt;2.034,50,IF(N159&gt;2.026,51,IF(N159&gt;2.018,52,IF(N159&gt;2.01,53,IF(N159&gt;2.002,54,IF(N159&gt;1.595,55,IF(N159&gt;1.588,56,IF(N159&gt;1.581,57,IF(N159&gt;1.574,58,IF(N159&gt;1.567,59,))))))))))))))))))))))))))))))))))))))))))))))))))))))))))))</f>
        <v>0</v>
      </c>
      <c r="Q159" s="16"/>
      <c r="R159" s="16">
        <f>O159+P159+Q159</f>
        <v>0</v>
      </c>
      <c r="S159" s="16">
        <f>R159</f>
        <v>0</v>
      </c>
      <c r="T159" s="65">
        <v>141</v>
      </c>
      <c r="U159" s="16">
        <f t="shared" si="58"/>
        <v>0</v>
      </c>
      <c r="V159" s="16">
        <f t="shared" si="59"/>
        <v>15</v>
      </c>
      <c r="W159" s="16">
        <f t="shared" si="60"/>
        <v>15</v>
      </c>
      <c r="X159" s="15">
        <f t="shared" si="61"/>
        <v>15</v>
      </c>
      <c r="Y159" s="61">
        <v>100</v>
      </c>
      <c r="Z159" s="16">
        <f t="shared" si="62"/>
        <v>0</v>
      </c>
      <c r="AA159" s="16">
        <f t="shared" si="63"/>
        <v>0</v>
      </c>
      <c r="AB159" s="16">
        <f t="shared" si="64"/>
        <v>0</v>
      </c>
      <c r="AC159" s="15">
        <f t="shared" si="65"/>
        <v>0</v>
      </c>
      <c r="AD159" s="18">
        <f t="shared" si="66"/>
        <v>63</v>
      </c>
      <c r="AE159" s="19">
        <f t="shared" si="67"/>
        <v>63</v>
      </c>
      <c r="AF159" s="19">
        <f t="shared" si="68"/>
        <v>151</v>
      </c>
    </row>
    <row r="160" spans="1:32" hidden="1" x14ac:dyDescent="0.25">
      <c r="A160" s="68">
        <v>143</v>
      </c>
      <c r="B160" s="70" t="s">
        <v>367</v>
      </c>
      <c r="C160" s="58">
        <v>46</v>
      </c>
      <c r="D160" s="59">
        <v>9.1999999999999993</v>
      </c>
      <c r="E160" s="14">
        <f t="shared" si="50"/>
        <v>0</v>
      </c>
      <c r="F160" s="14">
        <f t="shared" si="51"/>
        <v>20</v>
      </c>
      <c r="G160" s="14">
        <f t="shared" si="52"/>
        <v>20</v>
      </c>
      <c r="H160" s="15">
        <f t="shared" si="53"/>
        <v>20</v>
      </c>
      <c r="I160" s="61">
        <v>380</v>
      </c>
      <c r="J160" s="14">
        <f t="shared" si="54"/>
        <v>0</v>
      </c>
      <c r="K160" s="14">
        <f t="shared" si="55"/>
        <v>26</v>
      </c>
      <c r="L160" s="14">
        <f t="shared" si="56"/>
        <v>26</v>
      </c>
      <c r="M160" s="15">
        <f t="shared" si="57"/>
        <v>26</v>
      </c>
      <c r="N160" s="17"/>
      <c r="O160" s="17"/>
      <c r="P160" s="17"/>
      <c r="Q160" s="17"/>
      <c r="R160" s="17"/>
      <c r="S160" s="17"/>
      <c r="T160" s="65">
        <v>144</v>
      </c>
      <c r="U160" s="16">
        <f t="shared" si="58"/>
        <v>0</v>
      </c>
      <c r="V160" s="16">
        <f t="shared" si="59"/>
        <v>17</v>
      </c>
      <c r="W160" s="16">
        <f t="shared" si="60"/>
        <v>17</v>
      </c>
      <c r="X160" s="15">
        <f t="shared" si="61"/>
        <v>17</v>
      </c>
      <c r="Y160" s="61">
        <v>100</v>
      </c>
      <c r="Z160" s="16">
        <f t="shared" si="62"/>
        <v>0</v>
      </c>
      <c r="AA160" s="16">
        <f t="shared" si="63"/>
        <v>0</v>
      </c>
      <c r="AB160" s="16">
        <f t="shared" si="64"/>
        <v>0</v>
      </c>
      <c r="AC160" s="15">
        <f t="shared" si="65"/>
        <v>0</v>
      </c>
      <c r="AD160" s="18">
        <f t="shared" si="66"/>
        <v>63</v>
      </c>
      <c r="AE160" s="19">
        <f t="shared" si="67"/>
        <v>63</v>
      </c>
      <c r="AF160" s="19">
        <f t="shared" si="68"/>
        <v>151</v>
      </c>
    </row>
    <row r="161" spans="1:32" hidden="1" x14ac:dyDescent="0.25">
      <c r="A161" s="68">
        <v>10</v>
      </c>
      <c r="B161" s="70" t="s">
        <v>98</v>
      </c>
      <c r="C161" s="58">
        <v>7</v>
      </c>
      <c r="D161" s="59">
        <v>9.4</v>
      </c>
      <c r="E161" s="14">
        <f t="shared" si="50"/>
        <v>0</v>
      </c>
      <c r="F161" s="14">
        <f t="shared" si="51"/>
        <v>16</v>
      </c>
      <c r="G161" s="14">
        <f t="shared" si="52"/>
        <v>16</v>
      </c>
      <c r="H161" s="15">
        <f t="shared" si="53"/>
        <v>16</v>
      </c>
      <c r="I161" s="61">
        <v>350</v>
      </c>
      <c r="J161" s="14">
        <f t="shared" si="54"/>
        <v>0</v>
      </c>
      <c r="K161" s="14">
        <f t="shared" si="55"/>
        <v>20</v>
      </c>
      <c r="L161" s="14">
        <f t="shared" si="56"/>
        <v>20</v>
      </c>
      <c r="M161" s="15">
        <f t="shared" si="57"/>
        <v>20</v>
      </c>
      <c r="N161" s="16">
        <v>60</v>
      </c>
      <c r="O161" s="16">
        <f>IF(N161&gt;1.567,0,IF(N161&gt;1.56,60,IF(N161&gt;1.554,61,IF(N161&gt;1.548,62,IF(N161&gt;1.542,63,IF(N161&gt;1.536,64,IF(N161&gt;1.53,65,IF(N161&gt;1.524,66,IF(N161&gt;1.518,67,IF(N161&gt;1.512,68,IF(N161&gt;1.506,69,IF(N161&gt;1.5,70,IF(N161&gt;1.494,71,IF(N161&gt;1.488,72,IF(N161&gt;1.482,73,IF(N161&gt;1.477,74,IF(N161&gt;1.473,75,IF(N161&gt;1.469,76,IF(N161&gt;1.464,77,IF(N161&gt;1.46,78,IF(N161&gt;1.455,79,IF(N161&gt;1.451,80,IF(N161&gt;1.447,81,IF(N161&gt;1.443,82,IF(N161&gt;1.439,83,IF(N161&gt;1.435,84,IF(N161&gt;1.432,85,IF(N161&gt;1.428,86,IF(N161&gt;1.425,87,IF(N161&gt;1.422,88,IF(N161&gt;1.419,89,IF(N161&gt;1.416,90,IF(N161&gt;1.413,91,IF(N161&gt;1.41,92,IF(N161&gt;1.407,93,IF(N161&gt;1.404,94,IF(N161&gt;1.401,95,IF(N161&gt;1.398,96,IF(N161&gt;1.395,97,IF(N161&gt;1.392,98,IF(N161&gt;1.389,99,IF(N161&gt;1.386,100,IF(N161&gt;1.383,101,IF(N161&gt;1.38,102,IF(N161&gt;1.378,103,IF(N161&gt;1.375,104,IF(N161&gt;1.372,105,IF(N161&gt;1.37,106,IF(N161&gt;1.367,107,IF(N161&gt;1.365,108,IF(N161&gt;1.362,109,IF(N161&gt;1.359,110,IF(N161&gt;1.357,111,IF(N161&gt;1.354,112,IF(N161&gt;1.351,113,IF(N161&gt;1.348,114,IF(N161&gt;1.346,115,IF(N161&gt;1.343,116,IF(N161&gt;1.341,117,IF(N161&gt;1.338,118,IF(N161&gt;1.336,119,)))))))))))))))))))))))))))))))))))))))))))))))))))))))))))))</f>
        <v>0</v>
      </c>
      <c r="P161" s="16">
        <f>IF(N161&gt;3.015,0,IF(N161&gt;3.001,1,IF(N161&gt;2.587,2,IF(N161&gt;2.573,3,IF(N161&gt;2.559,4,IF(N161&gt;2.545,5,IF(N161&gt;2.531,6,IF(N161&gt;2.517,7,IF(N161&gt;2.503,8,IF(N161&gt;2.489,9,IF(N161&gt;2.475,10,IF(N161&gt;2.461,11,IF(N161&gt;2.448,12,IF(N161&gt;2.435,13,IF(N161&gt;2.422,14,IF(N161&gt;2.409,15,IF(N161&gt;2.396,16,IF(N161&gt;2.383,17,IF(N161&gt;2.37,18,IF(N161&gt;2.357,19,IF(N161&gt;2.344,20,IF(N161&gt;2.332,21,IF(N161&gt;2.32,22,IF(N161&gt;2.308,23,IF(N161&gt;2.296,24,IF(N161&gt;2.284,25,IF(N161&gt;2.272,26,IF(N161&gt;2.26,27,IF(N161&gt;2.248,28,IF(N161&gt;2.236,29,IF(N161&gt;2.225,30,IF(N161&gt;2.214,31,IF(N161&gt;2.203,32,IF(N161&gt;2.192,33,IF(N161&gt;2.181,34,IF(N161&gt;2.17,35,IF(N161&gt;2.16,36,IF(N161&gt;2.15,37,IF(N161&gt;2.14,38,IF(N161&gt;2.131,39,IF(N161&gt;2.122,40,IF(N161&gt;2.113,41,IF(N161&gt;2.104,42,IF(N161&gt;2.095,43,IF(N161&gt;2.086,44,IF(N161&gt;2.077,45,IF(N161&gt;2.068,46,IF(N161&gt;2.059,47,IF(N161&gt;2.05,48,IF(N161&gt;2.042,49,IF(N161&gt;2.034,50,IF(N161&gt;2.026,51,IF(N161&gt;2.018,52,IF(N161&gt;2.01,53,IF(N161&gt;2.002,54,IF(N161&gt;1.595,55,IF(N161&gt;1.588,56,IF(N161&gt;1.581,57,IF(N161&gt;1.574,58,IF(N161&gt;1.567,59,))))))))))))))))))))))))))))))))))))))))))))))))))))))))))))</f>
        <v>0</v>
      </c>
      <c r="Q161" s="16"/>
      <c r="R161" s="16">
        <f>O161+P161+Q161</f>
        <v>0</v>
      </c>
      <c r="S161" s="16">
        <f>R161</f>
        <v>0</v>
      </c>
      <c r="T161" s="65">
        <v>162</v>
      </c>
      <c r="U161" s="16">
        <f t="shared" si="58"/>
        <v>0</v>
      </c>
      <c r="V161" s="16">
        <f t="shared" si="59"/>
        <v>26</v>
      </c>
      <c r="W161" s="16">
        <f t="shared" si="60"/>
        <v>26</v>
      </c>
      <c r="X161" s="15">
        <f t="shared" si="61"/>
        <v>26</v>
      </c>
      <c r="Y161" s="61">
        <v>100</v>
      </c>
      <c r="Z161" s="16">
        <f t="shared" si="62"/>
        <v>0</v>
      </c>
      <c r="AA161" s="16">
        <f t="shared" si="63"/>
        <v>0</v>
      </c>
      <c r="AB161" s="16">
        <f t="shared" si="64"/>
        <v>0</v>
      </c>
      <c r="AC161" s="15">
        <f t="shared" si="65"/>
        <v>0</v>
      </c>
      <c r="AD161" s="18">
        <f t="shared" si="66"/>
        <v>62</v>
      </c>
      <c r="AE161" s="19">
        <f t="shared" si="67"/>
        <v>62</v>
      </c>
      <c r="AF161" s="19">
        <f t="shared" si="68"/>
        <v>156</v>
      </c>
    </row>
    <row r="162" spans="1:32" hidden="1" x14ac:dyDescent="0.25">
      <c r="A162" s="68">
        <v>103</v>
      </c>
      <c r="B162" s="70" t="s">
        <v>395</v>
      </c>
      <c r="C162" s="58">
        <v>36</v>
      </c>
      <c r="D162" s="59">
        <v>9</v>
      </c>
      <c r="E162" s="14">
        <f t="shared" si="50"/>
        <v>0</v>
      </c>
      <c r="F162" s="14">
        <f t="shared" si="51"/>
        <v>24</v>
      </c>
      <c r="G162" s="14">
        <f t="shared" si="52"/>
        <v>24</v>
      </c>
      <c r="H162" s="15">
        <f t="shared" si="53"/>
        <v>24</v>
      </c>
      <c r="I162" s="61">
        <v>310</v>
      </c>
      <c r="J162" s="14">
        <f t="shared" si="54"/>
        <v>0</v>
      </c>
      <c r="K162" s="14">
        <f t="shared" si="55"/>
        <v>12</v>
      </c>
      <c r="L162" s="14">
        <f t="shared" si="56"/>
        <v>12</v>
      </c>
      <c r="M162" s="15">
        <f t="shared" si="57"/>
        <v>12</v>
      </c>
      <c r="N162" s="17"/>
      <c r="O162" s="17"/>
      <c r="P162" s="17"/>
      <c r="Q162" s="17"/>
      <c r="R162" s="17"/>
      <c r="S162" s="17"/>
      <c r="T162" s="65">
        <v>161</v>
      </c>
      <c r="U162" s="16">
        <f t="shared" si="58"/>
        <v>0</v>
      </c>
      <c r="V162" s="16">
        <f t="shared" si="59"/>
        <v>25</v>
      </c>
      <c r="W162" s="16">
        <f t="shared" si="60"/>
        <v>25</v>
      </c>
      <c r="X162" s="15">
        <f t="shared" si="61"/>
        <v>25</v>
      </c>
      <c r="Y162" s="61">
        <v>100</v>
      </c>
      <c r="Z162" s="16">
        <f t="shared" si="62"/>
        <v>0</v>
      </c>
      <c r="AA162" s="16">
        <f t="shared" si="63"/>
        <v>0</v>
      </c>
      <c r="AB162" s="16">
        <f t="shared" si="64"/>
        <v>0</v>
      </c>
      <c r="AC162" s="15">
        <f t="shared" si="65"/>
        <v>0</v>
      </c>
      <c r="AD162" s="18">
        <f t="shared" si="66"/>
        <v>61</v>
      </c>
      <c r="AE162" s="19">
        <f t="shared" si="67"/>
        <v>61</v>
      </c>
      <c r="AF162" s="19">
        <f t="shared" si="68"/>
        <v>157</v>
      </c>
    </row>
    <row r="163" spans="1:32" hidden="1" x14ac:dyDescent="0.25">
      <c r="A163" s="68">
        <v>119</v>
      </c>
      <c r="B163" s="70" t="s">
        <v>191</v>
      </c>
      <c r="C163" s="58">
        <v>40</v>
      </c>
      <c r="D163" s="59">
        <v>8.8000000000000007</v>
      </c>
      <c r="E163" s="14">
        <f t="shared" si="50"/>
        <v>30</v>
      </c>
      <c r="F163" s="14">
        <f t="shared" si="51"/>
        <v>0</v>
      </c>
      <c r="G163" s="14">
        <f t="shared" si="52"/>
        <v>30</v>
      </c>
      <c r="H163" s="15">
        <f t="shared" si="53"/>
        <v>30</v>
      </c>
      <c r="I163" s="61">
        <v>250</v>
      </c>
      <c r="J163" s="14">
        <f t="shared" si="54"/>
        <v>0</v>
      </c>
      <c r="K163" s="14">
        <f t="shared" si="55"/>
        <v>5</v>
      </c>
      <c r="L163" s="14">
        <f t="shared" si="56"/>
        <v>5</v>
      </c>
      <c r="M163" s="15">
        <f t="shared" si="57"/>
        <v>5</v>
      </c>
      <c r="N163" s="17"/>
      <c r="O163" s="17"/>
      <c r="P163" s="17"/>
      <c r="Q163" s="17"/>
      <c r="R163" s="17"/>
      <c r="S163" s="17"/>
      <c r="T163" s="65">
        <v>162</v>
      </c>
      <c r="U163" s="16">
        <f t="shared" si="58"/>
        <v>0</v>
      </c>
      <c r="V163" s="16">
        <f t="shared" si="59"/>
        <v>26</v>
      </c>
      <c r="W163" s="16">
        <f t="shared" si="60"/>
        <v>26</v>
      </c>
      <c r="X163" s="15">
        <f t="shared" si="61"/>
        <v>26</v>
      </c>
      <c r="Y163" s="61">
        <v>100</v>
      </c>
      <c r="Z163" s="16">
        <f t="shared" si="62"/>
        <v>0</v>
      </c>
      <c r="AA163" s="16">
        <f t="shared" si="63"/>
        <v>0</v>
      </c>
      <c r="AB163" s="16">
        <f t="shared" si="64"/>
        <v>0</v>
      </c>
      <c r="AC163" s="15">
        <f t="shared" si="65"/>
        <v>0</v>
      </c>
      <c r="AD163" s="18">
        <f t="shared" si="66"/>
        <v>61</v>
      </c>
      <c r="AE163" s="19">
        <f t="shared" si="67"/>
        <v>61</v>
      </c>
      <c r="AF163" s="19">
        <f t="shared" si="68"/>
        <v>157</v>
      </c>
    </row>
    <row r="164" spans="1:32" hidden="1" x14ac:dyDescent="0.25">
      <c r="A164" s="68">
        <v>120</v>
      </c>
      <c r="B164" s="70" t="s">
        <v>153</v>
      </c>
      <c r="C164" s="58">
        <v>41</v>
      </c>
      <c r="D164" s="59">
        <v>8.9</v>
      </c>
      <c r="E164" s="14">
        <f t="shared" si="50"/>
        <v>0</v>
      </c>
      <c r="F164" s="14">
        <f t="shared" si="51"/>
        <v>27</v>
      </c>
      <c r="G164" s="14">
        <f t="shared" si="52"/>
        <v>27</v>
      </c>
      <c r="H164" s="15">
        <f t="shared" si="53"/>
        <v>27</v>
      </c>
      <c r="I164" s="61">
        <v>254</v>
      </c>
      <c r="J164" s="14">
        <f t="shared" si="54"/>
        <v>0</v>
      </c>
      <c r="K164" s="14">
        <f t="shared" si="55"/>
        <v>5</v>
      </c>
      <c r="L164" s="14">
        <f t="shared" si="56"/>
        <v>5</v>
      </c>
      <c r="M164" s="15">
        <f t="shared" si="57"/>
        <v>5</v>
      </c>
      <c r="N164" s="16">
        <v>60</v>
      </c>
      <c r="O164" s="16">
        <f>IF(N164&gt;1.567,0,IF(N164&gt;1.56,60,IF(N164&gt;1.554,61,IF(N164&gt;1.548,62,IF(N164&gt;1.542,63,IF(N164&gt;1.536,64,IF(N164&gt;1.53,65,IF(N164&gt;1.524,66,IF(N164&gt;1.518,67,IF(N164&gt;1.512,68,IF(N164&gt;1.506,69,IF(N164&gt;1.5,70,IF(N164&gt;1.494,71,IF(N164&gt;1.488,72,IF(N164&gt;1.482,73,IF(N164&gt;1.477,74,IF(N164&gt;1.473,75,IF(N164&gt;1.469,76,IF(N164&gt;1.464,77,IF(N164&gt;1.46,78,IF(N164&gt;1.455,79,IF(N164&gt;1.451,80,IF(N164&gt;1.447,81,IF(N164&gt;1.443,82,IF(N164&gt;1.439,83,IF(N164&gt;1.435,84,IF(N164&gt;1.432,85,IF(N164&gt;1.428,86,IF(N164&gt;1.425,87,IF(N164&gt;1.422,88,IF(N164&gt;1.419,89,IF(N164&gt;1.416,90,IF(N164&gt;1.413,91,IF(N164&gt;1.41,92,IF(N164&gt;1.407,93,IF(N164&gt;1.404,94,IF(N164&gt;1.401,95,IF(N164&gt;1.398,96,IF(N164&gt;1.395,97,IF(N164&gt;1.392,98,IF(N164&gt;1.389,99,IF(N164&gt;1.386,100,IF(N164&gt;1.383,101,IF(N164&gt;1.38,102,IF(N164&gt;1.378,103,IF(N164&gt;1.375,104,IF(N164&gt;1.372,105,IF(N164&gt;1.37,106,IF(N164&gt;1.367,107,IF(N164&gt;1.365,108,IF(N164&gt;1.362,109,IF(N164&gt;1.359,110,IF(N164&gt;1.357,111,IF(N164&gt;1.354,112,IF(N164&gt;1.351,113,IF(N164&gt;1.348,114,IF(N164&gt;1.346,115,IF(N164&gt;1.343,116,IF(N164&gt;1.341,117,IF(N164&gt;1.338,118,IF(N164&gt;1.336,119,)))))))))))))))))))))))))))))))))))))))))))))))))))))))))))))</f>
        <v>0</v>
      </c>
      <c r="P164" s="16">
        <f>IF(N164&gt;3.015,0,IF(N164&gt;3.001,1,IF(N164&gt;2.587,2,IF(N164&gt;2.573,3,IF(N164&gt;2.559,4,IF(N164&gt;2.545,5,IF(N164&gt;2.531,6,IF(N164&gt;2.517,7,IF(N164&gt;2.503,8,IF(N164&gt;2.489,9,IF(N164&gt;2.475,10,IF(N164&gt;2.461,11,IF(N164&gt;2.448,12,IF(N164&gt;2.435,13,IF(N164&gt;2.422,14,IF(N164&gt;2.409,15,IF(N164&gt;2.396,16,IF(N164&gt;2.383,17,IF(N164&gt;2.37,18,IF(N164&gt;2.357,19,IF(N164&gt;2.344,20,IF(N164&gt;2.332,21,IF(N164&gt;2.32,22,IF(N164&gt;2.308,23,IF(N164&gt;2.296,24,IF(N164&gt;2.284,25,IF(N164&gt;2.272,26,IF(N164&gt;2.26,27,IF(N164&gt;2.248,28,IF(N164&gt;2.236,29,IF(N164&gt;2.225,30,IF(N164&gt;2.214,31,IF(N164&gt;2.203,32,IF(N164&gt;2.192,33,IF(N164&gt;2.181,34,IF(N164&gt;2.17,35,IF(N164&gt;2.16,36,IF(N164&gt;2.15,37,IF(N164&gt;2.14,38,IF(N164&gt;2.131,39,IF(N164&gt;2.122,40,IF(N164&gt;2.113,41,IF(N164&gt;2.104,42,IF(N164&gt;2.095,43,IF(N164&gt;2.086,44,IF(N164&gt;2.077,45,IF(N164&gt;2.068,46,IF(N164&gt;2.059,47,IF(N164&gt;2.05,48,IF(N164&gt;2.042,49,IF(N164&gt;2.034,50,IF(N164&gt;2.026,51,IF(N164&gt;2.018,52,IF(N164&gt;2.01,53,IF(N164&gt;2.002,54,IF(N164&gt;1.595,55,IF(N164&gt;1.588,56,IF(N164&gt;1.581,57,IF(N164&gt;1.574,58,IF(N164&gt;1.567,59,))))))))))))))))))))))))))))))))))))))))))))))))))))))))))))</f>
        <v>0</v>
      </c>
      <c r="Q164" s="16"/>
      <c r="R164" s="16">
        <f>O164+P164+Q164</f>
        <v>0</v>
      </c>
      <c r="S164" s="16">
        <f>R164</f>
        <v>0</v>
      </c>
      <c r="T164" s="65">
        <v>165</v>
      </c>
      <c r="U164" s="16">
        <f t="shared" si="58"/>
        <v>0</v>
      </c>
      <c r="V164" s="16">
        <f t="shared" si="59"/>
        <v>27</v>
      </c>
      <c r="W164" s="16">
        <f t="shared" si="60"/>
        <v>27</v>
      </c>
      <c r="X164" s="15">
        <f t="shared" si="61"/>
        <v>27</v>
      </c>
      <c r="Y164" s="61">
        <v>100</v>
      </c>
      <c r="Z164" s="16">
        <f t="shared" si="62"/>
        <v>0</v>
      </c>
      <c r="AA164" s="16">
        <f t="shared" si="63"/>
        <v>0</v>
      </c>
      <c r="AB164" s="16">
        <f t="shared" si="64"/>
        <v>0</v>
      </c>
      <c r="AC164" s="15">
        <f t="shared" si="65"/>
        <v>0</v>
      </c>
      <c r="AD164" s="18">
        <f t="shared" si="66"/>
        <v>59</v>
      </c>
      <c r="AE164" s="19">
        <f t="shared" si="67"/>
        <v>59</v>
      </c>
      <c r="AF164" s="19">
        <f t="shared" si="68"/>
        <v>159</v>
      </c>
    </row>
    <row r="165" spans="1:32" hidden="1" x14ac:dyDescent="0.25">
      <c r="A165" s="68">
        <v>135</v>
      </c>
      <c r="B165" s="70" t="s">
        <v>253</v>
      </c>
      <c r="C165" s="58">
        <v>45</v>
      </c>
      <c r="D165" s="59">
        <v>11.3</v>
      </c>
      <c r="E165" s="14">
        <f t="shared" si="50"/>
        <v>0</v>
      </c>
      <c r="F165" s="14">
        <f t="shared" si="51"/>
        <v>0</v>
      </c>
      <c r="G165" s="14">
        <f t="shared" si="52"/>
        <v>0</v>
      </c>
      <c r="H165" s="15">
        <f t="shared" si="53"/>
        <v>0</v>
      </c>
      <c r="I165" s="61">
        <v>380</v>
      </c>
      <c r="J165" s="14">
        <f t="shared" si="54"/>
        <v>0</v>
      </c>
      <c r="K165" s="14">
        <f t="shared" si="55"/>
        <v>26</v>
      </c>
      <c r="L165" s="14">
        <f t="shared" si="56"/>
        <v>26</v>
      </c>
      <c r="M165" s="15">
        <f t="shared" si="57"/>
        <v>26</v>
      </c>
      <c r="N165" s="17"/>
      <c r="O165" s="17"/>
      <c r="P165" s="17"/>
      <c r="Q165" s="17"/>
      <c r="R165" s="17"/>
      <c r="S165" s="17"/>
      <c r="T165" s="65">
        <v>177</v>
      </c>
      <c r="U165" s="16">
        <f t="shared" si="58"/>
        <v>0</v>
      </c>
      <c r="V165" s="16">
        <f t="shared" si="59"/>
        <v>33</v>
      </c>
      <c r="W165" s="16">
        <f t="shared" si="60"/>
        <v>33</v>
      </c>
      <c r="X165" s="15">
        <f t="shared" si="61"/>
        <v>33</v>
      </c>
      <c r="Y165" s="61">
        <v>100</v>
      </c>
      <c r="Z165" s="16">
        <f t="shared" si="62"/>
        <v>0</v>
      </c>
      <c r="AA165" s="16">
        <f t="shared" si="63"/>
        <v>0</v>
      </c>
      <c r="AB165" s="16">
        <f t="shared" si="64"/>
        <v>0</v>
      </c>
      <c r="AC165" s="15">
        <f t="shared" si="65"/>
        <v>0</v>
      </c>
      <c r="AD165" s="18">
        <f t="shared" si="66"/>
        <v>59</v>
      </c>
      <c r="AE165" s="19">
        <f t="shared" si="67"/>
        <v>59</v>
      </c>
      <c r="AF165" s="19">
        <f t="shared" si="68"/>
        <v>159</v>
      </c>
    </row>
    <row r="166" spans="1:32" ht="15" hidden="1" customHeight="1" x14ac:dyDescent="0.25">
      <c r="A166" s="68">
        <v>48</v>
      </c>
      <c r="B166" s="70" t="s">
        <v>133</v>
      </c>
      <c r="C166" s="58">
        <v>20</v>
      </c>
      <c r="D166" s="59">
        <v>8.8000000000000007</v>
      </c>
      <c r="E166" s="14">
        <f t="shared" si="50"/>
        <v>30</v>
      </c>
      <c r="F166" s="14">
        <f t="shared" si="51"/>
        <v>0</v>
      </c>
      <c r="G166" s="14">
        <f t="shared" si="52"/>
        <v>30</v>
      </c>
      <c r="H166" s="15">
        <f t="shared" si="53"/>
        <v>30</v>
      </c>
      <c r="I166" s="61">
        <v>240</v>
      </c>
      <c r="J166" s="14">
        <f t="shared" si="54"/>
        <v>0</v>
      </c>
      <c r="K166" s="14">
        <f t="shared" si="55"/>
        <v>4</v>
      </c>
      <c r="L166" s="14">
        <f t="shared" si="56"/>
        <v>4</v>
      </c>
      <c r="M166" s="15">
        <f t="shared" si="57"/>
        <v>4</v>
      </c>
      <c r="N166" s="17"/>
      <c r="O166" s="17"/>
      <c r="P166" s="17"/>
      <c r="Q166" s="17"/>
      <c r="R166" s="17"/>
      <c r="S166" s="17"/>
      <c r="T166" s="65">
        <v>158</v>
      </c>
      <c r="U166" s="16">
        <f t="shared" si="58"/>
        <v>0</v>
      </c>
      <c r="V166" s="16">
        <f t="shared" si="59"/>
        <v>24</v>
      </c>
      <c r="W166" s="16">
        <f t="shared" si="60"/>
        <v>24</v>
      </c>
      <c r="X166" s="15">
        <f t="shared" si="61"/>
        <v>24</v>
      </c>
      <c r="Y166" s="61">
        <v>100</v>
      </c>
      <c r="Z166" s="16">
        <f t="shared" si="62"/>
        <v>0</v>
      </c>
      <c r="AA166" s="16">
        <f t="shared" si="63"/>
        <v>0</v>
      </c>
      <c r="AB166" s="16">
        <f t="shared" si="64"/>
        <v>0</v>
      </c>
      <c r="AC166" s="15">
        <f t="shared" si="65"/>
        <v>0</v>
      </c>
      <c r="AD166" s="18">
        <f t="shared" si="66"/>
        <v>58</v>
      </c>
      <c r="AE166" s="19">
        <f t="shared" si="67"/>
        <v>58</v>
      </c>
      <c r="AF166" s="19">
        <f t="shared" si="68"/>
        <v>161</v>
      </c>
    </row>
    <row r="167" spans="1:32" ht="15" hidden="1" customHeight="1" x14ac:dyDescent="0.25">
      <c r="A167" s="68">
        <v>85</v>
      </c>
      <c r="B167" s="70" t="s">
        <v>300</v>
      </c>
      <c r="C167" s="58">
        <v>30</v>
      </c>
      <c r="D167" s="59">
        <v>10</v>
      </c>
      <c r="E167" s="14">
        <f t="shared" si="50"/>
        <v>0</v>
      </c>
      <c r="F167" s="14">
        <f t="shared" si="51"/>
        <v>6</v>
      </c>
      <c r="G167" s="14">
        <f t="shared" si="52"/>
        <v>6</v>
      </c>
      <c r="H167" s="15">
        <f t="shared" si="53"/>
        <v>6</v>
      </c>
      <c r="I167" s="61">
        <v>350</v>
      </c>
      <c r="J167" s="14">
        <f t="shared" si="54"/>
        <v>0</v>
      </c>
      <c r="K167" s="14">
        <f t="shared" si="55"/>
        <v>20</v>
      </c>
      <c r="L167" s="14">
        <f t="shared" si="56"/>
        <v>20</v>
      </c>
      <c r="M167" s="15">
        <f t="shared" si="57"/>
        <v>20</v>
      </c>
      <c r="N167" s="17"/>
      <c r="O167" s="17"/>
      <c r="P167" s="17"/>
      <c r="Q167" s="17"/>
      <c r="R167" s="17"/>
      <c r="S167" s="17"/>
      <c r="T167" s="65">
        <v>175</v>
      </c>
      <c r="U167" s="16">
        <f t="shared" si="58"/>
        <v>0</v>
      </c>
      <c r="V167" s="16">
        <f t="shared" si="59"/>
        <v>32</v>
      </c>
      <c r="W167" s="16">
        <f t="shared" si="60"/>
        <v>32</v>
      </c>
      <c r="X167" s="15">
        <f t="shared" si="61"/>
        <v>32</v>
      </c>
      <c r="Y167" s="61">
        <v>100</v>
      </c>
      <c r="Z167" s="16">
        <f t="shared" si="62"/>
        <v>0</v>
      </c>
      <c r="AA167" s="16">
        <f t="shared" si="63"/>
        <v>0</v>
      </c>
      <c r="AB167" s="16">
        <f t="shared" si="64"/>
        <v>0</v>
      </c>
      <c r="AC167" s="15">
        <f t="shared" si="65"/>
        <v>0</v>
      </c>
      <c r="AD167" s="18">
        <f t="shared" si="66"/>
        <v>58</v>
      </c>
      <c r="AE167" s="19">
        <f t="shared" si="67"/>
        <v>58</v>
      </c>
      <c r="AF167" s="19">
        <f t="shared" si="68"/>
        <v>161</v>
      </c>
    </row>
    <row r="168" spans="1:32" ht="15.75" hidden="1" customHeight="1" x14ac:dyDescent="0.25">
      <c r="A168" s="68">
        <v>53</v>
      </c>
      <c r="B168" s="70" t="s">
        <v>266</v>
      </c>
      <c r="C168" s="58">
        <v>22</v>
      </c>
      <c r="D168" s="59">
        <v>9.6</v>
      </c>
      <c r="E168" s="14">
        <f t="shared" si="50"/>
        <v>0</v>
      </c>
      <c r="F168" s="14">
        <f t="shared" si="51"/>
        <v>12</v>
      </c>
      <c r="G168" s="14">
        <f t="shared" si="52"/>
        <v>12</v>
      </c>
      <c r="H168" s="15">
        <f t="shared" si="53"/>
        <v>12</v>
      </c>
      <c r="I168" s="61">
        <v>310</v>
      </c>
      <c r="J168" s="14">
        <f t="shared" si="54"/>
        <v>0</v>
      </c>
      <c r="K168" s="14">
        <f t="shared" si="55"/>
        <v>12</v>
      </c>
      <c r="L168" s="14">
        <f t="shared" si="56"/>
        <v>12</v>
      </c>
      <c r="M168" s="15">
        <f t="shared" si="57"/>
        <v>12</v>
      </c>
      <c r="N168" s="16">
        <v>60</v>
      </c>
      <c r="O168" s="16">
        <f>IF(N168&gt;1.567,0,IF(N168&gt;1.56,60,IF(N168&gt;1.554,61,IF(N168&gt;1.548,62,IF(N168&gt;1.542,63,IF(N168&gt;1.536,64,IF(N168&gt;1.53,65,IF(N168&gt;1.524,66,IF(N168&gt;1.518,67,IF(N168&gt;1.512,68,IF(N168&gt;1.506,69,IF(N168&gt;1.5,70,IF(N168&gt;1.494,71,IF(N168&gt;1.488,72,IF(N168&gt;1.482,73,IF(N168&gt;1.477,74,IF(N168&gt;1.473,75,IF(N168&gt;1.469,76,IF(N168&gt;1.464,77,IF(N168&gt;1.46,78,IF(N168&gt;1.455,79,IF(N168&gt;1.451,80,IF(N168&gt;1.447,81,IF(N168&gt;1.443,82,IF(N168&gt;1.439,83,IF(N168&gt;1.435,84,IF(N168&gt;1.432,85,IF(N168&gt;1.428,86,IF(N168&gt;1.425,87,IF(N168&gt;1.422,88,IF(N168&gt;1.419,89,IF(N168&gt;1.416,90,IF(N168&gt;1.413,91,IF(N168&gt;1.41,92,IF(N168&gt;1.407,93,IF(N168&gt;1.404,94,IF(N168&gt;1.401,95,IF(N168&gt;1.398,96,IF(N168&gt;1.395,97,IF(N168&gt;1.392,98,IF(N168&gt;1.389,99,IF(N168&gt;1.386,100,IF(N168&gt;1.383,101,IF(N168&gt;1.38,102,IF(N168&gt;1.378,103,IF(N168&gt;1.375,104,IF(N168&gt;1.372,105,IF(N168&gt;1.37,106,IF(N168&gt;1.367,107,IF(N168&gt;1.365,108,IF(N168&gt;1.362,109,IF(N168&gt;1.359,110,IF(N168&gt;1.357,111,IF(N168&gt;1.354,112,IF(N168&gt;1.351,113,IF(N168&gt;1.348,114,IF(N168&gt;1.346,115,IF(N168&gt;1.343,116,IF(N168&gt;1.341,117,IF(N168&gt;1.338,118,IF(N168&gt;1.336,119,)))))))))))))))))))))))))))))))))))))))))))))))))))))))))))))</f>
        <v>0</v>
      </c>
      <c r="P168" s="16">
        <f>IF(N168&gt;3.015,0,IF(N168&gt;3.001,1,IF(N168&gt;2.587,2,IF(N168&gt;2.573,3,IF(N168&gt;2.559,4,IF(N168&gt;2.545,5,IF(N168&gt;2.531,6,IF(N168&gt;2.517,7,IF(N168&gt;2.503,8,IF(N168&gt;2.489,9,IF(N168&gt;2.475,10,IF(N168&gt;2.461,11,IF(N168&gt;2.448,12,IF(N168&gt;2.435,13,IF(N168&gt;2.422,14,IF(N168&gt;2.409,15,IF(N168&gt;2.396,16,IF(N168&gt;2.383,17,IF(N168&gt;2.37,18,IF(N168&gt;2.357,19,IF(N168&gt;2.344,20,IF(N168&gt;2.332,21,IF(N168&gt;2.32,22,IF(N168&gt;2.308,23,IF(N168&gt;2.296,24,IF(N168&gt;2.284,25,IF(N168&gt;2.272,26,IF(N168&gt;2.26,27,IF(N168&gt;2.248,28,IF(N168&gt;2.236,29,IF(N168&gt;2.225,30,IF(N168&gt;2.214,31,IF(N168&gt;2.203,32,IF(N168&gt;2.192,33,IF(N168&gt;2.181,34,IF(N168&gt;2.17,35,IF(N168&gt;2.16,36,IF(N168&gt;2.15,37,IF(N168&gt;2.14,38,IF(N168&gt;2.131,39,IF(N168&gt;2.122,40,IF(N168&gt;2.113,41,IF(N168&gt;2.104,42,IF(N168&gt;2.095,43,IF(N168&gt;2.086,44,IF(N168&gt;2.077,45,IF(N168&gt;2.068,46,IF(N168&gt;2.059,47,IF(N168&gt;2.05,48,IF(N168&gt;2.042,49,IF(N168&gt;2.034,50,IF(N168&gt;2.026,51,IF(N168&gt;2.018,52,IF(N168&gt;2.01,53,IF(N168&gt;2.002,54,IF(N168&gt;1.595,55,IF(N168&gt;1.588,56,IF(N168&gt;1.581,57,IF(N168&gt;1.574,58,IF(N168&gt;1.567,59,))))))))))))))))))))))))))))))))))))))))))))))))))))))))))))</f>
        <v>0</v>
      </c>
      <c r="Q168" s="16"/>
      <c r="R168" s="16">
        <f>O168+P168+Q168</f>
        <v>0</v>
      </c>
      <c r="S168" s="16">
        <f>R168</f>
        <v>0</v>
      </c>
      <c r="T168" s="65">
        <v>174</v>
      </c>
      <c r="U168" s="16">
        <f t="shared" si="58"/>
        <v>0</v>
      </c>
      <c r="V168" s="16">
        <f t="shared" si="59"/>
        <v>32</v>
      </c>
      <c r="W168" s="16">
        <f t="shared" si="60"/>
        <v>32</v>
      </c>
      <c r="X168" s="15">
        <f t="shared" si="61"/>
        <v>32</v>
      </c>
      <c r="Y168" s="61">
        <v>100</v>
      </c>
      <c r="Z168" s="16">
        <f t="shared" si="62"/>
        <v>0</v>
      </c>
      <c r="AA168" s="16">
        <f t="shared" si="63"/>
        <v>0</v>
      </c>
      <c r="AB168" s="16">
        <f t="shared" si="64"/>
        <v>0</v>
      </c>
      <c r="AC168" s="15">
        <f t="shared" si="65"/>
        <v>0</v>
      </c>
      <c r="AD168" s="18">
        <f t="shared" si="66"/>
        <v>56</v>
      </c>
      <c r="AE168" s="19">
        <f t="shared" si="67"/>
        <v>56</v>
      </c>
      <c r="AF168" s="19">
        <f t="shared" si="68"/>
        <v>163</v>
      </c>
    </row>
    <row r="169" spans="1:32" ht="15" hidden="1" customHeight="1" x14ac:dyDescent="0.25">
      <c r="A169" s="68">
        <v>142</v>
      </c>
      <c r="B169" s="70" t="s">
        <v>434</v>
      </c>
      <c r="C169" s="58">
        <v>46</v>
      </c>
      <c r="D169" s="59">
        <v>9.1999999999999993</v>
      </c>
      <c r="E169" s="14">
        <f t="shared" si="50"/>
        <v>0</v>
      </c>
      <c r="F169" s="14">
        <f t="shared" si="51"/>
        <v>20</v>
      </c>
      <c r="G169" s="14">
        <f t="shared" si="52"/>
        <v>20</v>
      </c>
      <c r="H169" s="15">
        <f t="shared" si="53"/>
        <v>20</v>
      </c>
      <c r="I169" s="61">
        <v>330</v>
      </c>
      <c r="J169" s="14">
        <f t="shared" si="54"/>
        <v>0</v>
      </c>
      <c r="K169" s="14">
        <f t="shared" si="55"/>
        <v>16</v>
      </c>
      <c r="L169" s="14">
        <f t="shared" si="56"/>
        <v>16</v>
      </c>
      <c r="M169" s="15">
        <f t="shared" si="57"/>
        <v>16</v>
      </c>
      <c r="N169" s="17"/>
      <c r="O169" s="17"/>
      <c r="P169" s="17"/>
      <c r="Q169" s="17"/>
      <c r="R169" s="17"/>
      <c r="S169" s="17"/>
      <c r="T169" s="65">
        <v>150</v>
      </c>
      <c r="U169" s="16">
        <f t="shared" si="58"/>
        <v>0</v>
      </c>
      <c r="V169" s="16">
        <f t="shared" si="59"/>
        <v>20</v>
      </c>
      <c r="W169" s="16">
        <f t="shared" si="60"/>
        <v>20</v>
      </c>
      <c r="X169" s="15">
        <f t="shared" si="61"/>
        <v>20</v>
      </c>
      <c r="Y169" s="61">
        <v>100</v>
      </c>
      <c r="Z169" s="16">
        <f t="shared" si="62"/>
        <v>0</v>
      </c>
      <c r="AA169" s="16">
        <f t="shared" si="63"/>
        <v>0</v>
      </c>
      <c r="AB169" s="16">
        <f t="shared" si="64"/>
        <v>0</v>
      </c>
      <c r="AC169" s="15">
        <f t="shared" si="65"/>
        <v>0</v>
      </c>
      <c r="AD169" s="18">
        <f t="shared" si="66"/>
        <v>56</v>
      </c>
      <c r="AE169" s="19">
        <f t="shared" si="67"/>
        <v>56</v>
      </c>
      <c r="AF169" s="19">
        <f t="shared" si="68"/>
        <v>163</v>
      </c>
    </row>
    <row r="170" spans="1:32" ht="15" hidden="1" customHeight="1" x14ac:dyDescent="0.25">
      <c r="A170" s="68">
        <v>131</v>
      </c>
      <c r="B170" s="70" t="s">
        <v>186</v>
      </c>
      <c r="C170" s="58">
        <v>44</v>
      </c>
      <c r="D170" s="59">
        <v>9</v>
      </c>
      <c r="E170" s="14">
        <f t="shared" si="50"/>
        <v>0</v>
      </c>
      <c r="F170" s="14">
        <f t="shared" si="51"/>
        <v>24</v>
      </c>
      <c r="G170" s="14">
        <f t="shared" si="52"/>
        <v>24</v>
      </c>
      <c r="H170" s="15">
        <f t="shared" si="53"/>
        <v>24</v>
      </c>
      <c r="I170" s="61">
        <v>280</v>
      </c>
      <c r="J170" s="14">
        <f t="shared" si="54"/>
        <v>0</v>
      </c>
      <c r="K170" s="14">
        <f t="shared" si="55"/>
        <v>8</v>
      </c>
      <c r="L170" s="14">
        <f t="shared" si="56"/>
        <v>8</v>
      </c>
      <c r="M170" s="15">
        <f t="shared" si="57"/>
        <v>8</v>
      </c>
      <c r="N170" s="16">
        <v>60</v>
      </c>
      <c r="O170" s="16">
        <f>IF(N170&gt;1.567,0,IF(N170&gt;1.56,60,IF(N170&gt;1.554,61,IF(N170&gt;1.548,62,IF(N170&gt;1.542,63,IF(N170&gt;1.536,64,IF(N170&gt;1.53,65,IF(N170&gt;1.524,66,IF(N170&gt;1.518,67,IF(N170&gt;1.512,68,IF(N170&gt;1.506,69,IF(N170&gt;1.5,70,IF(N170&gt;1.494,71,IF(N170&gt;1.488,72,IF(N170&gt;1.482,73,IF(N170&gt;1.477,74,IF(N170&gt;1.473,75,IF(N170&gt;1.469,76,IF(N170&gt;1.464,77,IF(N170&gt;1.46,78,IF(N170&gt;1.455,79,IF(N170&gt;1.451,80,IF(N170&gt;1.447,81,IF(N170&gt;1.443,82,IF(N170&gt;1.439,83,IF(N170&gt;1.435,84,IF(N170&gt;1.432,85,IF(N170&gt;1.428,86,IF(N170&gt;1.425,87,IF(N170&gt;1.422,88,IF(N170&gt;1.419,89,IF(N170&gt;1.416,90,IF(N170&gt;1.413,91,IF(N170&gt;1.41,92,IF(N170&gt;1.407,93,IF(N170&gt;1.404,94,IF(N170&gt;1.401,95,IF(N170&gt;1.398,96,IF(N170&gt;1.395,97,IF(N170&gt;1.392,98,IF(N170&gt;1.389,99,IF(N170&gt;1.386,100,IF(N170&gt;1.383,101,IF(N170&gt;1.38,102,IF(N170&gt;1.378,103,IF(N170&gt;1.375,104,IF(N170&gt;1.372,105,IF(N170&gt;1.37,106,IF(N170&gt;1.367,107,IF(N170&gt;1.365,108,IF(N170&gt;1.362,109,IF(N170&gt;1.359,110,IF(N170&gt;1.357,111,IF(N170&gt;1.354,112,IF(N170&gt;1.351,113,IF(N170&gt;1.348,114,IF(N170&gt;1.346,115,IF(N170&gt;1.343,116,IF(N170&gt;1.341,117,IF(N170&gt;1.338,118,IF(N170&gt;1.336,119,)))))))))))))))))))))))))))))))))))))))))))))))))))))))))))))</f>
        <v>0</v>
      </c>
      <c r="P170" s="16">
        <f>IF(N170&gt;3.015,0,IF(N170&gt;3.001,1,IF(N170&gt;2.587,2,IF(N170&gt;2.573,3,IF(N170&gt;2.559,4,IF(N170&gt;2.545,5,IF(N170&gt;2.531,6,IF(N170&gt;2.517,7,IF(N170&gt;2.503,8,IF(N170&gt;2.489,9,IF(N170&gt;2.475,10,IF(N170&gt;2.461,11,IF(N170&gt;2.448,12,IF(N170&gt;2.435,13,IF(N170&gt;2.422,14,IF(N170&gt;2.409,15,IF(N170&gt;2.396,16,IF(N170&gt;2.383,17,IF(N170&gt;2.37,18,IF(N170&gt;2.357,19,IF(N170&gt;2.344,20,IF(N170&gt;2.332,21,IF(N170&gt;2.32,22,IF(N170&gt;2.308,23,IF(N170&gt;2.296,24,IF(N170&gt;2.284,25,IF(N170&gt;2.272,26,IF(N170&gt;2.26,27,IF(N170&gt;2.248,28,IF(N170&gt;2.236,29,IF(N170&gt;2.225,30,IF(N170&gt;2.214,31,IF(N170&gt;2.203,32,IF(N170&gt;2.192,33,IF(N170&gt;2.181,34,IF(N170&gt;2.17,35,IF(N170&gt;2.16,36,IF(N170&gt;2.15,37,IF(N170&gt;2.14,38,IF(N170&gt;2.131,39,IF(N170&gt;2.122,40,IF(N170&gt;2.113,41,IF(N170&gt;2.104,42,IF(N170&gt;2.095,43,IF(N170&gt;2.086,44,IF(N170&gt;2.077,45,IF(N170&gt;2.068,46,IF(N170&gt;2.059,47,IF(N170&gt;2.05,48,IF(N170&gt;2.042,49,IF(N170&gt;2.034,50,IF(N170&gt;2.026,51,IF(N170&gt;2.018,52,IF(N170&gt;2.01,53,IF(N170&gt;2.002,54,IF(N170&gt;1.595,55,IF(N170&gt;1.588,56,IF(N170&gt;1.581,57,IF(N170&gt;1.574,58,IF(N170&gt;1.567,59,))))))))))))))))))))))))))))))))))))))))))))))))))))))))))))</f>
        <v>0</v>
      </c>
      <c r="Q170" s="16"/>
      <c r="R170" s="16">
        <f>O170+P170+Q170</f>
        <v>0</v>
      </c>
      <c r="S170" s="16">
        <f>R170</f>
        <v>0</v>
      </c>
      <c r="T170" s="65">
        <v>157</v>
      </c>
      <c r="U170" s="16">
        <f t="shared" si="58"/>
        <v>0</v>
      </c>
      <c r="V170" s="16">
        <f t="shared" si="59"/>
        <v>23</v>
      </c>
      <c r="W170" s="16">
        <f t="shared" si="60"/>
        <v>23</v>
      </c>
      <c r="X170" s="15">
        <f t="shared" si="61"/>
        <v>23</v>
      </c>
      <c r="Y170" s="61">
        <v>100</v>
      </c>
      <c r="Z170" s="16">
        <f t="shared" si="62"/>
        <v>0</v>
      </c>
      <c r="AA170" s="16">
        <f t="shared" si="63"/>
        <v>0</v>
      </c>
      <c r="AB170" s="16">
        <f t="shared" si="64"/>
        <v>0</v>
      </c>
      <c r="AC170" s="15">
        <f t="shared" si="65"/>
        <v>0</v>
      </c>
      <c r="AD170" s="18">
        <f t="shared" si="66"/>
        <v>55</v>
      </c>
      <c r="AE170" s="19">
        <f t="shared" si="67"/>
        <v>55</v>
      </c>
      <c r="AF170" s="19">
        <f t="shared" si="68"/>
        <v>165</v>
      </c>
    </row>
    <row r="171" spans="1:32" ht="15.75" hidden="1" customHeight="1" x14ac:dyDescent="0.25">
      <c r="A171" s="68">
        <v>167</v>
      </c>
      <c r="B171" s="70" t="s">
        <v>198</v>
      </c>
      <c r="C171" s="58">
        <v>52</v>
      </c>
      <c r="D171" s="59">
        <v>8.9</v>
      </c>
      <c r="E171" s="14">
        <f t="shared" si="50"/>
        <v>0</v>
      </c>
      <c r="F171" s="14">
        <f t="shared" si="51"/>
        <v>27</v>
      </c>
      <c r="G171" s="14">
        <f t="shared" si="52"/>
        <v>27</v>
      </c>
      <c r="H171" s="15">
        <f t="shared" si="53"/>
        <v>27</v>
      </c>
      <c r="I171" s="61">
        <v>210</v>
      </c>
      <c r="J171" s="14">
        <f t="shared" si="54"/>
        <v>0</v>
      </c>
      <c r="K171" s="14">
        <f t="shared" si="55"/>
        <v>1</v>
      </c>
      <c r="L171" s="14">
        <f t="shared" si="56"/>
        <v>1</v>
      </c>
      <c r="M171" s="15">
        <f t="shared" si="57"/>
        <v>1</v>
      </c>
      <c r="N171" s="17"/>
      <c r="O171" s="17"/>
      <c r="P171" s="17"/>
      <c r="Q171" s="17"/>
      <c r="R171" s="17"/>
      <c r="S171" s="17"/>
      <c r="T171" s="65">
        <v>165</v>
      </c>
      <c r="U171" s="16">
        <f t="shared" si="58"/>
        <v>0</v>
      </c>
      <c r="V171" s="16">
        <f t="shared" si="59"/>
        <v>27</v>
      </c>
      <c r="W171" s="16">
        <f t="shared" si="60"/>
        <v>27</v>
      </c>
      <c r="X171" s="15">
        <f t="shared" si="61"/>
        <v>27</v>
      </c>
      <c r="Y171" s="61">
        <v>100</v>
      </c>
      <c r="Z171" s="16">
        <f t="shared" si="62"/>
        <v>0</v>
      </c>
      <c r="AA171" s="16">
        <f t="shared" si="63"/>
        <v>0</v>
      </c>
      <c r="AB171" s="16">
        <f t="shared" si="64"/>
        <v>0</v>
      </c>
      <c r="AC171" s="15">
        <f t="shared" si="65"/>
        <v>0</v>
      </c>
      <c r="AD171" s="18">
        <f t="shared" si="66"/>
        <v>55</v>
      </c>
      <c r="AE171" s="19">
        <f t="shared" si="67"/>
        <v>55</v>
      </c>
      <c r="AF171" s="19">
        <f t="shared" si="68"/>
        <v>165</v>
      </c>
    </row>
    <row r="172" spans="1:32" hidden="1" x14ac:dyDescent="0.25">
      <c r="A172" s="68">
        <v>192</v>
      </c>
      <c r="B172" s="70" t="s">
        <v>294</v>
      </c>
      <c r="C172" s="58">
        <v>75</v>
      </c>
      <c r="D172" s="59">
        <v>9</v>
      </c>
      <c r="E172" s="14">
        <f t="shared" si="50"/>
        <v>0</v>
      </c>
      <c r="F172" s="14">
        <f t="shared" si="51"/>
        <v>24</v>
      </c>
      <c r="G172" s="14">
        <f t="shared" si="52"/>
        <v>24</v>
      </c>
      <c r="H172" s="15">
        <f t="shared" si="53"/>
        <v>24</v>
      </c>
      <c r="I172" s="61">
        <v>260</v>
      </c>
      <c r="J172" s="14">
        <f t="shared" si="54"/>
        <v>0</v>
      </c>
      <c r="K172" s="14">
        <f t="shared" si="55"/>
        <v>6</v>
      </c>
      <c r="L172" s="14">
        <f t="shared" si="56"/>
        <v>6</v>
      </c>
      <c r="M172" s="15">
        <f t="shared" si="57"/>
        <v>6</v>
      </c>
      <c r="N172" s="16">
        <v>60</v>
      </c>
      <c r="O172" s="16">
        <f>IF(N172&gt;1.567,0,IF(N172&gt;1.56,60,IF(N172&gt;1.554,61,IF(N172&gt;1.548,62,IF(N172&gt;1.542,63,IF(N172&gt;1.536,64,IF(N172&gt;1.53,65,IF(N172&gt;1.524,66,IF(N172&gt;1.518,67,IF(N172&gt;1.512,68,IF(N172&gt;1.506,69,IF(N172&gt;1.5,70,IF(N172&gt;1.494,71,IF(N172&gt;1.488,72,IF(N172&gt;1.482,73,IF(N172&gt;1.477,74,IF(N172&gt;1.473,75,IF(N172&gt;1.469,76,IF(N172&gt;1.464,77,IF(N172&gt;1.46,78,IF(N172&gt;1.455,79,IF(N172&gt;1.451,80,IF(N172&gt;1.447,81,IF(N172&gt;1.443,82,IF(N172&gt;1.439,83,IF(N172&gt;1.435,84,IF(N172&gt;1.432,85,IF(N172&gt;1.428,86,IF(N172&gt;1.425,87,IF(N172&gt;1.422,88,IF(N172&gt;1.419,89,IF(N172&gt;1.416,90,IF(N172&gt;1.413,91,IF(N172&gt;1.41,92,IF(N172&gt;1.407,93,IF(N172&gt;1.404,94,IF(N172&gt;1.401,95,IF(N172&gt;1.398,96,IF(N172&gt;1.395,97,IF(N172&gt;1.392,98,IF(N172&gt;1.389,99,IF(N172&gt;1.386,100,IF(N172&gt;1.383,101,IF(N172&gt;1.38,102,IF(N172&gt;1.378,103,IF(N172&gt;1.375,104,IF(N172&gt;1.372,105,IF(N172&gt;1.37,106,IF(N172&gt;1.367,107,IF(N172&gt;1.365,108,IF(N172&gt;1.362,109,IF(N172&gt;1.359,110,IF(N172&gt;1.357,111,IF(N172&gt;1.354,112,IF(N172&gt;1.351,113,IF(N172&gt;1.348,114,IF(N172&gt;1.346,115,IF(N172&gt;1.343,116,IF(N172&gt;1.341,117,IF(N172&gt;1.338,118,IF(N172&gt;1.336,119,)))))))))))))))))))))))))))))))))))))))))))))))))))))))))))))</f>
        <v>0</v>
      </c>
      <c r="P172" s="16">
        <f>IF(N172&gt;3.015,0,IF(N172&gt;3.001,1,IF(N172&gt;2.587,2,IF(N172&gt;2.573,3,IF(N172&gt;2.559,4,IF(N172&gt;2.545,5,IF(N172&gt;2.531,6,IF(N172&gt;2.517,7,IF(N172&gt;2.503,8,IF(N172&gt;2.489,9,IF(N172&gt;2.475,10,IF(N172&gt;2.461,11,IF(N172&gt;2.448,12,IF(N172&gt;2.435,13,IF(N172&gt;2.422,14,IF(N172&gt;2.409,15,IF(N172&gt;2.396,16,IF(N172&gt;2.383,17,IF(N172&gt;2.37,18,IF(N172&gt;2.357,19,IF(N172&gt;2.344,20,IF(N172&gt;2.332,21,IF(N172&gt;2.32,22,IF(N172&gt;2.308,23,IF(N172&gt;2.296,24,IF(N172&gt;2.284,25,IF(N172&gt;2.272,26,IF(N172&gt;2.26,27,IF(N172&gt;2.248,28,IF(N172&gt;2.236,29,IF(N172&gt;2.225,30,IF(N172&gt;2.214,31,IF(N172&gt;2.203,32,IF(N172&gt;2.192,33,IF(N172&gt;2.181,34,IF(N172&gt;2.17,35,IF(N172&gt;2.16,36,IF(N172&gt;2.15,37,IF(N172&gt;2.14,38,IF(N172&gt;2.131,39,IF(N172&gt;2.122,40,IF(N172&gt;2.113,41,IF(N172&gt;2.104,42,IF(N172&gt;2.095,43,IF(N172&gt;2.086,44,IF(N172&gt;2.077,45,IF(N172&gt;2.068,46,IF(N172&gt;2.059,47,IF(N172&gt;2.05,48,IF(N172&gt;2.042,49,IF(N172&gt;2.034,50,IF(N172&gt;2.026,51,IF(N172&gt;2.018,52,IF(N172&gt;2.01,53,IF(N172&gt;2.002,54,IF(N172&gt;1.595,55,IF(N172&gt;1.588,56,IF(N172&gt;1.581,57,IF(N172&gt;1.574,58,IF(N172&gt;1.567,59,))))))))))))))))))))))))))))))))))))))))))))))))))))))))))))</f>
        <v>0</v>
      </c>
      <c r="Q172" s="16"/>
      <c r="R172" s="16">
        <f>O172+P172+Q172</f>
        <v>0</v>
      </c>
      <c r="S172" s="16">
        <f>R172</f>
        <v>0</v>
      </c>
      <c r="T172" s="65">
        <v>161</v>
      </c>
      <c r="U172" s="16">
        <f t="shared" si="58"/>
        <v>0</v>
      </c>
      <c r="V172" s="16">
        <f t="shared" si="59"/>
        <v>25</v>
      </c>
      <c r="W172" s="16">
        <f t="shared" si="60"/>
        <v>25</v>
      </c>
      <c r="X172" s="15">
        <f t="shared" si="61"/>
        <v>25</v>
      </c>
      <c r="Y172" s="61">
        <v>100</v>
      </c>
      <c r="Z172" s="16">
        <f t="shared" si="62"/>
        <v>0</v>
      </c>
      <c r="AA172" s="16">
        <f t="shared" si="63"/>
        <v>0</v>
      </c>
      <c r="AB172" s="16">
        <f t="shared" si="64"/>
        <v>0</v>
      </c>
      <c r="AC172" s="15">
        <f t="shared" si="65"/>
        <v>0</v>
      </c>
      <c r="AD172" s="18">
        <f t="shared" si="66"/>
        <v>55</v>
      </c>
      <c r="AE172" s="19">
        <f t="shared" si="67"/>
        <v>55</v>
      </c>
      <c r="AF172" s="19">
        <f t="shared" si="68"/>
        <v>165</v>
      </c>
    </row>
    <row r="173" spans="1:32" ht="15" hidden="1" customHeight="1" x14ac:dyDescent="0.25">
      <c r="A173" s="68">
        <v>171</v>
      </c>
      <c r="B173" s="70" t="s">
        <v>324</v>
      </c>
      <c r="C173" s="58">
        <v>53</v>
      </c>
      <c r="D173" s="59">
        <v>8.8000000000000007</v>
      </c>
      <c r="E173" s="14">
        <f t="shared" si="50"/>
        <v>30</v>
      </c>
      <c r="F173" s="14">
        <f t="shared" si="51"/>
        <v>0</v>
      </c>
      <c r="G173" s="14">
        <f t="shared" si="52"/>
        <v>30</v>
      </c>
      <c r="H173" s="15">
        <f t="shared" si="53"/>
        <v>30</v>
      </c>
      <c r="I173" s="61">
        <v>230</v>
      </c>
      <c r="J173" s="14">
        <f t="shared" si="54"/>
        <v>0</v>
      </c>
      <c r="K173" s="14">
        <f t="shared" si="55"/>
        <v>3</v>
      </c>
      <c r="L173" s="14">
        <f t="shared" si="56"/>
        <v>3</v>
      </c>
      <c r="M173" s="15">
        <f t="shared" si="57"/>
        <v>3</v>
      </c>
      <c r="N173" s="16">
        <v>60</v>
      </c>
      <c r="O173" s="16">
        <f>IF(N173&gt;1.567,0,IF(N173&gt;1.56,60,IF(N173&gt;1.554,61,IF(N173&gt;1.548,62,IF(N173&gt;1.542,63,IF(N173&gt;1.536,64,IF(N173&gt;1.53,65,IF(N173&gt;1.524,66,IF(N173&gt;1.518,67,IF(N173&gt;1.512,68,IF(N173&gt;1.506,69,IF(N173&gt;1.5,70,IF(N173&gt;1.494,71,IF(N173&gt;1.488,72,IF(N173&gt;1.482,73,IF(N173&gt;1.477,74,IF(N173&gt;1.473,75,IF(N173&gt;1.469,76,IF(N173&gt;1.464,77,IF(N173&gt;1.46,78,IF(N173&gt;1.455,79,IF(N173&gt;1.451,80,IF(N173&gt;1.447,81,IF(N173&gt;1.443,82,IF(N173&gt;1.439,83,IF(N173&gt;1.435,84,IF(N173&gt;1.432,85,IF(N173&gt;1.428,86,IF(N173&gt;1.425,87,IF(N173&gt;1.422,88,IF(N173&gt;1.419,89,IF(N173&gt;1.416,90,IF(N173&gt;1.413,91,IF(N173&gt;1.41,92,IF(N173&gt;1.407,93,IF(N173&gt;1.404,94,IF(N173&gt;1.401,95,IF(N173&gt;1.398,96,IF(N173&gt;1.395,97,IF(N173&gt;1.392,98,IF(N173&gt;1.389,99,IF(N173&gt;1.386,100,IF(N173&gt;1.383,101,IF(N173&gt;1.38,102,IF(N173&gt;1.378,103,IF(N173&gt;1.375,104,IF(N173&gt;1.372,105,IF(N173&gt;1.37,106,IF(N173&gt;1.367,107,IF(N173&gt;1.365,108,IF(N173&gt;1.362,109,IF(N173&gt;1.359,110,IF(N173&gt;1.357,111,IF(N173&gt;1.354,112,IF(N173&gt;1.351,113,IF(N173&gt;1.348,114,IF(N173&gt;1.346,115,IF(N173&gt;1.343,116,IF(N173&gt;1.341,117,IF(N173&gt;1.338,118,IF(N173&gt;1.336,119,)))))))))))))))))))))))))))))))))))))))))))))))))))))))))))))</f>
        <v>0</v>
      </c>
      <c r="P173" s="16">
        <f>IF(N173&gt;3.015,0,IF(N173&gt;3.001,1,IF(N173&gt;2.587,2,IF(N173&gt;2.573,3,IF(N173&gt;2.559,4,IF(N173&gt;2.545,5,IF(N173&gt;2.531,6,IF(N173&gt;2.517,7,IF(N173&gt;2.503,8,IF(N173&gt;2.489,9,IF(N173&gt;2.475,10,IF(N173&gt;2.461,11,IF(N173&gt;2.448,12,IF(N173&gt;2.435,13,IF(N173&gt;2.422,14,IF(N173&gt;2.409,15,IF(N173&gt;2.396,16,IF(N173&gt;2.383,17,IF(N173&gt;2.37,18,IF(N173&gt;2.357,19,IF(N173&gt;2.344,20,IF(N173&gt;2.332,21,IF(N173&gt;2.32,22,IF(N173&gt;2.308,23,IF(N173&gt;2.296,24,IF(N173&gt;2.284,25,IF(N173&gt;2.272,26,IF(N173&gt;2.26,27,IF(N173&gt;2.248,28,IF(N173&gt;2.236,29,IF(N173&gt;2.225,30,IF(N173&gt;2.214,31,IF(N173&gt;2.203,32,IF(N173&gt;2.192,33,IF(N173&gt;2.181,34,IF(N173&gt;2.17,35,IF(N173&gt;2.16,36,IF(N173&gt;2.15,37,IF(N173&gt;2.14,38,IF(N173&gt;2.131,39,IF(N173&gt;2.122,40,IF(N173&gt;2.113,41,IF(N173&gt;2.104,42,IF(N173&gt;2.095,43,IF(N173&gt;2.086,44,IF(N173&gt;2.077,45,IF(N173&gt;2.068,46,IF(N173&gt;2.059,47,IF(N173&gt;2.05,48,IF(N173&gt;2.042,49,IF(N173&gt;2.034,50,IF(N173&gt;2.026,51,IF(N173&gt;2.018,52,IF(N173&gt;2.01,53,IF(N173&gt;2.002,54,IF(N173&gt;1.595,55,IF(N173&gt;1.588,56,IF(N173&gt;1.581,57,IF(N173&gt;1.574,58,IF(N173&gt;1.567,59,))))))))))))))))))))))))))))))))))))))))))))))))))))))))))))</f>
        <v>0</v>
      </c>
      <c r="Q173" s="16"/>
      <c r="R173" s="16">
        <f>O173+P173+Q173</f>
        <v>0</v>
      </c>
      <c r="S173" s="16">
        <f>R173</f>
        <v>0</v>
      </c>
      <c r="T173" s="65">
        <v>152</v>
      </c>
      <c r="U173" s="16">
        <f t="shared" si="58"/>
        <v>0</v>
      </c>
      <c r="V173" s="16">
        <f t="shared" si="59"/>
        <v>21</v>
      </c>
      <c r="W173" s="16">
        <f t="shared" si="60"/>
        <v>21</v>
      </c>
      <c r="X173" s="15">
        <f t="shared" si="61"/>
        <v>21</v>
      </c>
      <c r="Y173" s="61">
        <v>100</v>
      </c>
      <c r="Z173" s="16">
        <f t="shared" si="62"/>
        <v>0</v>
      </c>
      <c r="AA173" s="16">
        <f t="shared" si="63"/>
        <v>0</v>
      </c>
      <c r="AB173" s="16">
        <f t="shared" si="64"/>
        <v>0</v>
      </c>
      <c r="AC173" s="15">
        <f t="shared" si="65"/>
        <v>0</v>
      </c>
      <c r="AD173" s="18">
        <f t="shared" si="66"/>
        <v>54</v>
      </c>
      <c r="AE173" s="19">
        <f t="shared" si="67"/>
        <v>54</v>
      </c>
      <c r="AF173" s="19">
        <f t="shared" si="68"/>
        <v>168</v>
      </c>
    </row>
    <row r="174" spans="1:32" ht="15" hidden="1" customHeight="1" x14ac:dyDescent="0.25">
      <c r="A174" s="68">
        <v>64</v>
      </c>
      <c r="B174" s="70" t="s">
        <v>297</v>
      </c>
      <c r="C174" s="58">
        <v>24</v>
      </c>
      <c r="D174" s="59">
        <v>9.4</v>
      </c>
      <c r="E174" s="14">
        <f t="shared" si="50"/>
        <v>0</v>
      </c>
      <c r="F174" s="14">
        <f t="shared" si="51"/>
        <v>16</v>
      </c>
      <c r="G174" s="14">
        <f t="shared" si="52"/>
        <v>16</v>
      </c>
      <c r="H174" s="15">
        <f t="shared" si="53"/>
        <v>16</v>
      </c>
      <c r="I174" s="61">
        <v>330</v>
      </c>
      <c r="J174" s="14">
        <f t="shared" si="54"/>
        <v>0</v>
      </c>
      <c r="K174" s="14">
        <f t="shared" si="55"/>
        <v>16</v>
      </c>
      <c r="L174" s="14">
        <f t="shared" si="56"/>
        <v>16</v>
      </c>
      <c r="M174" s="15">
        <f t="shared" si="57"/>
        <v>16</v>
      </c>
      <c r="N174" s="16">
        <v>60</v>
      </c>
      <c r="O174" s="16">
        <f>IF(N174&gt;1.567,0,IF(N174&gt;1.56,60,IF(N174&gt;1.554,61,IF(N174&gt;1.548,62,IF(N174&gt;1.542,63,IF(N174&gt;1.536,64,IF(N174&gt;1.53,65,IF(N174&gt;1.524,66,IF(N174&gt;1.518,67,IF(N174&gt;1.512,68,IF(N174&gt;1.506,69,IF(N174&gt;1.5,70,IF(N174&gt;1.494,71,IF(N174&gt;1.488,72,IF(N174&gt;1.482,73,IF(N174&gt;1.477,74,IF(N174&gt;1.473,75,IF(N174&gt;1.469,76,IF(N174&gt;1.464,77,IF(N174&gt;1.46,78,IF(N174&gt;1.455,79,IF(N174&gt;1.451,80,IF(N174&gt;1.447,81,IF(N174&gt;1.443,82,IF(N174&gt;1.439,83,IF(N174&gt;1.435,84,IF(N174&gt;1.432,85,IF(N174&gt;1.428,86,IF(N174&gt;1.425,87,IF(N174&gt;1.422,88,IF(N174&gt;1.419,89,IF(N174&gt;1.416,90,IF(N174&gt;1.413,91,IF(N174&gt;1.41,92,IF(N174&gt;1.407,93,IF(N174&gt;1.404,94,IF(N174&gt;1.401,95,IF(N174&gt;1.398,96,IF(N174&gt;1.395,97,IF(N174&gt;1.392,98,IF(N174&gt;1.389,99,IF(N174&gt;1.386,100,IF(N174&gt;1.383,101,IF(N174&gt;1.38,102,IF(N174&gt;1.378,103,IF(N174&gt;1.375,104,IF(N174&gt;1.372,105,IF(N174&gt;1.37,106,IF(N174&gt;1.367,107,IF(N174&gt;1.365,108,IF(N174&gt;1.362,109,IF(N174&gt;1.359,110,IF(N174&gt;1.357,111,IF(N174&gt;1.354,112,IF(N174&gt;1.351,113,IF(N174&gt;1.348,114,IF(N174&gt;1.346,115,IF(N174&gt;1.343,116,IF(N174&gt;1.341,117,IF(N174&gt;1.338,118,IF(N174&gt;1.336,119,)))))))))))))))))))))))))))))))))))))))))))))))))))))))))))))</f>
        <v>0</v>
      </c>
      <c r="P174" s="16">
        <f>IF(N174&gt;3.015,0,IF(N174&gt;3.001,1,IF(N174&gt;2.587,2,IF(N174&gt;2.573,3,IF(N174&gt;2.559,4,IF(N174&gt;2.545,5,IF(N174&gt;2.531,6,IF(N174&gt;2.517,7,IF(N174&gt;2.503,8,IF(N174&gt;2.489,9,IF(N174&gt;2.475,10,IF(N174&gt;2.461,11,IF(N174&gt;2.448,12,IF(N174&gt;2.435,13,IF(N174&gt;2.422,14,IF(N174&gt;2.409,15,IF(N174&gt;2.396,16,IF(N174&gt;2.383,17,IF(N174&gt;2.37,18,IF(N174&gt;2.357,19,IF(N174&gt;2.344,20,IF(N174&gt;2.332,21,IF(N174&gt;2.32,22,IF(N174&gt;2.308,23,IF(N174&gt;2.296,24,IF(N174&gt;2.284,25,IF(N174&gt;2.272,26,IF(N174&gt;2.26,27,IF(N174&gt;2.248,28,IF(N174&gt;2.236,29,IF(N174&gt;2.225,30,IF(N174&gt;2.214,31,IF(N174&gt;2.203,32,IF(N174&gt;2.192,33,IF(N174&gt;2.181,34,IF(N174&gt;2.17,35,IF(N174&gt;2.16,36,IF(N174&gt;2.15,37,IF(N174&gt;2.14,38,IF(N174&gt;2.131,39,IF(N174&gt;2.122,40,IF(N174&gt;2.113,41,IF(N174&gt;2.104,42,IF(N174&gt;2.095,43,IF(N174&gt;2.086,44,IF(N174&gt;2.077,45,IF(N174&gt;2.068,46,IF(N174&gt;2.059,47,IF(N174&gt;2.05,48,IF(N174&gt;2.042,49,IF(N174&gt;2.034,50,IF(N174&gt;2.026,51,IF(N174&gt;2.018,52,IF(N174&gt;2.01,53,IF(N174&gt;2.002,54,IF(N174&gt;1.595,55,IF(N174&gt;1.588,56,IF(N174&gt;1.581,57,IF(N174&gt;1.574,58,IF(N174&gt;1.567,59,))))))))))))))))))))))))))))))))))))))))))))))))))))))))))))</f>
        <v>0</v>
      </c>
      <c r="Q174" s="16"/>
      <c r="R174" s="16">
        <f>O174+P174+Q174</f>
        <v>0</v>
      </c>
      <c r="S174" s="16">
        <f>R174</f>
        <v>0</v>
      </c>
      <c r="T174" s="65">
        <v>153</v>
      </c>
      <c r="U174" s="16">
        <f t="shared" si="58"/>
        <v>0</v>
      </c>
      <c r="V174" s="16">
        <f t="shared" si="59"/>
        <v>21</v>
      </c>
      <c r="W174" s="16">
        <f t="shared" si="60"/>
        <v>21</v>
      </c>
      <c r="X174" s="15">
        <f t="shared" si="61"/>
        <v>21</v>
      </c>
      <c r="Y174" s="61">
        <v>100</v>
      </c>
      <c r="Z174" s="16">
        <f t="shared" si="62"/>
        <v>0</v>
      </c>
      <c r="AA174" s="16">
        <f t="shared" si="63"/>
        <v>0</v>
      </c>
      <c r="AB174" s="16">
        <f t="shared" si="64"/>
        <v>0</v>
      </c>
      <c r="AC174" s="15">
        <f t="shared" si="65"/>
        <v>0</v>
      </c>
      <c r="AD174" s="18">
        <f t="shared" si="66"/>
        <v>53</v>
      </c>
      <c r="AE174" s="19">
        <f t="shared" si="67"/>
        <v>53</v>
      </c>
      <c r="AF174" s="19">
        <f t="shared" si="68"/>
        <v>169</v>
      </c>
    </row>
    <row r="175" spans="1:32" ht="15.75" hidden="1" customHeight="1" x14ac:dyDescent="0.25">
      <c r="A175" s="68">
        <v>132</v>
      </c>
      <c r="B175" s="70" t="s">
        <v>188</v>
      </c>
      <c r="C175" s="58">
        <v>44</v>
      </c>
      <c r="D175" s="59">
        <v>9.1</v>
      </c>
      <c r="E175" s="14">
        <f t="shared" si="50"/>
        <v>0</v>
      </c>
      <c r="F175" s="14">
        <f t="shared" si="51"/>
        <v>22</v>
      </c>
      <c r="G175" s="14">
        <f t="shared" si="52"/>
        <v>22</v>
      </c>
      <c r="H175" s="15">
        <f t="shared" si="53"/>
        <v>22</v>
      </c>
      <c r="I175" s="61">
        <v>280</v>
      </c>
      <c r="J175" s="14">
        <f t="shared" si="54"/>
        <v>0</v>
      </c>
      <c r="K175" s="14">
        <f t="shared" si="55"/>
        <v>8</v>
      </c>
      <c r="L175" s="14">
        <f t="shared" si="56"/>
        <v>8</v>
      </c>
      <c r="M175" s="15">
        <f t="shared" si="57"/>
        <v>8</v>
      </c>
      <c r="N175" s="17"/>
      <c r="O175" s="17"/>
      <c r="P175" s="17"/>
      <c r="Q175" s="17"/>
      <c r="R175" s="17"/>
      <c r="S175" s="17"/>
      <c r="T175" s="65">
        <v>157</v>
      </c>
      <c r="U175" s="16">
        <f t="shared" si="58"/>
        <v>0</v>
      </c>
      <c r="V175" s="16">
        <f t="shared" si="59"/>
        <v>23</v>
      </c>
      <c r="W175" s="16">
        <f t="shared" si="60"/>
        <v>23</v>
      </c>
      <c r="X175" s="15">
        <f t="shared" si="61"/>
        <v>23</v>
      </c>
      <c r="Y175" s="61">
        <v>100</v>
      </c>
      <c r="Z175" s="16">
        <f t="shared" si="62"/>
        <v>0</v>
      </c>
      <c r="AA175" s="16">
        <f t="shared" si="63"/>
        <v>0</v>
      </c>
      <c r="AB175" s="16">
        <f t="shared" si="64"/>
        <v>0</v>
      </c>
      <c r="AC175" s="15">
        <f t="shared" si="65"/>
        <v>0</v>
      </c>
      <c r="AD175" s="18">
        <f t="shared" si="66"/>
        <v>53</v>
      </c>
      <c r="AE175" s="19">
        <f t="shared" si="67"/>
        <v>53</v>
      </c>
      <c r="AF175" s="19">
        <f t="shared" si="68"/>
        <v>169</v>
      </c>
    </row>
    <row r="176" spans="1:32" hidden="1" x14ac:dyDescent="0.25">
      <c r="A176" s="68">
        <v>65</v>
      </c>
      <c r="B176" s="70" t="s">
        <v>299</v>
      </c>
      <c r="C176" s="58">
        <v>24</v>
      </c>
      <c r="D176" s="59">
        <v>9.1</v>
      </c>
      <c r="E176" s="14">
        <f t="shared" si="50"/>
        <v>0</v>
      </c>
      <c r="F176" s="14">
        <f t="shared" si="51"/>
        <v>22</v>
      </c>
      <c r="G176" s="14">
        <f t="shared" si="52"/>
        <v>22</v>
      </c>
      <c r="H176" s="15">
        <f t="shared" si="53"/>
        <v>22</v>
      </c>
      <c r="I176" s="61">
        <v>310</v>
      </c>
      <c r="J176" s="14">
        <f t="shared" si="54"/>
        <v>0</v>
      </c>
      <c r="K176" s="14">
        <f t="shared" si="55"/>
        <v>12</v>
      </c>
      <c r="L176" s="14">
        <f t="shared" si="56"/>
        <v>12</v>
      </c>
      <c r="M176" s="15">
        <f t="shared" si="57"/>
        <v>12</v>
      </c>
      <c r="N176" s="17"/>
      <c r="O176" s="17"/>
      <c r="P176" s="17"/>
      <c r="Q176" s="17"/>
      <c r="R176" s="17"/>
      <c r="S176" s="17"/>
      <c r="T176" s="65">
        <v>145</v>
      </c>
      <c r="U176" s="16">
        <f t="shared" si="58"/>
        <v>0</v>
      </c>
      <c r="V176" s="16">
        <f t="shared" si="59"/>
        <v>17</v>
      </c>
      <c r="W176" s="16">
        <f t="shared" si="60"/>
        <v>17</v>
      </c>
      <c r="X176" s="15">
        <f t="shared" si="61"/>
        <v>17</v>
      </c>
      <c r="Y176" s="61">
        <v>100</v>
      </c>
      <c r="Z176" s="16">
        <f t="shared" si="62"/>
        <v>0</v>
      </c>
      <c r="AA176" s="16">
        <f t="shared" si="63"/>
        <v>0</v>
      </c>
      <c r="AB176" s="16">
        <f t="shared" si="64"/>
        <v>0</v>
      </c>
      <c r="AC176" s="15">
        <f t="shared" si="65"/>
        <v>0</v>
      </c>
      <c r="AD176" s="18">
        <f t="shared" si="66"/>
        <v>51</v>
      </c>
      <c r="AE176" s="19">
        <f t="shared" si="67"/>
        <v>51</v>
      </c>
      <c r="AF176" s="19">
        <f t="shared" si="68"/>
        <v>171</v>
      </c>
    </row>
    <row r="177" spans="1:32" hidden="1" x14ac:dyDescent="0.25">
      <c r="A177" s="68">
        <v>123</v>
      </c>
      <c r="B177" s="70" t="s">
        <v>155</v>
      </c>
      <c r="C177" s="58">
        <v>41</v>
      </c>
      <c r="D177" s="59">
        <v>8.8000000000000007</v>
      </c>
      <c r="E177" s="14">
        <f t="shared" si="50"/>
        <v>30</v>
      </c>
      <c r="F177" s="14">
        <f t="shared" si="51"/>
        <v>0</v>
      </c>
      <c r="G177" s="14">
        <f t="shared" si="52"/>
        <v>30</v>
      </c>
      <c r="H177" s="15">
        <f t="shared" si="53"/>
        <v>30</v>
      </c>
      <c r="I177" s="61">
        <v>280</v>
      </c>
      <c r="J177" s="14">
        <f t="shared" si="54"/>
        <v>0</v>
      </c>
      <c r="K177" s="14">
        <f t="shared" si="55"/>
        <v>8</v>
      </c>
      <c r="L177" s="14">
        <f t="shared" si="56"/>
        <v>8</v>
      </c>
      <c r="M177" s="15">
        <f t="shared" si="57"/>
        <v>8</v>
      </c>
      <c r="N177" s="16">
        <v>60</v>
      </c>
      <c r="O177" s="16">
        <f>IF(N177&gt;1.567,0,IF(N177&gt;1.56,60,IF(N177&gt;1.554,61,IF(N177&gt;1.548,62,IF(N177&gt;1.542,63,IF(N177&gt;1.536,64,IF(N177&gt;1.53,65,IF(N177&gt;1.524,66,IF(N177&gt;1.518,67,IF(N177&gt;1.512,68,IF(N177&gt;1.506,69,IF(N177&gt;1.5,70,IF(N177&gt;1.494,71,IF(N177&gt;1.488,72,IF(N177&gt;1.482,73,IF(N177&gt;1.477,74,IF(N177&gt;1.473,75,IF(N177&gt;1.469,76,IF(N177&gt;1.464,77,IF(N177&gt;1.46,78,IF(N177&gt;1.455,79,IF(N177&gt;1.451,80,IF(N177&gt;1.447,81,IF(N177&gt;1.443,82,IF(N177&gt;1.439,83,IF(N177&gt;1.435,84,IF(N177&gt;1.432,85,IF(N177&gt;1.428,86,IF(N177&gt;1.425,87,IF(N177&gt;1.422,88,IF(N177&gt;1.419,89,IF(N177&gt;1.416,90,IF(N177&gt;1.413,91,IF(N177&gt;1.41,92,IF(N177&gt;1.407,93,IF(N177&gt;1.404,94,IF(N177&gt;1.401,95,IF(N177&gt;1.398,96,IF(N177&gt;1.395,97,IF(N177&gt;1.392,98,IF(N177&gt;1.389,99,IF(N177&gt;1.386,100,IF(N177&gt;1.383,101,IF(N177&gt;1.38,102,IF(N177&gt;1.378,103,IF(N177&gt;1.375,104,IF(N177&gt;1.372,105,IF(N177&gt;1.37,106,IF(N177&gt;1.367,107,IF(N177&gt;1.365,108,IF(N177&gt;1.362,109,IF(N177&gt;1.359,110,IF(N177&gt;1.357,111,IF(N177&gt;1.354,112,IF(N177&gt;1.351,113,IF(N177&gt;1.348,114,IF(N177&gt;1.346,115,IF(N177&gt;1.343,116,IF(N177&gt;1.341,117,IF(N177&gt;1.338,118,IF(N177&gt;1.336,119,)))))))))))))))))))))))))))))))))))))))))))))))))))))))))))))</f>
        <v>0</v>
      </c>
      <c r="P177" s="16">
        <f>IF(N177&gt;3.015,0,IF(N177&gt;3.001,1,IF(N177&gt;2.587,2,IF(N177&gt;2.573,3,IF(N177&gt;2.559,4,IF(N177&gt;2.545,5,IF(N177&gt;2.531,6,IF(N177&gt;2.517,7,IF(N177&gt;2.503,8,IF(N177&gt;2.489,9,IF(N177&gt;2.475,10,IF(N177&gt;2.461,11,IF(N177&gt;2.448,12,IF(N177&gt;2.435,13,IF(N177&gt;2.422,14,IF(N177&gt;2.409,15,IF(N177&gt;2.396,16,IF(N177&gt;2.383,17,IF(N177&gt;2.37,18,IF(N177&gt;2.357,19,IF(N177&gt;2.344,20,IF(N177&gt;2.332,21,IF(N177&gt;2.32,22,IF(N177&gt;2.308,23,IF(N177&gt;2.296,24,IF(N177&gt;2.284,25,IF(N177&gt;2.272,26,IF(N177&gt;2.26,27,IF(N177&gt;2.248,28,IF(N177&gt;2.236,29,IF(N177&gt;2.225,30,IF(N177&gt;2.214,31,IF(N177&gt;2.203,32,IF(N177&gt;2.192,33,IF(N177&gt;2.181,34,IF(N177&gt;2.17,35,IF(N177&gt;2.16,36,IF(N177&gt;2.15,37,IF(N177&gt;2.14,38,IF(N177&gt;2.131,39,IF(N177&gt;2.122,40,IF(N177&gt;2.113,41,IF(N177&gt;2.104,42,IF(N177&gt;2.095,43,IF(N177&gt;2.086,44,IF(N177&gt;2.077,45,IF(N177&gt;2.068,46,IF(N177&gt;2.059,47,IF(N177&gt;2.05,48,IF(N177&gt;2.042,49,IF(N177&gt;2.034,50,IF(N177&gt;2.026,51,IF(N177&gt;2.018,52,IF(N177&gt;2.01,53,IF(N177&gt;2.002,54,IF(N177&gt;1.595,55,IF(N177&gt;1.588,56,IF(N177&gt;1.581,57,IF(N177&gt;1.574,58,IF(N177&gt;1.567,59,))))))))))))))))))))))))))))))))))))))))))))))))))))))))))))</f>
        <v>0</v>
      </c>
      <c r="Q177" s="16"/>
      <c r="R177" s="16">
        <f>O177+P177+Q177</f>
        <v>0</v>
      </c>
      <c r="S177" s="16">
        <f>R177</f>
        <v>0</v>
      </c>
      <c r="T177" s="65">
        <v>136</v>
      </c>
      <c r="U177" s="16">
        <f t="shared" si="58"/>
        <v>0</v>
      </c>
      <c r="V177" s="16">
        <f t="shared" si="59"/>
        <v>13</v>
      </c>
      <c r="W177" s="16">
        <f t="shared" si="60"/>
        <v>13</v>
      </c>
      <c r="X177" s="15">
        <f t="shared" si="61"/>
        <v>13</v>
      </c>
      <c r="Y177" s="61">
        <v>100</v>
      </c>
      <c r="Z177" s="16">
        <f t="shared" si="62"/>
        <v>0</v>
      </c>
      <c r="AA177" s="16">
        <f t="shared" si="63"/>
        <v>0</v>
      </c>
      <c r="AB177" s="16">
        <f t="shared" si="64"/>
        <v>0</v>
      </c>
      <c r="AC177" s="15">
        <f t="shared" si="65"/>
        <v>0</v>
      </c>
      <c r="AD177" s="18">
        <f t="shared" si="66"/>
        <v>51</v>
      </c>
      <c r="AE177" s="19">
        <f t="shared" si="67"/>
        <v>51</v>
      </c>
      <c r="AF177" s="19">
        <f t="shared" si="68"/>
        <v>171</v>
      </c>
    </row>
    <row r="178" spans="1:32" hidden="1" x14ac:dyDescent="0.25">
      <c r="A178" s="68">
        <v>109</v>
      </c>
      <c r="B178" s="70" t="s">
        <v>350</v>
      </c>
      <c r="C178" s="58">
        <v>38</v>
      </c>
      <c r="D178" s="59">
        <v>9.8000000000000007</v>
      </c>
      <c r="E178" s="14">
        <f t="shared" si="50"/>
        <v>0</v>
      </c>
      <c r="F178" s="14">
        <f t="shared" si="51"/>
        <v>8</v>
      </c>
      <c r="G178" s="14">
        <f t="shared" si="52"/>
        <v>8</v>
      </c>
      <c r="H178" s="15">
        <f t="shared" si="53"/>
        <v>8</v>
      </c>
      <c r="I178" s="61">
        <v>350</v>
      </c>
      <c r="J178" s="14">
        <f t="shared" si="54"/>
        <v>0</v>
      </c>
      <c r="K178" s="14">
        <f t="shared" si="55"/>
        <v>20</v>
      </c>
      <c r="L178" s="14">
        <f t="shared" si="56"/>
        <v>20</v>
      </c>
      <c r="M178" s="15">
        <f t="shared" si="57"/>
        <v>20</v>
      </c>
      <c r="N178" s="17"/>
      <c r="O178" s="17"/>
      <c r="P178" s="17"/>
      <c r="Q178" s="17"/>
      <c r="R178" s="17"/>
      <c r="S178" s="17"/>
      <c r="T178" s="65">
        <v>154</v>
      </c>
      <c r="U178" s="16">
        <f t="shared" si="58"/>
        <v>0</v>
      </c>
      <c r="V178" s="16">
        <f t="shared" si="59"/>
        <v>22</v>
      </c>
      <c r="W178" s="16">
        <f t="shared" si="60"/>
        <v>22</v>
      </c>
      <c r="X178" s="15">
        <f t="shared" si="61"/>
        <v>22</v>
      </c>
      <c r="Y178" s="61">
        <v>100</v>
      </c>
      <c r="Z178" s="16">
        <f t="shared" si="62"/>
        <v>0</v>
      </c>
      <c r="AA178" s="16">
        <f t="shared" si="63"/>
        <v>0</v>
      </c>
      <c r="AB178" s="16">
        <f t="shared" si="64"/>
        <v>0</v>
      </c>
      <c r="AC178" s="15">
        <f t="shared" si="65"/>
        <v>0</v>
      </c>
      <c r="AD178" s="18">
        <f t="shared" si="66"/>
        <v>50</v>
      </c>
      <c r="AE178" s="19">
        <f t="shared" si="67"/>
        <v>50</v>
      </c>
      <c r="AF178" s="19">
        <f t="shared" si="68"/>
        <v>173</v>
      </c>
    </row>
    <row r="179" spans="1:32" hidden="1" x14ac:dyDescent="0.25">
      <c r="A179" s="68">
        <v>185</v>
      </c>
      <c r="B179" s="70" t="s">
        <v>302</v>
      </c>
      <c r="C179" s="58">
        <v>67</v>
      </c>
      <c r="D179" s="59">
        <v>9.5</v>
      </c>
      <c r="E179" s="14">
        <f t="shared" si="50"/>
        <v>0</v>
      </c>
      <c r="F179" s="14">
        <f t="shared" si="51"/>
        <v>14</v>
      </c>
      <c r="G179" s="14">
        <f t="shared" si="52"/>
        <v>14</v>
      </c>
      <c r="H179" s="15">
        <f t="shared" si="53"/>
        <v>14</v>
      </c>
      <c r="I179" s="61">
        <v>280</v>
      </c>
      <c r="J179" s="14">
        <f t="shared" si="54"/>
        <v>0</v>
      </c>
      <c r="K179" s="14">
        <f t="shared" si="55"/>
        <v>8</v>
      </c>
      <c r="L179" s="14">
        <f t="shared" si="56"/>
        <v>8</v>
      </c>
      <c r="M179" s="15">
        <f t="shared" si="57"/>
        <v>8</v>
      </c>
      <c r="N179" s="17"/>
      <c r="O179" s="17"/>
      <c r="P179" s="17"/>
      <c r="Q179" s="17"/>
      <c r="R179" s="17"/>
      <c r="S179" s="17"/>
      <c r="T179" s="65">
        <v>166</v>
      </c>
      <c r="U179" s="16">
        <f t="shared" si="58"/>
        <v>0</v>
      </c>
      <c r="V179" s="16">
        <f t="shared" si="59"/>
        <v>28</v>
      </c>
      <c r="W179" s="16">
        <f t="shared" si="60"/>
        <v>28</v>
      </c>
      <c r="X179" s="15">
        <f t="shared" si="61"/>
        <v>28</v>
      </c>
      <c r="Y179" s="61">
        <v>100</v>
      </c>
      <c r="Z179" s="16">
        <f t="shared" si="62"/>
        <v>0</v>
      </c>
      <c r="AA179" s="16">
        <f t="shared" si="63"/>
        <v>0</v>
      </c>
      <c r="AB179" s="16">
        <f t="shared" si="64"/>
        <v>0</v>
      </c>
      <c r="AC179" s="15">
        <f t="shared" si="65"/>
        <v>0</v>
      </c>
      <c r="AD179" s="18">
        <f t="shared" si="66"/>
        <v>50</v>
      </c>
      <c r="AE179" s="19">
        <f t="shared" si="67"/>
        <v>50</v>
      </c>
      <c r="AF179" s="19">
        <f t="shared" si="68"/>
        <v>173</v>
      </c>
    </row>
    <row r="180" spans="1:32" hidden="1" x14ac:dyDescent="0.25">
      <c r="A180" s="68">
        <v>73</v>
      </c>
      <c r="B180" s="70" t="s">
        <v>258</v>
      </c>
      <c r="C180" s="58">
        <v>28</v>
      </c>
      <c r="D180" s="59">
        <v>12</v>
      </c>
      <c r="E180" s="14">
        <f t="shared" si="50"/>
        <v>0</v>
      </c>
      <c r="F180" s="14">
        <f t="shared" si="51"/>
        <v>0</v>
      </c>
      <c r="G180" s="14">
        <f t="shared" si="52"/>
        <v>0</v>
      </c>
      <c r="H180" s="15">
        <f t="shared" si="53"/>
        <v>0</v>
      </c>
      <c r="I180" s="61">
        <v>350</v>
      </c>
      <c r="J180" s="14">
        <f t="shared" si="54"/>
        <v>0</v>
      </c>
      <c r="K180" s="14">
        <f t="shared" si="55"/>
        <v>20</v>
      </c>
      <c r="L180" s="14">
        <f t="shared" si="56"/>
        <v>20</v>
      </c>
      <c r="M180" s="15">
        <f t="shared" si="57"/>
        <v>20</v>
      </c>
      <c r="N180" s="17"/>
      <c r="O180" s="17"/>
      <c r="P180" s="17"/>
      <c r="Q180" s="17"/>
      <c r="R180" s="17"/>
      <c r="S180" s="17"/>
      <c r="T180" s="65">
        <v>165</v>
      </c>
      <c r="U180" s="16">
        <f t="shared" si="58"/>
        <v>0</v>
      </c>
      <c r="V180" s="16">
        <f t="shared" si="59"/>
        <v>27</v>
      </c>
      <c r="W180" s="16">
        <f t="shared" si="60"/>
        <v>27</v>
      </c>
      <c r="X180" s="15">
        <f t="shared" si="61"/>
        <v>27</v>
      </c>
      <c r="Y180" s="61">
        <v>100</v>
      </c>
      <c r="Z180" s="16">
        <f t="shared" si="62"/>
        <v>0</v>
      </c>
      <c r="AA180" s="16">
        <f t="shared" si="63"/>
        <v>0</v>
      </c>
      <c r="AB180" s="16">
        <f t="shared" si="64"/>
        <v>0</v>
      </c>
      <c r="AC180" s="15">
        <f t="shared" si="65"/>
        <v>0</v>
      </c>
      <c r="AD180" s="18">
        <f t="shared" si="66"/>
        <v>47</v>
      </c>
      <c r="AE180" s="19">
        <f t="shared" si="67"/>
        <v>47</v>
      </c>
      <c r="AF180" s="19">
        <f t="shared" si="68"/>
        <v>175</v>
      </c>
    </row>
    <row r="181" spans="1:32" hidden="1" x14ac:dyDescent="0.25">
      <c r="A181" s="68">
        <v>74</v>
      </c>
      <c r="B181" s="70" t="s">
        <v>259</v>
      </c>
      <c r="C181" s="58">
        <v>28</v>
      </c>
      <c r="D181" s="59">
        <v>9.3000000000000007</v>
      </c>
      <c r="E181" s="14">
        <f t="shared" si="50"/>
        <v>0</v>
      </c>
      <c r="F181" s="14">
        <f t="shared" si="51"/>
        <v>18</v>
      </c>
      <c r="G181" s="14">
        <f t="shared" si="52"/>
        <v>18</v>
      </c>
      <c r="H181" s="15">
        <f t="shared" si="53"/>
        <v>18</v>
      </c>
      <c r="I181" s="61">
        <v>220</v>
      </c>
      <c r="J181" s="14">
        <f t="shared" si="54"/>
        <v>0</v>
      </c>
      <c r="K181" s="14">
        <f t="shared" si="55"/>
        <v>2</v>
      </c>
      <c r="L181" s="14">
        <f t="shared" si="56"/>
        <v>2</v>
      </c>
      <c r="M181" s="15">
        <f t="shared" si="57"/>
        <v>2</v>
      </c>
      <c r="N181" s="17"/>
      <c r="O181" s="17"/>
      <c r="P181" s="17"/>
      <c r="Q181" s="17"/>
      <c r="R181" s="17"/>
      <c r="S181" s="17"/>
      <c r="T181" s="65">
        <v>165</v>
      </c>
      <c r="U181" s="16">
        <f t="shared" si="58"/>
        <v>0</v>
      </c>
      <c r="V181" s="16">
        <f t="shared" si="59"/>
        <v>27</v>
      </c>
      <c r="W181" s="16">
        <f t="shared" si="60"/>
        <v>27</v>
      </c>
      <c r="X181" s="15">
        <f t="shared" si="61"/>
        <v>27</v>
      </c>
      <c r="Y181" s="61">
        <v>100</v>
      </c>
      <c r="Z181" s="16">
        <f t="shared" si="62"/>
        <v>0</v>
      </c>
      <c r="AA181" s="16">
        <f t="shared" si="63"/>
        <v>0</v>
      </c>
      <c r="AB181" s="16">
        <f t="shared" si="64"/>
        <v>0</v>
      </c>
      <c r="AC181" s="15">
        <f t="shared" si="65"/>
        <v>0</v>
      </c>
      <c r="AD181" s="18">
        <f t="shared" si="66"/>
        <v>47</v>
      </c>
      <c r="AE181" s="19">
        <f t="shared" si="67"/>
        <v>47</v>
      </c>
      <c r="AF181" s="19">
        <f t="shared" si="68"/>
        <v>175</v>
      </c>
    </row>
    <row r="182" spans="1:32" hidden="1" x14ac:dyDescent="0.25">
      <c r="A182" s="68">
        <v>104</v>
      </c>
      <c r="B182" s="70" t="s">
        <v>396</v>
      </c>
      <c r="C182" s="58">
        <v>36</v>
      </c>
      <c r="D182" s="59">
        <v>9.4</v>
      </c>
      <c r="E182" s="14">
        <f t="shared" si="50"/>
        <v>0</v>
      </c>
      <c r="F182" s="14">
        <f t="shared" si="51"/>
        <v>16</v>
      </c>
      <c r="G182" s="14">
        <f t="shared" si="52"/>
        <v>16</v>
      </c>
      <c r="H182" s="15">
        <f t="shared" si="53"/>
        <v>16</v>
      </c>
      <c r="I182" s="61">
        <v>305</v>
      </c>
      <c r="J182" s="14">
        <f t="shared" si="54"/>
        <v>0</v>
      </c>
      <c r="K182" s="14">
        <f t="shared" si="55"/>
        <v>11</v>
      </c>
      <c r="L182" s="14">
        <f t="shared" si="56"/>
        <v>11</v>
      </c>
      <c r="M182" s="15">
        <f t="shared" si="57"/>
        <v>11</v>
      </c>
      <c r="N182" s="17"/>
      <c r="O182" s="17"/>
      <c r="P182" s="17"/>
      <c r="Q182" s="17"/>
      <c r="R182" s="17"/>
      <c r="S182" s="17"/>
      <c r="T182" s="65">
        <v>151</v>
      </c>
      <c r="U182" s="16">
        <f t="shared" si="58"/>
        <v>0</v>
      </c>
      <c r="V182" s="16">
        <f t="shared" si="59"/>
        <v>20</v>
      </c>
      <c r="W182" s="16">
        <f t="shared" si="60"/>
        <v>20</v>
      </c>
      <c r="X182" s="15">
        <f t="shared" si="61"/>
        <v>20</v>
      </c>
      <c r="Y182" s="61">
        <v>100</v>
      </c>
      <c r="Z182" s="16">
        <f t="shared" si="62"/>
        <v>0</v>
      </c>
      <c r="AA182" s="16">
        <f t="shared" si="63"/>
        <v>0</v>
      </c>
      <c r="AB182" s="16">
        <f t="shared" si="64"/>
        <v>0</v>
      </c>
      <c r="AC182" s="15">
        <f t="shared" si="65"/>
        <v>0</v>
      </c>
      <c r="AD182" s="18">
        <f t="shared" si="66"/>
        <v>47</v>
      </c>
      <c r="AE182" s="19">
        <f t="shared" si="67"/>
        <v>47</v>
      </c>
      <c r="AF182" s="19">
        <f t="shared" si="68"/>
        <v>175</v>
      </c>
    </row>
    <row r="183" spans="1:32" hidden="1" x14ac:dyDescent="0.25">
      <c r="A183" s="68">
        <v>152</v>
      </c>
      <c r="B183" s="70" t="s">
        <v>236</v>
      </c>
      <c r="C183" s="58">
        <v>48</v>
      </c>
      <c r="D183" s="59">
        <v>9.4</v>
      </c>
      <c r="E183" s="14">
        <f t="shared" si="50"/>
        <v>0</v>
      </c>
      <c r="F183" s="14">
        <f t="shared" si="51"/>
        <v>16</v>
      </c>
      <c r="G183" s="14">
        <f t="shared" si="52"/>
        <v>16</v>
      </c>
      <c r="H183" s="15">
        <f t="shared" si="53"/>
        <v>16</v>
      </c>
      <c r="I183" s="61">
        <v>290</v>
      </c>
      <c r="J183" s="14">
        <f t="shared" si="54"/>
        <v>0</v>
      </c>
      <c r="K183" s="14">
        <f t="shared" si="55"/>
        <v>9</v>
      </c>
      <c r="L183" s="14">
        <f t="shared" si="56"/>
        <v>9</v>
      </c>
      <c r="M183" s="15">
        <f t="shared" si="57"/>
        <v>9</v>
      </c>
      <c r="N183" s="17"/>
      <c r="O183" s="17"/>
      <c r="P183" s="17"/>
      <c r="Q183" s="17"/>
      <c r="R183" s="17"/>
      <c r="S183" s="17"/>
      <c r="T183" s="65">
        <v>155</v>
      </c>
      <c r="U183" s="16">
        <f t="shared" si="58"/>
        <v>0</v>
      </c>
      <c r="V183" s="16">
        <f t="shared" si="59"/>
        <v>22</v>
      </c>
      <c r="W183" s="16">
        <f t="shared" si="60"/>
        <v>22</v>
      </c>
      <c r="X183" s="15">
        <f t="shared" si="61"/>
        <v>22</v>
      </c>
      <c r="Y183" s="61">
        <v>100</v>
      </c>
      <c r="Z183" s="16">
        <f t="shared" si="62"/>
        <v>0</v>
      </c>
      <c r="AA183" s="16">
        <f t="shared" si="63"/>
        <v>0</v>
      </c>
      <c r="AB183" s="16">
        <f t="shared" si="64"/>
        <v>0</v>
      </c>
      <c r="AC183" s="15">
        <f t="shared" si="65"/>
        <v>0</v>
      </c>
      <c r="AD183" s="18">
        <f t="shared" si="66"/>
        <v>47</v>
      </c>
      <c r="AE183" s="19">
        <f t="shared" si="67"/>
        <v>47</v>
      </c>
      <c r="AF183" s="19">
        <f t="shared" si="68"/>
        <v>175</v>
      </c>
    </row>
    <row r="184" spans="1:32" hidden="1" x14ac:dyDescent="0.25">
      <c r="A184" s="68">
        <v>173</v>
      </c>
      <c r="B184" s="70" t="s">
        <v>323</v>
      </c>
      <c r="C184" s="58">
        <v>53</v>
      </c>
      <c r="D184" s="59">
        <v>9.1</v>
      </c>
      <c r="E184" s="14">
        <f t="shared" si="50"/>
        <v>0</v>
      </c>
      <c r="F184" s="14">
        <f t="shared" si="51"/>
        <v>22</v>
      </c>
      <c r="G184" s="14">
        <f t="shared" si="52"/>
        <v>22</v>
      </c>
      <c r="H184" s="15">
        <f t="shared" si="53"/>
        <v>22</v>
      </c>
      <c r="I184" s="61">
        <v>300</v>
      </c>
      <c r="J184" s="14">
        <f t="shared" si="54"/>
        <v>0</v>
      </c>
      <c r="K184" s="14">
        <f t="shared" si="55"/>
        <v>10</v>
      </c>
      <c r="L184" s="14">
        <f t="shared" si="56"/>
        <v>10</v>
      </c>
      <c r="M184" s="15">
        <f t="shared" si="57"/>
        <v>10</v>
      </c>
      <c r="N184" s="16">
        <v>60</v>
      </c>
      <c r="O184" s="16">
        <f>IF(N184&gt;1.567,0,IF(N184&gt;1.56,60,IF(N184&gt;1.554,61,IF(N184&gt;1.548,62,IF(N184&gt;1.542,63,IF(N184&gt;1.536,64,IF(N184&gt;1.53,65,IF(N184&gt;1.524,66,IF(N184&gt;1.518,67,IF(N184&gt;1.512,68,IF(N184&gt;1.506,69,IF(N184&gt;1.5,70,IF(N184&gt;1.494,71,IF(N184&gt;1.488,72,IF(N184&gt;1.482,73,IF(N184&gt;1.477,74,IF(N184&gt;1.473,75,IF(N184&gt;1.469,76,IF(N184&gt;1.464,77,IF(N184&gt;1.46,78,IF(N184&gt;1.455,79,IF(N184&gt;1.451,80,IF(N184&gt;1.447,81,IF(N184&gt;1.443,82,IF(N184&gt;1.439,83,IF(N184&gt;1.435,84,IF(N184&gt;1.432,85,IF(N184&gt;1.428,86,IF(N184&gt;1.425,87,IF(N184&gt;1.422,88,IF(N184&gt;1.419,89,IF(N184&gt;1.416,90,IF(N184&gt;1.413,91,IF(N184&gt;1.41,92,IF(N184&gt;1.407,93,IF(N184&gt;1.404,94,IF(N184&gt;1.401,95,IF(N184&gt;1.398,96,IF(N184&gt;1.395,97,IF(N184&gt;1.392,98,IF(N184&gt;1.389,99,IF(N184&gt;1.386,100,IF(N184&gt;1.383,101,IF(N184&gt;1.38,102,IF(N184&gt;1.378,103,IF(N184&gt;1.375,104,IF(N184&gt;1.372,105,IF(N184&gt;1.37,106,IF(N184&gt;1.367,107,IF(N184&gt;1.365,108,IF(N184&gt;1.362,109,IF(N184&gt;1.359,110,IF(N184&gt;1.357,111,IF(N184&gt;1.354,112,IF(N184&gt;1.351,113,IF(N184&gt;1.348,114,IF(N184&gt;1.346,115,IF(N184&gt;1.343,116,IF(N184&gt;1.341,117,IF(N184&gt;1.338,118,IF(N184&gt;1.336,119,)))))))))))))))))))))))))))))))))))))))))))))))))))))))))))))</f>
        <v>0</v>
      </c>
      <c r="P184" s="16">
        <f>IF(N184&gt;3.015,0,IF(N184&gt;3.001,1,IF(N184&gt;2.587,2,IF(N184&gt;2.573,3,IF(N184&gt;2.559,4,IF(N184&gt;2.545,5,IF(N184&gt;2.531,6,IF(N184&gt;2.517,7,IF(N184&gt;2.503,8,IF(N184&gt;2.489,9,IF(N184&gt;2.475,10,IF(N184&gt;2.461,11,IF(N184&gt;2.448,12,IF(N184&gt;2.435,13,IF(N184&gt;2.422,14,IF(N184&gt;2.409,15,IF(N184&gt;2.396,16,IF(N184&gt;2.383,17,IF(N184&gt;2.37,18,IF(N184&gt;2.357,19,IF(N184&gt;2.344,20,IF(N184&gt;2.332,21,IF(N184&gt;2.32,22,IF(N184&gt;2.308,23,IF(N184&gt;2.296,24,IF(N184&gt;2.284,25,IF(N184&gt;2.272,26,IF(N184&gt;2.26,27,IF(N184&gt;2.248,28,IF(N184&gt;2.236,29,IF(N184&gt;2.225,30,IF(N184&gt;2.214,31,IF(N184&gt;2.203,32,IF(N184&gt;2.192,33,IF(N184&gt;2.181,34,IF(N184&gt;2.17,35,IF(N184&gt;2.16,36,IF(N184&gt;2.15,37,IF(N184&gt;2.14,38,IF(N184&gt;2.131,39,IF(N184&gt;2.122,40,IF(N184&gt;2.113,41,IF(N184&gt;2.104,42,IF(N184&gt;2.095,43,IF(N184&gt;2.086,44,IF(N184&gt;2.077,45,IF(N184&gt;2.068,46,IF(N184&gt;2.059,47,IF(N184&gt;2.05,48,IF(N184&gt;2.042,49,IF(N184&gt;2.034,50,IF(N184&gt;2.026,51,IF(N184&gt;2.018,52,IF(N184&gt;2.01,53,IF(N184&gt;2.002,54,IF(N184&gt;1.595,55,IF(N184&gt;1.588,56,IF(N184&gt;1.581,57,IF(N184&gt;1.574,58,IF(N184&gt;1.567,59,))))))))))))))))))))))))))))))))))))))))))))))))))))))))))))</f>
        <v>0</v>
      </c>
      <c r="Q184" s="16"/>
      <c r="R184" s="16">
        <f>O184+P184+Q184</f>
        <v>0</v>
      </c>
      <c r="S184" s="16">
        <f>R184</f>
        <v>0</v>
      </c>
      <c r="T184" s="65">
        <v>140</v>
      </c>
      <c r="U184" s="16">
        <f t="shared" si="58"/>
        <v>0</v>
      </c>
      <c r="V184" s="16">
        <f t="shared" si="59"/>
        <v>15</v>
      </c>
      <c r="W184" s="16">
        <f t="shared" si="60"/>
        <v>15</v>
      </c>
      <c r="X184" s="15">
        <f t="shared" si="61"/>
        <v>15</v>
      </c>
      <c r="Y184" s="61">
        <v>100</v>
      </c>
      <c r="Z184" s="16">
        <f t="shared" si="62"/>
        <v>0</v>
      </c>
      <c r="AA184" s="16">
        <f t="shared" si="63"/>
        <v>0</v>
      </c>
      <c r="AB184" s="16">
        <f t="shared" si="64"/>
        <v>0</v>
      </c>
      <c r="AC184" s="15">
        <f t="shared" si="65"/>
        <v>0</v>
      </c>
      <c r="AD184" s="18">
        <f t="shared" si="66"/>
        <v>47</v>
      </c>
      <c r="AE184" s="19">
        <f t="shared" si="67"/>
        <v>47</v>
      </c>
      <c r="AF184" s="19">
        <f t="shared" si="68"/>
        <v>175</v>
      </c>
    </row>
    <row r="185" spans="1:32" hidden="1" x14ac:dyDescent="0.25">
      <c r="A185" s="68">
        <v>153</v>
      </c>
      <c r="B185" s="70" t="s">
        <v>238</v>
      </c>
      <c r="C185" s="58">
        <v>48</v>
      </c>
      <c r="D185" s="59">
        <v>9</v>
      </c>
      <c r="E185" s="14">
        <f t="shared" si="50"/>
        <v>0</v>
      </c>
      <c r="F185" s="14">
        <f t="shared" si="51"/>
        <v>24</v>
      </c>
      <c r="G185" s="14">
        <f t="shared" si="52"/>
        <v>24</v>
      </c>
      <c r="H185" s="15">
        <f t="shared" si="53"/>
        <v>24</v>
      </c>
      <c r="I185" s="61">
        <v>270</v>
      </c>
      <c r="J185" s="14">
        <f t="shared" si="54"/>
        <v>0</v>
      </c>
      <c r="K185" s="14">
        <f t="shared" si="55"/>
        <v>7</v>
      </c>
      <c r="L185" s="14">
        <f t="shared" si="56"/>
        <v>7</v>
      </c>
      <c r="M185" s="15">
        <f t="shared" si="57"/>
        <v>7</v>
      </c>
      <c r="N185" s="16">
        <v>60</v>
      </c>
      <c r="O185" s="16">
        <f>IF(N185&gt;1.567,0,IF(N185&gt;1.56,60,IF(N185&gt;1.554,61,IF(N185&gt;1.548,62,IF(N185&gt;1.542,63,IF(N185&gt;1.536,64,IF(N185&gt;1.53,65,IF(N185&gt;1.524,66,IF(N185&gt;1.518,67,IF(N185&gt;1.512,68,IF(N185&gt;1.506,69,IF(N185&gt;1.5,70,IF(N185&gt;1.494,71,IF(N185&gt;1.488,72,IF(N185&gt;1.482,73,IF(N185&gt;1.477,74,IF(N185&gt;1.473,75,IF(N185&gt;1.469,76,IF(N185&gt;1.464,77,IF(N185&gt;1.46,78,IF(N185&gt;1.455,79,IF(N185&gt;1.451,80,IF(N185&gt;1.447,81,IF(N185&gt;1.443,82,IF(N185&gt;1.439,83,IF(N185&gt;1.435,84,IF(N185&gt;1.432,85,IF(N185&gt;1.428,86,IF(N185&gt;1.425,87,IF(N185&gt;1.422,88,IF(N185&gt;1.419,89,IF(N185&gt;1.416,90,IF(N185&gt;1.413,91,IF(N185&gt;1.41,92,IF(N185&gt;1.407,93,IF(N185&gt;1.404,94,IF(N185&gt;1.401,95,IF(N185&gt;1.398,96,IF(N185&gt;1.395,97,IF(N185&gt;1.392,98,IF(N185&gt;1.389,99,IF(N185&gt;1.386,100,IF(N185&gt;1.383,101,IF(N185&gt;1.38,102,IF(N185&gt;1.378,103,IF(N185&gt;1.375,104,IF(N185&gt;1.372,105,IF(N185&gt;1.37,106,IF(N185&gt;1.367,107,IF(N185&gt;1.365,108,IF(N185&gt;1.362,109,IF(N185&gt;1.359,110,IF(N185&gt;1.357,111,IF(N185&gt;1.354,112,IF(N185&gt;1.351,113,IF(N185&gt;1.348,114,IF(N185&gt;1.346,115,IF(N185&gt;1.343,116,IF(N185&gt;1.341,117,IF(N185&gt;1.338,118,IF(N185&gt;1.336,119,)))))))))))))))))))))))))))))))))))))))))))))))))))))))))))))</f>
        <v>0</v>
      </c>
      <c r="P185" s="16">
        <f>IF(N185&gt;3.015,0,IF(N185&gt;3.001,1,IF(N185&gt;2.587,2,IF(N185&gt;2.573,3,IF(N185&gt;2.559,4,IF(N185&gt;2.545,5,IF(N185&gt;2.531,6,IF(N185&gt;2.517,7,IF(N185&gt;2.503,8,IF(N185&gt;2.489,9,IF(N185&gt;2.475,10,IF(N185&gt;2.461,11,IF(N185&gt;2.448,12,IF(N185&gt;2.435,13,IF(N185&gt;2.422,14,IF(N185&gt;2.409,15,IF(N185&gt;2.396,16,IF(N185&gt;2.383,17,IF(N185&gt;2.37,18,IF(N185&gt;2.357,19,IF(N185&gt;2.344,20,IF(N185&gt;2.332,21,IF(N185&gt;2.32,22,IF(N185&gt;2.308,23,IF(N185&gt;2.296,24,IF(N185&gt;2.284,25,IF(N185&gt;2.272,26,IF(N185&gt;2.26,27,IF(N185&gt;2.248,28,IF(N185&gt;2.236,29,IF(N185&gt;2.225,30,IF(N185&gt;2.214,31,IF(N185&gt;2.203,32,IF(N185&gt;2.192,33,IF(N185&gt;2.181,34,IF(N185&gt;2.17,35,IF(N185&gt;2.16,36,IF(N185&gt;2.15,37,IF(N185&gt;2.14,38,IF(N185&gt;2.131,39,IF(N185&gt;2.122,40,IF(N185&gt;2.113,41,IF(N185&gt;2.104,42,IF(N185&gt;2.095,43,IF(N185&gt;2.086,44,IF(N185&gt;2.077,45,IF(N185&gt;2.068,46,IF(N185&gt;2.059,47,IF(N185&gt;2.05,48,IF(N185&gt;2.042,49,IF(N185&gt;2.034,50,IF(N185&gt;2.026,51,IF(N185&gt;2.018,52,IF(N185&gt;2.01,53,IF(N185&gt;2.002,54,IF(N185&gt;1.595,55,IF(N185&gt;1.588,56,IF(N185&gt;1.581,57,IF(N185&gt;1.574,58,IF(N185&gt;1.567,59,))))))))))))))))))))))))))))))))))))))))))))))))))))))))))))</f>
        <v>0</v>
      </c>
      <c r="Q185" s="16"/>
      <c r="R185" s="16">
        <f>O185+P185+Q185</f>
        <v>0</v>
      </c>
      <c r="S185" s="16">
        <f>R185</f>
        <v>0</v>
      </c>
      <c r="T185" s="65">
        <v>137</v>
      </c>
      <c r="U185" s="16">
        <f t="shared" si="58"/>
        <v>0</v>
      </c>
      <c r="V185" s="16">
        <f t="shared" si="59"/>
        <v>13</v>
      </c>
      <c r="W185" s="16">
        <f t="shared" si="60"/>
        <v>13</v>
      </c>
      <c r="X185" s="15">
        <f t="shared" si="61"/>
        <v>13</v>
      </c>
      <c r="Y185" s="61">
        <v>100</v>
      </c>
      <c r="Z185" s="16">
        <f t="shared" si="62"/>
        <v>0</v>
      </c>
      <c r="AA185" s="16">
        <f t="shared" si="63"/>
        <v>0</v>
      </c>
      <c r="AB185" s="16">
        <f t="shared" si="64"/>
        <v>0</v>
      </c>
      <c r="AC185" s="15">
        <f t="shared" si="65"/>
        <v>0</v>
      </c>
      <c r="AD185" s="18">
        <f t="shared" si="66"/>
        <v>44</v>
      </c>
      <c r="AE185" s="19">
        <f t="shared" si="67"/>
        <v>44</v>
      </c>
      <c r="AF185" s="19">
        <f t="shared" si="68"/>
        <v>180</v>
      </c>
    </row>
    <row r="186" spans="1:32" hidden="1" x14ac:dyDescent="0.25">
      <c r="A186" s="68">
        <v>60</v>
      </c>
      <c r="B186" s="70" t="s">
        <v>170</v>
      </c>
      <c r="C186" s="58">
        <v>23</v>
      </c>
      <c r="D186" s="59">
        <v>9.1</v>
      </c>
      <c r="E186" s="14">
        <f t="shared" si="50"/>
        <v>0</v>
      </c>
      <c r="F186" s="14">
        <f t="shared" si="51"/>
        <v>22</v>
      </c>
      <c r="G186" s="14">
        <f t="shared" si="52"/>
        <v>22</v>
      </c>
      <c r="H186" s="15">
        <f t="shared" si="53"/>
        <v>22</v>
      </c>
      <c r="I186" s="61">
        <v>200</v>
      </c>
      <c r="J186" s="14">
        <f t="shared" si="54"/>
        <v>0</v>
      </c>
      <c r="K186" s="14">
        <f t="shared" si="55"/>
        <v>0</v>
      </c>
      <c r="L186" s="14">
        <f t="shared" si="56"/>
        <v>0</v>
      </c>
      <c r="M186" s="15">
        <f t="shared" si="57"/>
        <v>0</v>
      </c>
      <c r="N186" s="17"/>
      <c r="O186" s="17"/>
      <c r="P186" s="17"/>
      <c r="Q186" s="17"/>
      <c r="R186" s="17"/>
      <c r="S186" s="17"/>
      <c r="T186" s="65">
        <v>152</v>
      </c>
      <c r="U186" s="16">
        <f t="shared" si="58"/>
        <v>0</v>
      </c>
      <c r="V186" s="16">
        <f t="shared" si="59"/>
        <v>21</v>
      </c>
      <c r="W186" s="16">
        <f t="shared" si="60"/>
        <v>21</v>
      </c>
      <c r="X186" s="15">
        <f t="shared" si="61"/>
        <v>21</v>
      </c>
      <c r="Y186" s="61">
        <v>100</v>
      </c>
      <c r="Z186" s="16">
        <f t="shared" si="62"/>
        <v>0</v>
      </c>
      <c r="AA186" s="16">
        <f t="shared" si="63"/>
        <v>0</v>
      </c>
      <c r="AB186" s="16">
        <f t="shared" si="64"/>
        <v>0</v>
      </c>
      <c r="AC186" s="15">
        <f t="shared" si="65"/>
        <v>0</v>
      </c>
      <c r="AD186" s="18">
        <f t="shared" si="66"/>
        <v>43</v>
      </c>
      <c r="AE186" s="19">
        <f t="shared" si="67"/>
        <v>43</v>
      </c>
      <c r="AF186" s="19">
        <f t="shared" si="68"/>
        <v>181</v>
      </c>
    </row>
    <row r="187" spans="1:32" hidden="1" x14ac:dyDescent="0.25">
      <c r="A187" s="68">
        <v>151</v>
      </c>
      <c r="B187" s="70" t="s">
        <v>237</v>
      </c>
      <c r="C187" s="58">
        <v>48</v>
      </c>
      <c r="D187" s="59">
        <v>9.3000000000000007</v>
      </c>
      <c r="E187" s="14">
        <f t="shared" si="50"/>
        <v>0</v>
      </c>
      <c r="F187" s="14">
        <f t="shared" si="51"/>
        <v>18</v>
      </c>
      <c r="G187" s="14">
        <f t="shared" si="52"/>
        <v>18</v>
      </c>
      <c r="H187" s="15">
        <f t="shared" si="53"/>
        <v>18</v>
      </c>
      <c r="I187" s="61">
        <v>200</v>
      </c>
      <c r="J187" s="14">
        <f t="shared" si="54"/>
        <v>0</v>
      </c>
      <c r="K187" s="14">
        <f t="shared" si="55"/>
        <v>0</v>
      </c>
      <c r="L187" s="14">
        <f t="shared" si="56"/>
        <v>0</v>
      </c>
      <c r="M187" s="15">
        <f t="shared" si="57"/>
        <v>0</v>
      </c>
      <c r="N187" s="17"/>
      <c r="O187" s="17"/>
      <c r="P187" s="17"/>
      <c r="Q187" s="17"/>
      <c r="R187" s="17"/>
      <c r="S187" s="17"/>
      <c r="T187" s="65">
        <v>161</v>
      </c>
      <c r="U187" s="16">
        <f t="shared" si="58"/>
        <v>0</v>
      </c>
      <c r="V187" s="16">
        <f t="shared" si="59"/>
        <v>25</v>
      </c>
      <c r="W187" s="16">
        <f t="shared" si="60"/>
        <v>25</v>
      </c>
      <c r="X187" s="15">
        <f t="shared" si="61"/>
        <v>25</v>
      </c>
      <c r="Y187" s="61">
        <v>100</v>
      </c>
      <c r="Z187" s="16">
        <f t="shared" si="62"/>
        <v>0</v>
      </c>
      <c r="AA187" s="16">
        <f t="shared" si="63"/>
        <v>0</v>
      </c>
      <c r="AB187" s="16">
        <f t="shared" si="64"/>
        <v>0</v>
      </c>
      <c r="AC187" s="15">
        <f t="shared" si="65"/>
        <v>0</v>
      </c>
      <c r="AD187" s="18">
        <f t="shared" si="66"/>
        <v>43</v>
      </c>
      <c r="AE187" s="19">
        <f t="shared" si="67"/>
        <v>43</v>
      </c>
      <c r="AF187" s="19">
        <f t="shared" si="68"/>
        <v>181</v>
      </c>
    </row>
    <row r="188" spans="1:32" hidden="1" x14ac:dyDescent="0.25">
      <c r="A188" s="68">
        <v>122</v>
      </c>
      <c r="B188" s="70" t="s">
        <v>156</v>
      </c>
      <c r="C188" s="58">
        <v>41</v>
      </c>
      <c r="D188" s="59">
        <v>9.5</v>
      </c>
      <c r="E188" s="14">
        <f t="shared" si="50"/>
        <v>0</v>
      </c>
      <c r="F188" s="14">
        <f t="shared" si="51"/>
        <v>14</v>
      </c>
      <c r="G188" s="14">
        <f t="shared" si="52"/>
        <v>14</v>
      </c>
      <c r="H188" s="15">
        <f t="shared" si="53"/>
        <v>14</v>
      </c>
      <c r="I188" s="61">
        <v>260</v>
      </c>
      <c r="J188" s="14">
        <f t="shared" si="54"/>
        <v>0</v>
      </c>
      <c r="K188" s="14">
        <f t="shared" si="55"/>
        <v>6</v>
      </c>
      <c r="L188" s="14">
        <f t="shared" si="56"/>
        <v>6</v>
      </c>
      <c r="M188" s="15">
        <f t="shared" si="57"/>
        <v>6</v>
      </c>
      <c r="N188" s="16">
        <v>60</v>
      </c>
      <c r="O188" s="16">
        <f>IF(N188&gt;1.567,0,IF(N188&gt;1.56,60,IF(N188&gt;1.554,61,IF(N188&gt;1.548,62,IF(N188&gt;1.542,63,IF(N188&gt;1.536,64,IF(N188&gt;1.53,65,IF(N188&gt;1.524,66,IF(N188&gt;1.518,67,IF(N188&gt;1.512,68,IF(N188&gt;1.506,69,IF(N188&gt;1.5,70,IF(N188&gt;1.494,71,IF(N188&gt;1.488,72,IF(N188&gt;1.482,73,IF(N188&gt;1.477,74,IF(N188&gt;1.473,75,IF(N188&gt;1.469,76,IF(N188&gt;1.464,77,IF(N188&gt;1.46,78,IF(N188&gt;1.455,79,IF(N188&gt;1.451,80,IF(N188&gt;1.447,81,IF(N188&gt;1.443,82,IF(N188&gt;1.439,83,IF(N188&gt;1.435,84,IF(N188&gt;1.432,85,IF(N188&gt;1.428,86,IF(N188&gt;1.425,87,IF(N188&gt;1.422,88,IF(N188&gt;1.419,89,IF(N188&gt;1.416,90,IF(N188&gt;1.413,91,IF(N188&gt;1.41,92,IF(N188&gt;1.407,93,IF(N188&gt;1.404,94,IF(N188&gt;1.401,95,IF(N188&gt;1.398,96,IF(N188&gt;1.395,97,IF(N188&gt;1.392,98,IF(N188&gt;1.389,99,IF(N188&gt;1.386,100,IF(N188&gt;1.383,101,IF(N188&gt;1.38,102,IF(N188&gt;1.378,103,IF(N188&gt;1.375,104,IF(N188&gt;1.372,105,IF(N188&gt;1.37,106,IF(N188&gt;1.367,107,IF(N188&gt;1.365,108,IF(N188&gt;1.362,109,IF(N188&gt;1.359,110,IF(N188&gt;1.357,111,IF(N188&gt;1.354,112,IF(N188&gt;1.351,113,IF(N188&gt;1.348,114,IF(N188&gt;1.346,115,IF(N188&gt;1.343,116,IF(N188&gt;1.341,117,IF(N188&gt;1.338,118,IF(N188&gt;1.336,119,)))))))))))))))))))))))))))))))))))))))))))))))))))))))))))))</f>
        <v>0</v>
      </c>
      <c r="P188" s="16">
        <f>IF(N188&gt;3.015,0,IF(N188&gt;3.001,1,IF(N188&gt;2.587,2,IF(N188&gt;2.573,3,IF(N188&gt;2.559,4,IF(N188&gt;2.545,5,IF(N188&gt;2.531,6,IF(N188&gt;2.517,7,IF(N188&gt;2.503,8,IF(N188&gt;2.489,9,IF(N188&gt;2.475,10,IF(N188&gt;2.461,11,IF(N188&gt;2.448,12,IF(N188&gt;2.435,13,IF(N188&gt;2.422,14,IF(N188&gt;2.409,15,IF(N188&gt;2.396,16,IF(N188&gt;2.383,17,IF(N188&gt;2.37,18,IF(N188&gt;2.357,19,IF(N188&gt;2.344,20,IF(N188&gt;2.332,21,IF(N188&gt;2.32,22,IF(N188&gt;2.308,23,IF(N188&gt;2.296,24,IF(N188&gt;2.284,25,IF(N188&gt;2.272,26,IF(N188&gt;2.26,27,IF(N188&gt;2.248,28,IF(N188&gt;2.236,29,IF(N188&gt;2.225,30,IF(N188&gt;2.214,31,IF(N188&gt;2.203,32,IF(N188&gt;2.192,33,IF(N188&gt;2.181,34,IF(N188&gt;2.17,35,IF(N188&gt;2.16,36,IF(N188&gt;2.15,37,IF(N188&gt;2.14,38,IF(N188&gt;2.131,39,IF(N188&gt;2.122,40,IF(N188&gt;2.113,41,IF(N188&gt;2.104,42,IF(N188&gt;2.095,43,IF(N188&gt;2.086,44,IF(N188&gt;2.077,45,IF(N188&gt;2.068,46,IF(N188&gt;2.059,47,IF(N188&gt;2.05,48,IF(N188&gt;2.042,49,IF(N188&gt;2.034,50,IF(N188&gt;2.026,51,IF(N188&gt;2.018,52,IF(N188&gt;2.01,53,IF(N188&gt;2.002,54,IF(N188&gt;1.595,55,IF(N188&gt;1.588,56,IF(N188&gt;1.581,57,IF(N188&gt;1.574,58,IF(N188&gt;1.567,59,))))))))))))))))))))))))))))))))))))))))))))))))))))))))))))</f>
        <v>0</v>
      </c>
      <c r="Q188" s="16"/>
      <c r="R188" s="16">
        <f>O188+P188+Q188</f>
        <v>0</v>
      </c>
      <c r="S188" s="16">
        <f>R188</f>
        <v>0</v>
      </c>
      <c r="T188" s="65">
        <v>151</v>
      </c>
      <c r="U188" s="16">
        <f t="shared" si="58"/>
        <v>0</v>
      </c>
      <c r="V188" s="16">
        <f t="shared" si="59"/>
        <v>20</v>
      </c>
      <c r="W188" s="16">
        <f t="shared" si="60"/>
        <v>20</v>
      </c>
      <c r="X188" s="15">
        <f t="shared" si="61"/>
        <v>20</v>
      </c>
      <c r="Y188" s="61">
        <v>100</v>
      </c>
      <c r="Z188" s="16">
        <f t="shared" si="62"/>
        <v>0</v>
      </c>
      <c r="AA188" s="16">
        <f t="shared" si="63"/>
        <v>0</v>
      </c>
      <c r="AB188" s="16">
        <f t="shared" si="64"/>
        <v>0</v>
      </c>
      <c r="AC188" s="15">
        <f t="shared" si="65"/>
        <v>0</v>
      </c>
      <c r="AD188" s="18">
        <f t="shared" si="66"/>
        <v>40</v>
      </c>
      <c r="AE188" s="19">
        <f t="shared" si="67"/>
        <v>40</v>
      </c>
      <c r="AF188" s="19">
        <f t="shared" si="68"/>
        <v>183</v>
      </c>
    </row>
    <row r="189" spans="1:32" hidden="1" x14ac:dyDescent="0.25">
      <c r="A189" s="68">
        <v>75</v>
      </c>
      <c r="B189" s="70" t="s">
        <v>261</v>
      </c>
      <c r="C189" s="58">
        <v>28</v>
      </c>
      <c r="D189" s="59">
        <v>9.1999999999999993</v>
      </c>
      <c r="E189" s="14">
        <f t="shared" si="50"/>
        <v>0</v>
      </c>
      <c r="F189" s="14">
        <f t="shared" si="51"/>
        <v>20</v>
      </c>
      <c r="G189" s="14">
        <f t="shared" si="52"/>
        <v>20</v>
      </c>
      <c r="H189" s="15">
        <f t="shared" si="53"/>
        <v>20</v>
      </c>
      <c r="I189" s="61">
        <v>210</v>
      </c>
      <c r="J189" s="14">
        <f t="shared" si="54"/>
        <v>0</v>
      </c>
      <c r="K189" s="14">
        <f t="shared" si="55"/>
        <v>1</v>
      </c>
      <c r="L189" s="14">
        <f t="shared" si="56"/>
        <v>1</v>
      </c>
      <c r="M189" s="15">
        <f t="shared" si="57"/>
        <v>1</v>
      </c>
      <c r="N189" s="17"/>
      <c r="O189" s="17"/>
      <c r="P189" s="17"/>
      <c r="Q189" s="17"/>
      <c r="R189" s="17"/>
      <c r="S189" s="17"/>
      <c r="T189" s="65">
        <v>143</v>
      </c>
      <c r="U189" s="16">
        <f t="shared" si="58"/>
        <v>0</v>
      </c>
      <c r="V189" s="16">
        <f t="shared" si="59"/>
        <v>16</v>
      </c>
      <c r="W189" s="16">
        <f t="shared" si="60"/>
        <v>16</v>
      </c>
      <c r="X189" s="15">
        <f t="shared" si="61"/>
        <v>16</v>
      </c>
      <c r="Y189" s="61">
        <v>100</v>
      </c>
      <c r="Z189" s="16">
        <f t="shared" si="62"/>
        <v>0</v>
      </c>
      <c r="AA189" s="16">
        <f t="shared" si="63"/>
        <v>0</v>
      </c>
      <c r="AB189" s="16">
        <f t="shared" si="64"/>
        <v>0</v>
      </c>
      <c r="AC189" s="15">
        <f t="shared" si="65"/>
        <v>0</v>
      </c>
      <c r="AD189" s="18">
        <f t="shared" si="66"/>
        <v>37</v>
      </c>
      <c r="AE189" s="19">
        <f t="shared" si="67"/>
        <v>37</v>
      </c>
      <c r="AF189" s="19">
        <f t="shared" si="68"/>
        <v>184</v>
      </c>
    </row>
    <row r="190" spans="1:32" hidden="1" x14ac:dyDescent="0.25">
      <c r="A190" s="68">
        <v>124</v>
      </c>
      <c r="B190" s="70" t="s">
        <v>154</v>
      </c>
      <c r="C190" s="58">
        <v>41</v>
      </c>
      <c r="D190" s="59">
        <v>9.1</v>
      </c>
      <c r="E190" s="14">
        <f t="shared" si="50"/>
        <v>0</v>
      </c>
      <c r="F190" s="14">
        <f t="shared" si="51"/>
        <v>22</v>
      </c>
      <c r="G190" s="14">
        <f t="shared" si="52"/>
        <v>22</v>
      </c>
      <c r="H190" s="15">
        <f t="shared" si="53"/>
        <v>22</v>
      </c>
      <c r="I190" s="61">
        <v>180</v>
      </c>
      <c r="J190" s="14">
        <f t="shared" si="54"/>
        <v>0</v>
      </c>
      <c r="K190" s="14">
        <f t="shared" si="55"/>
        <v>0</v>
      </c>
      <c r="L190" s="14">
        <f t="shared" si="56"/>
        <v>0</v>
      </c>
      <c r="M190" s="15">
        <f t="shared" si="57"/>
        <v>0</v>
      </c>
      <c r="N190" s="16">
        <v>60</v>
      </c>
      <c r="O190" s="16">
        <f>IF(N190&gt;1.567,0,IF(N190&gt;1.56,60,IF(N190&gt;1.554,61,IF(N190&gt;1.548,62,IF(N190&gt;1.542,63,IF(N190&gt;1.536,64,IF(N190&gt;1.53,65,IF(N190&gt;1.524,66,IF(N190&gt;1.518,67,IF(N190&gt;1.512,68,IF(N190&gt;1.506,69,IF(N190&gt;1.5,70,IF(N190&gt;1.494,71,IF(N190&gt;1.488,72,IF(N190&gt;1.482,73,IF(N190&gt;1.477,74,IF(N190&gt;1.473,75,IF(N190&gt;1.469,76,IF(N190&gt;1.464,77,IF(N190&gt;1.46,78,IF(N190&gt;1.455,79,IF(N190&gt;1.451,80,IF(N190&gt;1.447,81,IF(N190&gt;1.443,82,IF(N190&gt;1.439,83,IF(N190&gt;1.435,84,IF(N190&gt;1.432,85,IF(N190&gt;1.428,86,IF(N190&gt;1.425,87,IF(N190&gt;1.422,88,IF(N190&gt;1.419,89,IF(N190&gt;1.416,90,IF(N190&gt;1.413,91,IF(N190&gt;1.41,92,IF(N190&gt;1.407,93,IF(N190&gt;1.404,94,IF(N190&gt;1.401,95,IF(N190&gt;1.398,96,IF(N190&gt;1.395,97,IF(N190&gt;1.392,98,IF(N190&gt;1.389,99,IF(N190&gt;1.386,100,IF(N190&gt;1.383,101,IF(N190&gt;1.38,102,IF(N190&gt;1.378,103,IF(N190&gt;1.375,104,IF(N190&gt;1.372,105,IF(N190&gt;1.37,106,IF(N190&gt;1.367,107,IF(N190&gt;1.365,108,IF(N190&gt;1.362,109,IF(N190&gt;1.359,110,IF(N190&gt;1.357,111,IF(N190&gt;1.354,112,IF(N190&gt;1.351,113,IF(N190&gt;1.348,114,IF(N190&gt;1.346,115,IF(N190&gt;1.343,116,IF(N190&gt;1.341,117,IF(N190&gt;1.338,118,IF(N190&gt;1.336,119,)))))))))))))))))))))))))))))))))))))))))))))))))))))))))))))</f>
        <v>0</v>
      </c>
      <c r="P190" s="16">
        <f>IF(N190&gt;3.015,0,IF(N190&gt;3.001,1,IF(N190&gt;2.587,2,IF(N190&gt;2.573,3,IF(N190&gt;2.559,4,IF(N190&gt;2.545,5,IF(N190&gt;2.531,6,IF(N190&gt;2.517,7,IF(N190&gt;2.503,8,IF(N190&gt;2.489,9,IF(N190&gt;2.475,10,IF(N190&gt;2.461,11,IF(N190&gt;2.448,12,IF(N190&gt;2.435,13,IF(N190&gt;2.422,14,IF(N190&gt;2.409,15,IF(N190&gt;2.396,16,IF(N190&gt;2.383,17,IF(N190&gt;2.37,18,IF(N190&gt;2.357,19,IF(N190&gt;2.344,20,IF(N190&gt;2.332,21,IF(N190&gt;2.32,22,IF(N190&gt;2.308,23,IF(N190&gt;2.296,24,IF(N190&gt;2.284,25,IF(N190&gt;2.272,26,IF(N190&gt;2.26,27,IF(N190&gt;2.248,28,IF(N190&gt;2.236,29,IF(N190&gt;2.225,30,IF(N190&gt;2.214,31,IF(N190&gt;2.203,32,IF(N190&gt;2.192,33,IF(N190&gt;2.181,34,IF(N190&gt;2.17,35,IF(N190&gt;2.16,36,IF(N190&gt;2.15,37,IF(N190&gt;2.14,38,IF(N190&gt;2.131,39,IF(N190&gt;2.122,40,IF(N190&gt;2.113,41,IF(N190&gt;2.104,42,IF(N190&gt;2.095,43,IF(N190&gt;2.086,44,IF(N190&gt;2.077,45,IF(N190&gt;2.068,46,IF(N190&gt;2.059,47,IF(N190&gt;2.05,48,IF(N190&gt;2.042,49,IF(N190&gt;2.034,50,IF(N190&gt;2.026,51,IF(N190&gt;2.018,52,IF(N190&gt;2.01,53,IF(N190&gt;2.002,54,IF(N190&gt;1.595,55,IF(N190&gt;1.588,56,IF(N190&gt;1.581,57,IF(N190&gt;1.574,58,IF(N190&gt;1.567,59,))))))))))))))))))))))))))))))))))))))))))))))))))))))))))))</f>
        <v>0</v>
      </c>
      <c r="Q190" s="16"/>
      <c r="R190" s="16">
        <f>O190+P190+Q190</f>
        <v>0</v>
      </c>
      <c r="S190" s="16">
        <f>R190</f>
        <v>0</v>
      </c>
      <c r="T190" s="65">
        <v>133</v>
      </c>
      <c r="U190" s="16">
        <f t="shared" si="58"/>
        <v>0</v>
      </c>
      <c r="V190" s="16">
        <f t="shared" si="59"/>
        <v>11</v>
      </c>
      <c r="W190" s="16">
        <f t="shared" si="60"/>
        <v>11</v>
      </c>
      <c r="X190" s="15">
        <f t="shared" si="61"/>
        <v>11</v>
      </c>
      <c r="Y190" s="61">
        <v>100</v>
      </c>
      <c r="Z190" s="16">
        <f t="shared" si="62"/>
        <v>0</v>
      </c>
      <c r="AA190" s="16">
        <f t="shared" si="63"/>
        <v>0</v>
      </c>
      <c r="AB190" s="16">
        <f t="shared" si="64"/>
        <v>0</v>
      </c>
      <c r="AC190" s="15">
        <f t="shared" si="65"/>
        <v>0</v>
      </c>
      <c r="AD190" s="18">
        <f t="shared" si="66"/>
        <v>33</v>
      </c>
      <c r="AE190" s="19">
        <f t="shared" si="67"/>
        <v>33</v>
      </c>
      <c r="AF190" s="19">
        <f t="shared" si="68"/>
        <v>185</v>
      </c>
    </row>
    <row r="191" spans="1:32" hidden="1" x14ac:dyDescent="0.25">
      <c r="A191" s="68">
        <v>133</v>
      </c>
      <c r="B191" s="70" t="s">
        <v>187</v>
      </c>
      <c r="C191" s="58">
        <v>44</v>
      </c>
      <c r="D191" s="59">
        <v>9.6</v>
      </c>
      <c r="E191" s="14">
        <f t="shared" si="50"/>
        <v>0</v>
      </c>
      <c r="F191" s="14">
        <f t="shared" si="51"/>
        <v>12</v>
      </c>
      <c r="G191" s="14">
        <f t="shared" si="52"/>
        <v>12</v>
      </c>
      <c r="H191" s="15">
        <f t="shared" si="53"/>
        <v>12</v>
      </c>
      <c r="I191" s="61">
        <v>210</v>
      </c>
      <c r="J191" s="14">
        <f t="shared" si="54"/>
        <v>0</v>
      </c>
      <c r="K191" s="14">
        <f t="shared" si="55"/>
        <v>1</v>
      </c>
      <c r="L191" s="14">
        <f t="shared" si="56"/>
        <v>1</v>
      </c>
      <c r="M191" s="15">
        <f t="shared" si="57"/>
        <v>1</v>
      </c>
      <c r="N191" s="16">
        <v>60</v>
      </c>
      <c r="O191" s="16">
        <f>IF(N191&gt;1.567,0,IF(N191&gt;1.56,60,IF(N191&gt;1.554,61,IF(N191&gt;1.548,62,IF(N191&gt;1.542,63,IF(N191&gt;1.536,64,IF(N191&gt;1.53,65,IF(N191&gt;1.524,66,IF(N191&gt;1.518,67,IF(N191&gt;1.512,68,IF(N191&gt;1.506,69,IF(N191&gt;1.5,70,IF(N191&gt;1.494,71,IF(N191&gt;1.488,72,IF(N191&gt;1.482,73,IF(N191&gt;1.477,74,IF(N191&gt;1.473,75,IF(N191&gt;1.469,76,IF(N191&gt;1.464,77,IF(N191&gt;1.46,78,IF(N191&gt;1.455,79,IF(N191&gt;1.451,80,IF(N191&gt;1.447,81,IF(N191&gt;1.443,82,IF(N191&gt;1.439,83,IF(N191&gt;1.435,84,IF(N191&gt;1.432,85,IF(N191&gt;1.428,86,IF(N191&gt;1.425,87,IF(N191&gt;1.422,88,IF(N191&gt;1.419,89,IF(N191&gt;1.416,90,IF(N191&gt;1.413,91,IF(N191&gt;1.41,92,IF(N191&gt;1.407,93,IF(N191&gt;1.404,94,IF(N191&gt;1.401,95,IF(N191&gt;1.398,96,IF(N191&gt;1.395,97,IF(N191&gt;1.392,98,IF(N191&gt;1.389,99,IF(N191&gt;1.386,100,IF(N191&gt;1.383,101,IF(N191&gt;1.38,102,IF(N191&gt;1.378,103,IF(N191&gt;1.375,104,IF(N191&gt;1.372,105,IF(N191&gt;1.37,106,IF(N191&gt;1.367,107,IF(N191&gt;1.365,108,IF(N191&gt;1.362,109,IF(N191&gt;1.359,110,IF(N191&gt;1.357,111,IF(N191&gt;1.354,112,IF(N191&gt;1.351,113,IF(N191&gt;1.348,114,IF(N191&gt;1.346,115,IF(N191&gt;1.343,116,IF(N191&gt;1.341,117,IF(N191&gt;1.338,118,IF(N191&gt;1.336,119,)))))))))))))))))))))))))))))))))))))))))))))))))))))))))))))</f>
        <v>0</v>
      </c>
      <c r="P191" s="16">
        <f>IF(N191&gt;3.015,0,IF(N191&gt;3.001,1,IF(N191&gt;2.587,2,IF(N191&gt;2.573,3,IF(N191&gt;2.559,4,IF(N191&gt;2.545,5,IF(N191&gt;2.531,6,IF(N191&gt;2.517,7,IF(N191&gt;2.503,8,IF(N191&gt;2.489,9,IF(N191&gt;2.475,10,IF(N191&gt;2.461,11,IF(N191&gt;2.448,12,IF(N191&gt;2.435,13,IF(N191&gt;2.422,14,IF(N191&gt;2.409,15,IF(N191&gt;2.396,16,IF(N191&gt;2.383,17,IF(N191&gt;2.37,18,IF(N191&gt;2.357,19,IF(N191&gt;2.344,20,IF(N191&gt;2.332,21,IF(N191&gt;2.32,22,IF(N191&gt;2.308,23,IF(N191&gt;2.296,24,IF(N191&gt;2.284,25,IF(N191&gt;2.272,26,IF(N191&gt;2.26,27,IF(N191&gt;2.248,28,IF(N191&gt;2.236,29,IF(N191&gt;2.225,30,IF(N191&gt;2.214,31,IF(N191&gt;2.203,32,IF(N191&gt;2.192,33,IF(N191&gt;2.181,34,IF(N191&gt;2.17,35,IF(N191&gt;2.16,36,IF(N191&gt;2.15,37,IF(N191&gt;2.14,38,IF(N191&gt;2.131,39,IF(N191&gt;2.122,40,IF(N191&gt;2.113,41,IF(N191&gt;2.104,42,IF(N191&gt;2.095,43,IF(N191&gt;2.086,44,IF(N191&gt;2.077,45,IF(N191&gt;2.068,46,IF(N191&gt;2.059,47,IF(N191&gt;2.05,48,IF(N191&gt;2.042,49,IF(N191&gt;2.034,50,IF(N191&gt;2.026,51,IF(N191&gt;2.018,52,IF(N191&gt;2.01,53,IF(N191&gt;2.002,54,IF(N191&gt;1.595,55,IF(N191&gt;1.588,56,IF(N191&gt;1.581,57,IF(N191&gt;1.574,58,IF(N191&gt;1.567,59,))))))))))))))))))))))))))))))))))))))))))))))))))))))))))))</f>
        <v>0</v>
      </c>
      <c r="Q191" s="16"/>
      <c r="R191" s="16">
        <f>O191+P191+Q191</f>
        <v>0</v>
      </c>
      <c r="S191" s="16">
        <f>R191</f>
        <v>0</v>
      </c>
      <c r="T191" s="65">
        <v>148</v>
      </c>
      <c r="U191" s="16">
        <f t="shared" si="58"/>
        <v>0</v>
      </c>
      <c r="V191" s="16">
        <f t="shared" si="59"/>
        <v>19</v>
      </c>
      <c r="W191" s="16">
        <f t="shared" si="60"/>
        <v>19</v>
      </c>
      <c r="X191" s="15">
        <f t="shared" si="61"/>
        <v>19</v>
      </c>
      <c r="Y191" s="61">
        <v>100</v>
      </c>
      <c r="Z191" s="16">
        <f t="shared" si="62"/>
        <v>0</v>
      </c>
      <c r="AA191" s="16">
        <f t="shared" si="63"/>
        <v>0</v>
      </c>
      <c r="AB191" s="16">
        <f t="shared" si="64"/>
        <v>0</v>
      </c>
      <c r="AC191" s="15">
        <f t="shared" si="65"/>
        <v>0</v>
      </c>
      <c r="AD191" s="18">
        <f t="shared" si="66"/>
        <v>32</v>
      </c>
      <c r="AE191" s="19">
        <f t="shared" si="67"/>
        <v>32</v>
      </c>
      <c r="AF191" s="19">
        <f t="shared" si="68"/>
        <v>186</v>
      </c>
    </row>
    <row r="192" spans="1:32" hidden="1" x14ac:dyDescent="0.25">
      <c r="A192" s="68">
        <v>158</v>
      </c>
      <c r="B192" s="70" t="s">
        <v>193</v>
      </c>
      <c r="C192" s="58">
        <v>49</v>
      </c>
      <c r="D192" s="59">
        <v>10.3</v>
      </c>
      <c r="E192" s="14">
        <f t="shared" si="50"/>
        <v>0</v>
      </c>
      <c r="F192" s="14">
        <f t="shared" si="51"/>
        <v>3</v>
      </c>
      <c r="G192" s="14">
        <f t="shared" si="52"/>
        <v>3</v>
      </c>
      <c r="H192" s="15">
        <f t="shared" si="53"/>
        <v>3</v>
      </c>
      <c r="I192" s="61">
        <v>230</v>
      </c>
      <c r="J192" s="14">
        <f t="shared" si="54"/>
        <v>0</v>
      </c>
      <c r="K192" s="14">
        <f t="shared" si="55"/>
        <v>3</v>
      </c>
      <c r="L192" s="14">
        <f t="shared" si="56"/>
        <v>3</v>
      </c>
      <c r="M192" s="15">
        <f t="shared" si="57"/>
        <v>3</v>
      </c>
      <c r="N192" s="17"/>
      <c r="O192" s="17"/>
      <c r="P192" s="17"/>
      <c r="Q192" s="17"/>
      <c r="R192" s="17"/>
      <c r="S192" s="17"/>
      <c r="T192" s="65">
        <v>145</v>
      </c>
      <c r="U192" s="16">
        <f t="shared" si="58"/>
        <v>0</v>
      </c>
      <c r="V192" s="16">
        <f t="shared" si="59"/>
        <v>17</v>
      </c>
      <c r="W192" s="16">
        <f t="shared" si="60"/>
        <v>17</v>
      </c>
      <c r="X192" s="15">
        <f t="shared" si="61"/>
        <v>17</v>
      </c>
      <c r="Y192" s="61">
        <v>100</v>
      </c>
      <c r="Z192" s="16">
        <f t="shared" si="62"/>
        <v>0</v>
      </c>
      <c r="AA192" s="16">
        <f t="shared" si="63"/>
        <v>0</v>
      </c>
      <c r="AB192" s="16">
        <f t="shared" si="64"/>
        <v>0</v>
      </c>
      <c r="AC192" s="15">
        <f t="shared" si="65"/>
        <v>0</v>
      </c>
      <c r="AD192" s="18">
        <f t="shared" si="66"/>
        <v>23</v>
      </c>
      <c r="AE192" s="19">
        <f t="shared" si="67"/>
        <v>23</v>
      </c>
      <c r="AF192" s="19">
        <f t="shared" si="68"/>
        <v>187</v>
      </c>
    </row>
    <row r="193" spans="1:32" hidden="1" x14ac:dyDescent="0.25">
      <c r="A193" s="68">
        <v>41</v>
      </c>
      <c r="B193" s="72" t="s">
        <v>369</v>
      </c>
      <c r="C193" s="58">
        <v>19</v>
      </c>
      <c r="D193" s="59"/>
      <c r="E193" s="14">
        <f t="shared" si="50"/>
        <v>0</v>
      </c>
      <c r="F193" s="14">
        <f t="shared" si="51"/>
        <v>0</v>
      </c>
      <c r="G193" s="14">
        <f t="shared" si="52"/>
        <v>0</v>
      </c>
      <c r="H193" s="15">
        <f t="shared" si="53"/>
        <v>0</v>
      </c>
      <c r="I193" s="61"/>
      <c r="J193" s="14">
        <f t="shared" si="54"/>
        <v>0</v>
      </c>
      <c r="K193" s="14">
        <f t="shared" si="55"/>
        <v>0</v>
      </c>
      <c r="L193" s="14">
        <f t="shared" si="56"/>
        <v>0</v>
      </c>
      <c r="M193" s="15">
        <f t="shared" si="57"/>
        <v>0</v>
      </c>
      <c r="N193" s="16">
        <v>60</v>
      </c>
      <c r="O193" s="16">
        <f>IF(N193&gt;1.567,0,IF(N193&gt;1.56,60,IF(N193&gt;1.554,61,IF(N193&gt;1.548,62,IF(N193&gt;1.542,63,IF(N193&gt;1.536,64,IF(N193&gt;1.53,65,IF(N193&gt;1.524,66,IF(N193&gt;1.518,67,IF(N193&gt;1.512,68,IF(N193&gt;1.506,69,IF(N193&gt;1.5,70,IF(N193&gt;1.494,71,IF(N193&gt;1.488,72,IF(N193&gt;1.482,73,IF(N193&gt;1.477,74,IF(N193&gt;1.473,75,IF(N193&gt;1.469,76,IF(N193&gt;1.464,77,IF(N193&gt;1.46,78,IF(N193&gt;1.455,79,IF(N193&gt;1.451,80,IF(N193&gt;1.447,81,IF(N193&gt;1.443,82,IF(N193&gt;1.439,83,IF(N193&gt;1.435,84,IF(N193&gt;1.432,85,IF(N193&gt;1.428,86,IF(N193&gt;1.425,87,IF(N193&gt;1.422,88,IF(N193&gt;1.419,89,IF(N193&gt;1.416,90,IF(N193&gt;1.413,91,IF(N193&gt;1.41,92,IF(N193&gt;1.407,93,IF(N193&gt;1.404,94,IF(N193&gt;1.401,95,IF(N193&gt;1.398,96,IF(N193&gt;1.395,97,IF(N193&gt;1.392,98,IF(N193&gt;1.389,99,IF(N193&gt;1.386,100,IF(N193&gt;1.383,101,IF(N193&gt;1.38,102,IF(N193&gt;1.378,103,IF(N193&gt;1.375,104,IF(N193&gt;1.372,105,IF(N193&gt;1.37,106,IF(N193&gt;1.367,107,IF(N193&gt;1.365,108,IF(N193&gt;1.362,109,IF(N193&gt;1.359,110,IF(N193&gt;1.357,111,IF(N193&gt;1.354,112,IF(N193&gt;1.351,113,IF(N193&gt;1.348,114,IF(N193&gt;1.346,115,IF(N193&gt;1.343,116,IF(N193&gt;1.341,117,IF(N193&gt;1.338,118,IF(N193&gt;1.336,119,)))))))))))))))))))))))))))))))))))))))))))))))))))))))))))))</f>
        <v>0</v>
      </c>
      <c r="P193" s="16">
        <f>IF(N193&gt;3.015,0,IF(N193&gt;3.001,1,IF(N193&gt;2.587,2,IF(N193&gt;2.573,3,IF(N193&gt;2.559,4,IF(N193&gt;2.545,5,IF(N193&gt;2.531,6,IF(N193&gt;2.517,7,IF(N193&gt;2.503,8,IF(N193&gt;2.489,9,IF(N193&gt;2.475,10,IF(N193&gt;2.461,11,IF(N193&gt;2.448,12,IF(N193&gt;2.435,13,IF(N193&gt;2.422,14,IF(N193&gt;2.409,15,IF(N193&gt;2.396,16,IF(N193&gt;2.383,17,IF(N193&gt;2.37,18,IF(N193&gt;2.357,19,IF(N193&gt;2.344,20,IF(N193&gt;2.332,21,IF(N193&gt;2.32,22,IF(N193&gt;2.308,23,IF(N193&gt;2.296,24,IF(N193&gt;2.284,25,IF(N193&gt;2.272,26,IF(N193&gt;2.26,27,IF(N193&gt;2.248,28,IF(N193&gt;2.236,29,IF(N193&gt;2.225,30,IF(N193&gt;2.214,31,IF(N193&gt;2.203,32,IF(N193&gt;2.192,33,IF(N193&gt;2.181,34,IF(N193&gt;2.17,35,IF(N193&gt;2.16,36,IF(N193&gt;2.15,37,IF(N193&gt;2.14,38,IF(N193&gt;2.131,39,IF(N193&gt;2.122,40,IF(N193&gt;2.113,41,IF(N193&gt;2.104,42,IF(N193&gt;2.095,43,IF(N193&gt;2.086,44,IF(N193&gt;2.077,45,IF(N193&gt;2.068,46,IF(N193&gt;2.059,47,IF(N193&gt;2.05,48,IF(N193&gt;2.042,49,IF(N193&gt;2.034,50,IF(N193&gt;2.026,51,IF(N193&gt;2.018,52,IF(N193&gt;2.01,53,IF(N193&gt;2.002,54,IF(N193&gt;1.595,55,IF(N193&gt;1.588,56,IF(N193&gt;1.581,57,IF(N193&gt;1.574,58,IF(N193&gt;1.567,59,))))))))))))))))))))))))))))))))))))))))))))))))))))))))))))</f>
        <v>0</v>
      </c>
      <c r="Q193" s="16"/>
      <c r="R193" s="16">
        <f>O193+P193+Q193</f>
        <v>0</v>
      </c>
      <c r="S193" s="16">
        <f>R193</f>
        <v>0</v>
      </c>
      <c r="T193" s="65"/>
      <c r="U193" s="16">
        <f t="shared" si="58"/>
        <v>0</v>
      </c>
      <c r="V193" s="16">
        <f t="shared" si="59"/>
        <v>0</v>
      </c>
      <c r="W193" s="16">
        <f t="shared" si="60"/>
        <v>0</v>
      </c>
      <c r="X193" s="15">
        <f t="shared" si="61"/>
        <v>0</v>
      </c>
      <c r="Y193" s="61">
        <v>100</v>
      </c>
      <c r="Z193" s="16">
        <f t="shared" si="62"/>
        <v>0</v>
      </c>
      <c r="AA193" s="16">
        <f t="shared" si="63"/>
        <v>0</v>
      </c>
      <c r="AB193" s="16">
        <f t="shared" si="64"/>
        <v>0</v>
      </c>
      <c r="AC193" s="15">
        <f t="shared" si="65"/>
        <v>0</v>
      </c>
      <c r="AD193" s="18">
        <f t="shared" si="66"/>
        <v>0</v>
      </c>
      <c r="AE193" s="19">
        <f t="shared" si="67"/>
        <v>0</v>
      </c>
      <c r="AF193" s="19">
        <f t="shared" si="68"/>
        <v>188</v>
      </c>
    </row>
    <row r="194" spans="1:32" hidden="1" x14ac:dyDescent="0.25">
      <c r="A194" s="68">
        <v>79</v>
      </c>
      <c r="B194" s="72" t="s">
        <v>328</v>
      </c>
      <c r="C194" s="58">
        <v>29</v>
      </c>
      <c r="D194" s="59"/>
      <c r="E194" s="14">
        <f t="shared" si="50"/>
        <v>0</v>
      </c>
      <c r="F194" s="14">
        <f t="shared" si="51"/>
        <v>0</v>
      </c>
      <c r="G194" s="14">
        <f t="shared" si="52"/>
        <v>0</v>
      </c>
      <c r="H194" s="15">
        <f t="shared" si="53"/>
        <v>0</v>
      </c>
      <c r="I194" s="61"/>
      <c r="J194" s="14">
        <f t="shared" si="54"/>
        <v>0</v>
      </c>
      <c r="K194" s="14">
        <f t="shared" si="55"/>
        <v>0</v>
      </c>
      <c r="L194" s="14">
        <f t="shared" si="56"/>
        <v>0</v>
      </c>
      <c r="M194" s="15">
        <f t="shared" si="57"/>
        <v>0</v>
      </c>
      <c r="N194" s="16">
        <v>60</v>
      </c>
      <c r="O194" s="16">
        <f>IF(N194&gt;1.567,0,IF(N194&gt;1.56,60,IF(N194&gt;1.554,61,IF(N194&gt;1.548,62,IF(N194&gt;1.542,63,IF(N194&gt;1.536,64,IF(N194&gt;1.53,65,IF(N194&gt;1.524,66,IF(N194&gt;1.518,67,IF(N194&gt;1.512,68,IF(N194&gt;1.506,69,IF(N194&gt;1.5,70,IF(N194&gt;1.494,71,IF(N194&gt;1.488,72,IF(N194&gt;1.482,73,IF(N194&gt;1.477,74,IF(N194&gt;1.473,75,IF(N194&gt;1.469,76,IF(N194&gt;1.464,77,IF(N194&gt;1.46,78,IF(N194&gt;1.455,79,IF(N194&gt;1.451,80,IF(N194&gt;1.447,81,IF(N194&gt;1.443,82,IF(N194&gt;1.439,83,IF(N194&gt;1.435,84,IF(N194&gt;1.432,85,IF(N194&gt;1.428,86,IF(N194&gt;1.425,87,IF(N194&gt;1.422,88,IF(N194&gt;1.419,89,IF(N194&gt;1.416,90,IF(N194&gt;1.413,91,IF(N194&gt;1.41,92,IF(N194&gt;1.407,93,IF(N194&gt;1.404,94,IF(N194&gt;1.401,95,IF(N194&gt;1.398,96,IF(N194&gt;1.395,97,IF(N194&gt;1.392,98,IF(N194&gt;1.389,99,IF(N194&gt;1.386,100,IF(N194&gt;1.383,101,IF(N194&gt;1.38,102,IF(N194&gt;1.378,103,IF(N194&gt;1.375,104,IF(N194&gt;1.372,105,IF(N194&gt;1.37,106,IF(N194&gt;1.367,107,IF(N194&gt;1.365,108,IF(N194&gt;1.362,109,IF(N194&gt;1.359,110,IF(N194&gt;1.357,111,IF(N194&gt;1.354,112,IF(N194&gt;1.351,113,IF(N194&gt;1.348,114,IF(N194&gt;1.346,115,IF(N194&gt;1.343,116,IF(N194&gt;1.341,117,IF(N194&gt;1.338,118,IF(N194&gt;1.336,119,)))))))))))))))))))))))))))))))))))))))))))))))))))))))))))))</f>
        <v>0</v>
      </c>
      <c r="P194" s="16">
        <f>IF(N194&gt;3.015,0,IF(N194&gt;3.001,1,IF(N194&gt;2.587,2,IF(N194&gt;2.573,3,IF(N194&gt;2.559,4,IF(N194&gt;2.545,5,IF(N194&gt;2.531,6,IF(N194&gt;2.517,7,IF(N194&gt;2.503,8,IF(N194&gt;2.489,9,IF(N194&gt;2.475,10,IF(N194&gt;2.461,11,IF(N194&gt;2.448,12,IF(N194&gt;2.435,13,IF(N194&gt;2.422,14,IF(N194&gt;2.409,15,IF(N194&gt;2.396,16,IF(N194&gt;2.383,17,IF(N194&gt;2.37,18,IF(N194&gt;2.357,19,IF(N194&gt;2.344,20,IF(N194&gt;2.332,21,IF(N194&gt;2.32,22,IF(N194&gt;2.308,23,IF(N194&gt;2.296,24,IF(N194&gt;2.284,25,IF(N194&gt;2.272,26,IF(N194&gt;2.26,27,IF(N194&gt;2.248,28,IF(N194&gt;2.236,29,IF(N194&gt;2.225,30,IF(N194&gt;2.214,31,IF(N194&gt;2.203,32,IF(N194&gt;2.192,33,IF(N194&gt;2.181,34,IF(N194&gt;2.17,35,IF(N194&gt;2.16,36,IF(N194&gt;2.15,37,IF(N194&gt;2.14,38,IF(N194&gt;2.131,39,IF(N194&gt;2.122,40,IF(N194&gt;2.113,41,IF(N194&gt;2.104,42,IF(N194&gt;2.095,43,IF(N194&gt;2.086,44,IF(N194&gt;2.077,45,IF(N194&gt;2.068,46,IF(N194&gt;2.059,47,IF(N194&gt;2.05,48,IF(N194&gt;2.042,49,IF(N194&gt;2.034,50,IF(N194&gt;2.026,51,IF(N194&gt;2.018,52,IF(N194&gt;2.01,53,IF(N194&gt;2.002,54,IF(N194&gt;1.595,55,IF(N194&gt;1.588,56,IF(N194&gt;1.581,57,IF(N194&gt;1.574,58,IF(N194&gt;1.567,59,))))))))))))))))))))))))))))))))))))))))))))))))))))))))))))</f>
        <v>0</v>
      </c>
      <c r="Q194" s="16"/>
      <c r="R194" s="16">
        <f>O194+P194+Q194</f>
        <v>0</v>
      </c>
      <c r="S194" s="16">
        <f>R194</f>
        <v>0</v>
      </c>
      <c r="T194" s="65"/>
      <c r="U194" s="16">
        <f t="shared" si="58"/>
        <v>0</v>
      </c>
      <c r="V194" s="16">
        <f t="shared" si="59"/>
        <v>0</v>
      </c>
      <c r="W194" s="16">
        <f t="shared" si="60"/>
        <v>0</v>
      </c>
      <c r="X194" s="15">
        <f t="shared" si="61"/>
        <v>0</v>
      </c>
      <c r="Y194" s="61">
        <v>100</v>
      </c>
      <c r="Z194" s="16">
        <f t="shared" si="62"/>
        <v>0</v>
      </c>
      <c r="AA194" s="16">
        <f t="shared" si="63"/>
        <v>0</v>
      </c>
      <c r="AB194" s="16">
        <f t="shared" si="64"/>
        <v>0</v>
      </c>
      <c r="AC194" s="15">
        <f t="shared" si="65"/>
        <v>0</v>
      </c>
      <c r="AD194" s="18">
        <f t="shared" si="66"/>
        <v>0</v>
      </c>
      <c r="AE194" s="19">
        <f t="shared" si="67"/>
        <v>0</v>
      </c>
      <c r="AF194" s="19">
        <f t="shared" si="68"/>
        <v>188</v>
      </c>
    </row>
    <row r="195" spans="1:32" hidden="1" x14ac:dyDescent="0.25">
      <c r="A195" s="68">
        <v>80</v>
      </c>
      <c r="B195" s="72" t="s">
        <v>329</v>
      </c>
      <c r="C195" s="58">
        <v>29</v>
      </c>
      <c r="D195" s="59"/>
      <c r="E195" s="14">
        <f t="shared" si="50"/>
        <v>0</v>
      </c>
      <c r="F195" s="14">
        <f t="shared" si="51"/>
        <v>0</v>
      </c>
      <c r="G195" s="14">
        <f t="shared" si="52"/>
        <v>0</v>
      </c>
      <c r="H195" s="15">
        <f t="shared" si="53"/>
        <v>0</v>
      </c>
      <c r="I195" s="61"/>
      <c r="J195" s="14">
        <f t="shared" si="54"/>
        <v>0</v>
      </c>
      <c r="K195" s="14">
        <f t="shared" si="55"/>
        <v>0</v>
      </c>
      <c r="L195" s="14">
        <f t="shared" si="56"/>
        <v>0</v>
      </c>
      <c r="M195" s="15">
        <f t="shared" si="57"/>
        <v>0</v>
      </c>
      <c r="N195" s="16">
        <v>60</v>
      </c>
      <c r="O195" s="16">
        <f>IF(N195&gt;1.567,0,IF(N195&gt;1.56,60,IF(N195&gt;1.554,61,IF(N195&gt;1.548,62,IF(N195&gt;1.542,63,IF(N195&gt;1.536,64,IF(N195&gt;1.53,65,IF(N195&gt;1.524,66,IF(N195&gt;1.518,67,IF(N195&gt;1.512,68,IF(N195&gt;1.506,69,IF(N195&gt;1.5,70,IF(N195&gt;1.494,71,IF(N195&gt;1.488,72,IF(N195&gt;1.482,73,IF(N195&gt;1.477,74,IF(N195&gt;1.473,75,IF(N195&gt;1.469,76,IF(N195&gt;1.464,77,IF(N195&gt;1.46,78,IF(N195&gt;1.455,79,IF(N195&gt;1.451,80,IF(N195&gt;1.447,81,IF(N195&gt;1.443,82,IF(N195&gt;1.439,83,IF(N195&gt;1.435,84,IF(N195&gt;1.432,85,IF(N195&gt;1.428,86,IF(N195&gt;1.425,87,IF(N195&gt;1.422,88,IF(N195&gt;1.419,89,IF(N195&gt;1.416,90,IF(N195&gt;1.413,91,IF(N195&gt;1.41,92,IF(N195&gt;1.407,93,IF(N195&gt;1.404,94,IF(N195&gt;1.401,95,IF(N195&gt;1.398,96,IF(N195&gt;1.395,97,IF(N195&gt;1.392,98,IF(N195&gt;1.389,99,IF(N195&gt;1.386,100,IF(N195&gt;1.383,101,IF(N195&gt;1.38,102,IF(N195&gt;1.378,103,IF(N195&gt;1.375,104,IF(N195&gt;1.372,105,IF(N195&gt;1.37,106,IF(N195&gt;1.367,107,IF(N195&gt;1.365,108,IF(N195&gt;1.362,109,IF(N195&gt;1.359,110,IF(N195&gt;1.357,111,IF(N195&gt;1.354,112,IF(N195&gt;1.351,113,IF(N195&gt;1.348,114,IF(N195&gt;1.346,115,IF(N195&gt;1.343,116,IF(N195&gt;1.341,117,IF(N195&gt;1.338,118,IF(N195&gt;1.336,119,)))))))))))))))))))))))))))))))))))))))))))))))))))))))))))))</f>
        <v>0</v>
      </c>
      <c r="P195" s="16">
        <f>IF(N195&gt;3.015,0,IF(N195&gt;3.001,1,IF(N195&gt;2.587,2,IF(N195&gt;2.573,3,IF(N195&gt;2.559,4,IF(N195&gt;2.545,5,IF(N195&gt;2.531,6,IF(N195&gt;2.517,7,IF(N195&gt;2.503,8,IF(N195&gt;2.489,9,IF(N195&gt;2.475,10,IF(N195&gt;2.461,11,IF(N195&gt;2.448,12,IF(N195&gt;2.435,13,IF(N195&gt;2.422,14,IF(N195&gt;2.409,15,IF(N195&gt;2.396,16,IF(N195&gt;2.383,17,IF(N195&gt;2.37,18,IF(N195&gt;2.357,19,IF(N195&gt;2.344,20,IF(N195&gt;2.332,21,IF(N195&gt;2.32,22,IF(N195&gt;2.308,23,IF(N195&gt;2.296,24,IF(N195&gt;2.284,25,IF(N195&gt;2.272,26,IF(N195&gt;2.26,27,IF(N195&gt;2.248,28,IF(N195&gt;2.236,29,IF(N195&gt;2.225,30,IF(N195&gt;2.214,31,IF(N195&gt;2.203,32,IF(N195&gt;2.192,33,IF(N195&gt;2.181,34,IF(N195&gt;2.17,35,IF(N195&gt;2.16,36,IF(N195&gt;2.15,37,IF(N195&gt;2.14,38,IF(N195&gt;2.131,39,IF(N195&gt;2.122,40,IF(N195&gt;2.113,41,IF(N195&gt;2.104,42,IF(N195&gt;2.095,43,IF(N195&gt;2.086,44,IF(N195&gt;2.077,45,IF(N195&gt;2.068,46,IF(N195&gt;2.059,47,IF(N195&gt;2.05,48,IF(N195&gt;2.042,49,IF(N195&gt;2.034,50,IF(N195&gt;2.026,51,IF(N195&gt;2.018,52,IF(N195&gt;2.01,53,IF(N195&gt;2.002,54,IF(N195&gt;1.595,55,IF(N195&gt;1.588,56,IF(N195&gt;1.581,57,IF(N195&gt;1.574,58,IF(N195&gt;1.567,59,))))))))))))))))))))))))))))))))))))))))))))))))))))))))))))</f>
        <v>0</v>
      </c>
      <c r="Q195" s="16"/>
      <c r="R195" s="16">
        <f>O195+P195+Q195</f>
        <v>0</v>
      </c>
      <c r="S195" s="16">
        <f>R195</f>
        <v>0</v>
      </c>
      <c r="T195" s="65"/>
      <c r="U195" s="16">
        <f t="shared" si="58"/>
        <v>0</v>
      </c>
      <c r="V195" s="16">
        <f t="shared" si="59"/>
        <v>0</v>
      </c>
      <c r="W195" s="16">
        <f t="shared" si="60"/>
        <v>0</v>
      </c>
      <c r="X195" s="15">
        <f t="shared" si="61"/>
        <v>0</v>
      </c>
      <c r="Y195" s="61">
        <v>100</v>
      </c>
      <c r="Z195" s="16">
        <f t="shared" si="62"/>
        <v>0</v>
      </c>
      <c r="AA195" s="16">
        <f t="shared" si="63"/>
        <v>0</v>
      </c>
      <c r="AB195" s="16">
        <f t="shared" si="64"/>
        <v>0</v>
      </c>
      <c r="AC195" s="15">
        <f t="shared" si="65"/>
        <v>0</v>
      </c>
      <c r="AD195" s="18">
        <f t="shared" si="66"/>
        <v>0</v>
      </c>
      <c r="AE195" s="19">
        <f t="shared" si="67"/>
        <v>0</v>
      </c>
      <c r="AF195" s="19">
        <f t="shared" si="68"/>
        <v>188</v>
      </c>
    </row>
    <row r="196" spans="1:32" hidden="1" x14ac:dyDescent="0.25">
      <c r="A196" s="68">
        <v>91</v>
      </c>
      <c r="B196" s="72" t="s">
        <v>233</v>
      </c>
      <c r="C196" s="58">
        <v>32</v>
      </c>
      <c r="D196" s="59"/>
      <c r="E196" s="14">
        <f t="shared" si="50"/>
        <v>0</v>
      </c>
      <c r="F196" s="14">
        <f t="shared" si="51"/>
        <v>0</v>
      </c>
      <c r="G196" s="14">
        <f t="shared" si="52"/>
        <v>0</v>
      </c>
      <c r="H196" s="15">
        <f t="shared" si="53"/>
        <v>0</v>
      </c>
      <c r="I196" s="61"/>
      <c r="J196" s="14">
        <f t="shared" si="54"/>
        <v>0</v>
      </c>
      <c r="K196" s="14">
        <f t="shared" si="55"/>
        <v>0</v>
      </c>
      <c r="L196" s="14">
        <f t="shared" si="56"/>
        <v>0</v>
      </c>
      <c r="M196" s="15">
        <f t="shared" si="57"/>
        <v>0</v>
      </c>
      <c r="N196" s="17"/>
      <c r="O196" s="17"/>
      <c r="P196" s="17"/>
      <c r="Q196" s="17"/>
      <c r="R196" s="17"/>
      <c r="S196" s="17"/>
      <c r="T196" s="65"/>
      <c r="U196" s="16">
        <f t="shared" si="58"/>
        <v>0</v>
      </c>
      <c r="V196" s="16">
        <f t="shared" si="59"/>
        <v>0</v>
      </c>
      <c r="W196" s="16">
        <f t="shared" si="60"/>
        <v>0</v>
      </c>
      <c r="X196" s="15">
        <f t="shared" si="61"/>
        <v>0</v>
      </c>
      <c r="Y196" s="61">
        <v>100</v>
      </c>
      <c r="Z196" s="16">
        <f t="shared" si="62"/>
        <v>0</v>
      </c>
      <c r="AA196" s="16">
        <f t="shared" si="63"/>
        <v>0</v>
      </c>
      <c r="AB196" s="16">
        <f t="shared" si="64"/>
        <v>0</v>
      </c>
      <c r="AC196" s="15">
        <f t="shared" si="65"/>
        <v>0</v>
      </c>
      <c r="AD196" s="18">
        <f t="shared" si="66"/>
        <v>0</v>
      </c>
      <c r="AE196" s="19">
        <f t="shared" si="67"/>
        <v>0</v>
      </c>
      <c r="AF196" s="19">
        <f t="shared" si="68"/>
        <v>188</v>
      </c>
    </row>
    <row r="197" spans="1:32" hidden="1" x14ac:dyDescent="0.25">
      <c r="A197" s="68">
        <v>95</v>
      </c>
      <c r="B197" s="72" t="s">
        <v>232</v>
      </c>
      <c r="C197" s="58">
        <v>32</v>
      </c>
      <c r="D197" s="59"/>
      <c r="E197" s="14">
        <f t="shared" si="50"/>
        <v>0</v>
      </c>
      <c r="F197" s="14">
        <f t="shared" si="51"/>
        <v>0</v>
      </c>
      <c r="G197" s="14">
        <f t="shared" si="52"/>
        <v>0</v>
      </c>
      <c r="H197" s="15">
        <f t="shared" si="53"/>
        <v>0</v>
      </c>
      <c r="I197" s="61"/>
      <c r="J197" s="14">
        <f t="shared" si="54"/>
        <v>0</v>
      </c>
      <c r="K197" s="14">
        <f t="shared" si="55"/>
        <v>0</v>
      </c>
      <c r="L197" s="14">
        <f t="shared" si="56"/>
        <v>0</v>
      </c>
      <c r="M197" s="15">
        <f t="shared" si="57"/>
        <v>0</v>
      </c>
      <c r="N197" s="16">
        <v>60</v>
      </c>
      <c r="O197" s="16">
        <f>IF(N197&gt;1.567,0,IF(N197&gt;1.56,60,IF(N197&gt;1.554,61,IF(N197&gt;1.548,62,IF(N197&gt;1.542,63,IF(N197&gt;1.536,64,IF(N197&gt;1.53,65,IF(N197&gt;1.524,66,IF(N197&gt;1.518,67,IF(N197&gt;1.512,68,IF(N197&gt;1.506,69,IF(N197&gt;1.5,70,IF(N197&gt;1.494,71,IF(N197&gt;1.488,72,IF(N197&gt;1.482,73,IF(N197&gt;1.477,74,IF(N197&gt;1.473,75,IF(N197&gt;1.469,76,IF(N197&gt;1.464,77,IF(N197&gt;1.46,78,IF(N197&gt;1.455,79,IF(N197&gt;1.451,80,IF(N197&gt;1.447,81,IF(N197&gt;1.443,82,IF(N197&gt;1.439,83,IF(N197&gt;1.435,84,IF(N197&gt;1.432,85,IF(N197&gt;1.428,86,IF(N197&gt;1.425,87,IF(N197&gt;1.422,88,IF(N197&gt;1.419,89,IF(N197&gt;1.416,90,IF(N197&gt;1.413,91,IF(N197&gt;1.41,92,IF(N197&gt;1.407,93,IF(N197&gt;1.404,94,IF(N197&gt;1.401,95,IF(N197&gt;1.398,96,IF(N197&gt;1.395,97,IF(N197&gt;1.392,98,IF(N197&gt;1.389,99,IF(N197&gt;1.386,100,IF(N197&gt;1.383,101,IF(N197&gt;1.38,102,IF(N197&gt;1.378,103,IF(N197&gt;1.375,104,IF(N197&gt;1.372,105,IF(N197&gt;1.37,106,IF(N197&gt;1.367,107,IF(N197&gt;1.365,108,IF(N197&gt;1.362,109,IF(N197&gt;1.359,110,IF(N197&gt;1.357,111,IF(N197&gt;1.354,112,IF(N197&gt;1.351,113,IF(N197&gt;1.348,114,IF(N197&gt;1.346,115,IF(N197&gt;1.343,116,IF(N197&gt;1.341,117,IF(N197&gt;1.338,118,IF(N197&gt;1.336,119,)))))))))))))))))))))))))))))))))))))))))))))))))))))))))))))</f>
        <v>0</v>
      </c>
      <c r="P197" s="16">
        <f>IF(N197&gt;3.015,0,IF(N197&gt;3.001,1,IF(N197&gt;2.587,2,IF(N197&gt;2.573,3,IF(N197&gt;2.559,4,IF(N197&gt;2.545,5,IF(N197&gt;2.531,6,IF(N197&gt;2.517,7,IF(N197&gt;2.503,8,IF(N197&gt;2.489,9,IF(N197&gt;2.475,10,IF(N197&gt;2.461,11,IF(N197&gt;2.448,12,IF(N197&gt;2.435,13,IF(N197&gt;2.422,14,IF(N197&gt;2.409,15,IF(N197&gt;2.396,16,IF(N197&gt;2.383,17,IF(N197&gt;2.37,18,IF(N197&gt;2.357,19,IF(N197&gt;2.344,20,IF(N197&gt;2.332,21,IF(N197&gt;2.32,22,IF(N197&gt;2.308,23,IF(N197&gt;2.296,24,IF(N197&gt;2.284,25,IF(N197&gt;2.272,26,IF(N197&gt;2.26,27,IF(N197&gt;2.248,28,IF(N197&gt;2.236,29,IF(N197&gt;2.225,30,IF(N197&gt;2.214,31,IF(N197&gt;2.203,32,IF(N197&gt;2.192,33,IF(N197&gt;2.181,34,IF(N197&gt;2.17,35,IF(N197&gt;2.16,36,IF(N197&gt;2.15,37,IF(N197&gt;2.14,38,IF(N197&gt;2.131,39,IF(N197&gt;2.122,40,IF(N197&gt;2.113,41,IF(N197&gt;2.104,42,IF(N197&gt;2.095,43,IF(N197&gt;2.086,44,IF(N197&gt;2.077,45,IF(N197&gt;2.068,46,IF(N197&gt;2.059,47,IF(N197&gt;2.05,48,IF(N197&gt;2.042,49,IF(N197&gt;2.034,50,IF(N197&gt;2.026,51,IF(N197&gt;2.018,52,IF(N197&gt;2.01,53,IF(N197&gt;2.002,54,IF(N197&gt;1.595,55,IF(N197&gt;1.588,56,IF(N197&gt;1.581,57,IF(N197&gt;1.574,58,IF(N197&gt;1.567,59,))))))))))))))))))))))))))))))))))))))))))))))))))))))))))))</f>
        <v>0</v>
      </c>
      <c r="Q197" s="16"/>
      <c r="R197" s="16">
        <f>O197+P197+Q197</f>
        <v>0</v>
      </c>
      <c r="S197" s="16">
        <f>R197</f>
        <v>0</v>
      </c>
      <c r="T197" s="65"/>
      <c r="U197" s="16">
        <f t="shared" si="58"/>
        <v>0</v>
      </c>
      <c r="V197" s="16">
        <f t="shared" si="59"/>
        <v>0</v>
      </c>
      <c r="W197" s="16">
        <f t="shared" si="60"/>
        <v>0</v>
      </c>
      <c r="X197" s="15">
        <f t="shared" si="61"/>
        <v>0</v>
      </c>
      <c r="Y197" s="61">
        <v>100</v>
      </c>
      <c r="Z197" s="16">
        <f t="shared" si="62"/>
        <v>0</v>
      </c>
      <c r="AA197" s="16">
        <f t="shared" si="63"/>
        <v>0</v>
      </c>
      <c r="AB197" s="16">
        <f t="shared" si="64"/>
        <v>0</v>
      </c>
      <c r="AC197" s="15">
        <f t="shared" si="65"/>
        <v>0</v>
      </c>
      <c r="AD197" s="18">
        <f t="shared" si="66"/>
        <v>0</v>
      </c>
      <c r="AE197" s="19">
        <f t="shared" si="67"/>
        <v>0</v>
      </c>
      <c r="AF197" s="19">
        <f t="shared" si="68"/>
        <v>188</v>
      </c>
    </row>
    <row r="198" spans="1:32" hidden="1" x14ac:dyDescent="0.25">
      <c r="A198" s="68">
        <v>193</v>
      </c>
      <c r="B198" s="71"/>
      <c r="C198" s="58"/>
      <c r="D198" s="59"/>
      <c r="E198" s="14">
        <f t="shared" ref="E198:E256" si="69">IF(D198&gt;8.85,0,IF(D198&gt;8.82,28,IF(D198&gt;8.8,29,IF(D198&gt;8.75,30,IF(D198&gt;8.73,31,IF(D198&gt;8.7,32,IF(D198&gt;8.65,33,IF(D198&gt;8.63,34,IF(D198&gt;8.6,35,IF(D198&gt;8.55,36,IF(D198&gt;8.53,37,IF(D198&gt;8.5,38,IF(D198&gt;8.45,39,IF(D198&gt;8.42,40,IF(D198&gt;8.4,41,IF(D198&gt;8.37,42,IF(D198&gt;8.36,43,IF(D198&gt;8.32,44,IF(D198&gt;8.3,45,IF(D198&gt;8.27,46,IF(D198&gt;8.25,47,IF(D198&gt;8.23,48,IF(D198&gt;8.2,49,IF(D198&gt;8.15,50,IF(D198&gt;8.13,51,IF(D198&gt;8.1,52,IF(D198&gt;8.05,53,IF(D198&gt;8,54,IF(D198&gt;7.93,55,IF(D198&gt;7.9,56,IF(D198&gt;7.84,57,IF(D198&gt;7.8,58,IF(D198&gt;7.75,59,IF(D198&gt;7.7,60,IF(D198&gt;7.65,61,IF(D198&gt;7.6,62,IF(D198&gt;7.55,63,IF(D198&gt;7.5,64,IF(D198&gt;7.45,65,IF(D198&gt;7.4,66,IF(D198&gt;7.35,67,IF(D198&gt;7.3,68,IF(D198&gt;7.2,69,IF(D198&gt;6.9,70,))))))))))))))))))))))))))))))))))))))))))))</f>
        <v>0</v>
      </c>
      <c r="F198" s="14">
        <f t="shared" ref="F198:F256" si="70">IF(D198&gt;10.5,0,IF(D198&gt;10.4,1,IF(D198&gt;10.3,2,IF(D198&gt;10.2,3,IF(D198&gt;10.1,4,IF(D198&gt;10,5,IF(D198&gt;9.9,6,IF(D198&gt;9.8,7,IF(D198&gt;9.75,8,IF(D198&gt;9.7,9,IF(D198&gt;9.65,10,IF(D198&gt;9.6,11,IF(D198&gt;9.55,12,IF(D198&gt;9.5,13,IF(D198&gt;9.45,14,IF(D198&gt;9.4,15,IF(D198&gt;9.35,16,IF(D198&gt;9.3,17,IF(D198&gt;9.25,18,IF(D198&gt;9.2,19,IF(D198&gt;9.15,20,IF(D198&gt;9.1,21,IF(D198&gt;9.03,22,IF(D198&gt;9,23,IF(D198&gt;8.95,24,IF(D198&gt;8.92,25,IF(D198&gt;8.9,26,IF(D198&gt;8.85,27,))))))))))))))))))))))))))))</f>
        <v>0</v>
      </c>
      <c r="G198" s="14">
        <f t="shared" ref="G198:G256" si="71">E198+F198</f>
        <v>0</v>
      </c>
      <c r="H198" s="15">
        <f t="shared" ref="H198:H256" si="72">G198</f>
        <v>0</v>
      </c>
      <c r="I198" s="61"/>
      <c r="J198" s="14">
        <f t="shared" ref="J198:J256" si="73">IF(I198&lt;470,0,IF(I198&lt;475,44,IF(I198&lt;480,45,IF(I198&lt;485,46,IF(I198&lt;490,47,IF(I198&lt;495,48,IF(I198&lt;500,49,IF(I198&lt;505,50,IF(I198&lt;510,51,IF(I198&lt;515,52,IF(I198&lt;520,53,IF(I198&lt;525,54,IF(I198&lt;530,55,IF(I198&lt;535,56,IF(I198&lt;540,57,IF(I198&lt;545,58,IF(I198&lt;550,59,IF(I198&lt;555,60,IF(I198&lt;560,61,IF(I198&lt;565,62,IF(I198&lt;570,63,IF(I198&lt;575,64,IF(I198&lt;580,65,IF(I198&lt;585,66,IF(I198&lt;590,67,IF(I198&lt;595,68,IF(I198&lt;600,69,IF(I198&lt;705,70,))))))))))))))))))))))))))))</f>
        <v>0</v>
      </c>
      <c r="K198" s="14">
        <f t="shared" ref="K198:K256" si="74">IF(I198&lt;210,0,IF(I198&lt;220,1,IF(I198&lt;230,2,IF(I198&lt;240,3,IF(I198&lt;250,4,IF(I198&lt;260,5,IF(I198&lt;270,6,IF(I198&lt;280,7,IF(I198&lt;290,8,IF(I198&lt;300,9,IF(I198&lt;305,10,IF(I198&lt;310,11,IF(I198&lt;315,12,IF(I198&lt;320,13,IF(I198&lt;325,14,IF(I198&lt;330,15,IF(I198&lt;335,16,IF(I198&lt;340,17,IF(I198&lt;345,18,IF(I198&lt;350,19,IF(I198&lt;355,20,IF(I198&lt;360,21,IF(I198&lt;365,22,IF(I198&lt;370,23,IF(I198&lt;375,24,IF(I198&lt;380,25,IF(I198&lt;385,26,IF(I198&lt;390,27,IF(I198&lt;395,28,IF(I198&lt;400,29,IF(I198&lt;405,30,IF(I198&lt;410,31,IF(I198&lt;415,32,IF(I198&lt;420,33,IF(I198&lt;425,34,IF(I198&lt;430,35,IF(I198&lt;435,36,IF(I198&lt;440,37,IF(I198&lt;445,38,IF(I198&lt;450,39,IF(I198&lt;455,40,IF(I198&lt;460,41,IF(I198&lt;465,42,IF(I198&lt;470,43,))))))))))))))))))))))))))))))))))))))))))))</f>
        <v>0</v>
      </c>
      <c r="L198" s="14">
        <f t="shared" ref="L198:L256" si="75">J198+K198</f>
        <v>0</v>
      </c>
      <c r="M198" s="15">
        <f t="shared" ref="M198:M256" si="76">L198</f>
        <v>0</v>
      </c>
      <c r="N198" s="17"/>
      <c r="O198" s="17"/>
      <c r="P198" s="17"/>
      <c r="Q198" s="17"/>
      <c r="R198" s="17"/>
      <c r="S198" s="17"/>
      <c r="T198" s="65"/>
      <c r="U198" s="16">
        <f t="shared" ref="U198:U256" si="77">IF(T198&lt;220,0,IF(T198&lt;222,60,IF(T198&lt;224,61,IF(T198&lt;226,62,IF(T198&lt;228,63,IF(T198&lt;230,64,IF(T198&lt;233,65,IF(T198&lt;236,66,IF(T198&lt;239,67,IF(T198&lt;242,68,IF(T198&lt;245,69,IF(T198&lt;250,70,))))))))))))</f>
        <v>0</v>
      </c>
      <c r="V198" s="16">
        <f t="shared" ref="V198:V256" si="78">IF(T198&lt;107,0,IF(T198&lt;110,1,IF(T198&lt;113,2,IF(T198&lt;116,3,IF(T198&lt;119,4,IF(T198&lt;122,5,IF(T198&lt;124,6,IF(T198&lt;126,7,IF(T198&lt;128,8,IF(T198&lt;130,9,IF(T198&lt;132,10,IF(T198&lt;134,11,IF(T198&lt;136,12,IF(T198&lt;138,13,IF(T198&lt;140,14,IF(T198&lt;142,15,IF(T198&lt;144,16,IF(T198&lt;146,17,IF(T198&lt;148,18,IF(T198&lt;150,19,IF(T198&lt;152,20,IF(T198&lt;154,21,IF(T198&lt;156,22,IF(T198&lt;158,23,IF(T198&lt;160,24,IF(T198&lt;162,25,IF(T198&lt;164,26,IF(T198&lt;166,27,IF(T198&lt;168,28,IF(T198&lt;170,29,IF(T198&lt;172,30,IF(T198&lt;174,31,IF(T198&lt;176,32,IF(T198&lt;178,33,IF(T198&lt;180,34,IF(T198&lt;182,35,IF(T198&lt;184,36,IF(T198&lt;186,37,IF(T198&lt;188,38,IF(T198&lt;190,39,IF(T198&lt;191,40,IF(T198&lt;192,41,IF(T198&lt;193,42,IF(T198&lt;194,43,IF(T198&lt;195,44,IF(T198&lt;196,45,IF(T198&lt;197,46,IF(T198&lt;198,47,IF(T198&lt;199,48,IF(T198&lt;200,49,IF(T198&lt;202,50,IF(T198&lt;204,51,IF(T198&lt;206,52,IF(T198&lt;208,53,IF(T198&lt;210,54,IF(T198&lt;212,55,IF(T198&lt;214,56,IF(T198&lt;216,57,IF(T198&lt;218,58,IF(T198&lt;220,59,))))))))))))))))))))))))))))))))))))))))))))))))))))))))))))</f>
        <v>0</v>
      </c>
      <c r="W198" s="16">
        <f t="shared" ref="W198:W256" si="79">U198+V198</f>
        <v>0</v>
      </c>
      <c r="X198" s="15">
        <f t="shared" ref="X198:X256" si="80">W198</f>
        <v>0</v>
      </c>
      <c r="Y198" s="61">
        <v>100</v>
      </c>
      <c r="Z198" s="16">
        <f t="shared" ref="Z198:Z256" si="81">IF(Y198&lt;26,0,IF(Y198&lt;26.5,60,IF(Y198&lt;27,61,IF(Y198&lt;28,62,IF(Y198&lt;29,63,IF(Y198&lt;30,64,IF(Y198&lt;31,65,IF(Y198&lt;32,66,IF(Y198&lt;33,67,IF(Y198&lt;34,68,IF(Y198&lt;35,69,IF(Y198&lt;36,70,IF(Y198&lt;37,71,IF(Y198&lt;38,72,IF(Y198&lt;39,73,)))))))))))))))</f>
        <v>0</v>
      </c>
      <c r="AA198" s="16">
        <f t="shared" ref="AA198:AA256" si="82">IF(Y198&lt;-3,0,IF(Y198&lt;-2,1,IF(Y198&lt;-1,2,IF(Y198&lt;0,3,IF(Y198&lt;1,4,IF(Y198&lt;2,5,IF(Y198&lt;3,6,IF(Y198&lt;4,7,IF(Y198&lt;4.5,8,IF(Y198&lt;5,9,IF(Y198&lt;5.5,10,IF(Y198&lt;6,11,IF(Y198&lt;6.5,12,IF(Y198&lt;7,13,IF(Y198&lt;7.5,14,IF(Y198&lt;8,15,IF(Y198&lt;8.5,16,IF(Y198&lt;9,17,IF(Y198&lt;9.5,18,IF(Y198&lt;10,19,IF(Y198&lt;10.5,20,IF(Y198&lt;11,21,IF(Y198&lt;11.5,22,IF(Y198&lt;12,23,IF(Y198&lt;12.5,24,IF(Y198&lt;13,25,IF(Y198&lt;13.5,26,IF(Y198&lt;13.7,27,IF(Y198&lt;14,28,IF(Y198&lt;14.5,29,IF(Y198&lt;14.6,30,IF(Y198&lt;15,31,IF(Y198&lt;15.5,32,IF(Y198&lt;15.6,33,IF(Y198&lt;16,34,IF(Y198&lt;16.5,35,IF(Y198&lt;16.7,36,IF(Y198&lt;17,37,IF(Y198&lt;17.5,38,IF(Y198&lt;17.7,39,IF(Y198&lt;18,40,IF(Y198&lt;18.5,41,IF(Y198&lt;18.6,42,IF(Y198&lt;19,43,IF(Y198&lt;19.5,44,IF(Y198&lt;19.6,45,IF(Y198&lt;20,46,IF(Y198&lt;20.5,47,IF(Y198&lt;20.6,48,IF(Y198&lt;21,49,IF(Y198&lt;21.5,50,IF(Y198&lt;22,51,IF(Y198&lt;22.5,52,IF(Y198&lt;23,53,IF(Y198&lt;23.5,54,IF(Y198&lt;24,55,IF(Y198&lt;24.5,56,IF(Y198&lt;25,57,IF(Y198&lt;25.5,58,IF(Y198&lt;26,59,))))))))))))))))))))))))))))))))))))))))))))))))))))))))))))</f>
        <v>0</v>
      </c>
      <c r="AB198" s="16">
        <f t="shared" ref="AB198:AB256" si="83">Z198+AA198</f>
        <v>0</v>
      </c>
      <c r="AC198" s="15">
        <f t="shared" ref="AC198:AC256" si="84">AB198</f>
        <v>0</v>
      </c>
      <c r="AD198" s="18">
        <f t="shared" ref="AD198:AD256" si="85">H198+M198+S198+X198+AC198</f>
        <v>0</v>
      </c>
      <c r="AE198" s="19">
        <f t="shared" ref="AE198:AE256" si="86">AD198</f>
        <v>0</v>
      </c>
      <c r="AF198" s="19">
        <f t="shared" ref="AF198:AF256" si="87">IF(ISNUMBER(AE198),RANK(AE198,$AE$6:$AE$256,0),"")</f>
        <v>188</v>
      </c>
    </row>
    <row r="199" spans="1:32" hidden="1" x14ac:dyDescent="0.25">
      <c r="A199" s="68">
        <v>194</v>
      </c>
      <c r="B199" s="71"/>
      <c r="C199" s="58"/>
      <c r="D199" s="59"/>
      <c r="E199" s="14">
        <f t="shared" si="69"/>
        <v>0</v>
      </c>
      <c r="F199" s="14">
        <f t="shared" si="70"/>
        <v>0</v>
      </c>
      <c r="G199" s="14">
        <f t="shared" si="71"/>
        <v>0</v>
      </c>
      <c r="H199" s="15">
        <f t="shared" si="72"/>
        <v>0</v>
      </c>
      <c r="I199" s="61"/>
      <c r="J199" s="14">
        <f t="shared" si="73"/>
        <v>0</v>
      </c>
      <c r="K199" s="14">
        <f t="shared" si="74"/>
        <v>0</v>
      </c>
      <c r="L199" s="14">
        <f t="shared" si="75"/>
        <v>0</v>
      </c>
      <c r="M199" s="15">
        <f t="shared" si="76"/>
        <v>0</v>
      </c>
      <c r="N199" s="17"/>
      <c r="O199" s="17"/>
      <c r="P199" s="17"/>
      <c r="Q199" s="17"/>
      <c r="R199" s="17"/>
      <c r="S199" s="17"/>
      <c r="T199" s="65"/>
      <c r="U199" s="16">
        <f t="shared" si="77"/>
        <v>0</v>
      </c>
      <c r="V199" s="16">
        <f t="shared" si="78"/>
        <v>0</v>
      </c>
      <c r="W199" s="16">
        <f t="shared" si="79"/>
        <v>0</v>
      </c>
      <c r="X199" s="15">
        <f t="shared" si="80"/>
        <v>0</v>
      </c>
      <c r="Y199" s="61">
        <v>100</v>
      </c>
      <c r="Z199" s="16">
        <f t="shared" si="81"/>
        <v>0</v>
      </c>
      <c r="AA199" s="16">
        <f t="shared" si="82"/>
        <v>0</v>
      </c>
      <c r="AB199" s="16">
        <f t="shared" si="83"/>
        <v>0</v>
      </c>
      <c r="AC199" s="15">
        <f t="shared" si="84"/>
        <v>0</v>
      </c>
      <c r="AD199" s="18">
        <f t="shared" si="85"/>
        <v>0</v>
      </c>
      <c r="AE199" s="19">
        <f t="shared" si="86"/>
        <v>0</v>
      </c>
      <c r="AF199" s="19">
        <f t="shared" si="87"/>
        <v>188</v>
      </c>
    </row>
    <row r="200" spans="1:32" hidden="1" x14ac:dyDescent="0.25">
      <c r="A200" s="68">
        <v>195</v>
      </c>
      <c r="B200" s="71"/>
      <c r="C200" s="58"/>
      <c r="D200" s="59"/>
      <c r="E200" s="14">
        <f t="shared" si="69"/>
        <v>0</v>
      </c>
      <c r="F200" s="14">
        <f t="shared" si="70"/>
        <v>0</v>
      </c>
      <c r="G200" s="14">
        <f t="shared" si="71"/>
        <v>0</v>
      </c>
      <c r="H200" s="15">
        <f t="shared" si="72"/>
        <v>0</v>
      </c>
      <c r="I200" s="61"/>
      <c r="J200" s="14">
        <f t="shared" si="73"/>
        <v>0</v>
      </c>
      <c r="K200" s="14">
        <f t="shared" si="74"/>
        <v>0</v>
      </c>
      <c r="L200" s="14">
        <f t="shared" si="75"/>
        <v>0</v>
      </c>
      <c r="M200" s="15">
        <f t="shared" si="76"/>
        <v>0</v>
      </c>
      <c r="N200" s="17"/>
      <c r="O200" s="17"/>
      <c r="P200" s="17"/>
      <c r="Q200" s="17"/>
      <c r="R200" s="17"/>
      <c r="S200" s="17"/>
      <c r="T200" s="65"/>
      <c r="U200" s="16">
        <f t="shared" si="77"/>
        <v>0</v>
      </c>
      <c r="V200" s="16">
        <f t="shared" si="78"/>
        <v>0</v>
      </c>
      <c r="W200" s="16">
        <f t="shared" si="79"/>
        <v>0</v>
      </c>
      <c r="X200" s="15">
        <f t="shared" si="80"/>
        <v>0</v>
      </c>
      <c r="Y200" s="61">
        <v>100</v>
      </c>
      <c r="Z200" s="16">
        <f t="shared" si="81"/>
        <v>0</v>
      </c>
      <c r="AA200" s="16">
        <f t="shared" si="82"/>
        <v>0</v>
      </c>
      <c r="AB200" s="16">
        <f t="shared" si="83"/>
        <v>0</v>
      </c>
      <c r="AC200" s="15">
        <f t="shared" si="84"/>
        <v>0</v>
      </c>
      <c r="AD200" s="18">
        <f t="shared" si="85"/>
        <v>0</v>
      </c>
      <c r="AE200" s="19">
        <f t="shared" si="86"/>
        <v>0</v>
      </c>
      <c r="AF200" s="19">
        <f t="shared" si="87"/>
        <v>188</v>
      </c>
    </row>
    <row r="201" spans="1:32" hidden="1" x14ac:dyDescent="0.25">
      <c r="A201" s="68">
        <v>196</v>
      </c>
      <c r="B201" s="71"/>
      <c r="C201" s="58"/>
      <c r="D201" s="59"/>
      <c r="E201" s="14">
        <f t="shared" si="69"/>
        <v>0</v>
      </c>
      <c r="F201" s="14">
        <f t="shared" si="70"/>
        <v>0</v>
      </c>
      <c r="G201" s="14">
        <f t="shared" si="71"/>
        <v>0</v>
      </c>
      <c r="H201" s="15">
        <f t="shared" si="72"/>
        <v>0</v>
      </c>
      <c r="I201" s="61"/>
      <c r="J201" s="14">
        <f t="shared" si="73"/>
        <v>0</v>
      </c>
      <c r="K201" s="14">
        <f t="shared" si="74"/>
        <v>0</v>
      </c>
      <c r="L201" s="14">
        <f t="shared" si="75"/>
        <v>0</v>
      </c>
      <c r="M201" s="15">
        <f t="shared" si="76"/>
        <v>0</v>
      </c>
      <c r="N201" s="17"/>
      <c r="O201" s="17"/>
      <c r="P201" s="17"/>
      <c r="Q201" s="17"/>
      <c r="R201" s="17"/>
      <c r="S201" s="17"/>
      <c r="T201" s="65"/>
      <c r="U201" s="16">
        <f t="shared" si="77"/>
        <v>0</v>
      </c>
      <c r="V201" s="16">
        <f t="shared" si="78"/>
        <v>0</v>
      </c>
      <c r="W201" s="16">
        <f t="shared" si="79"/>
        <v>0</v>
      </c>
      <c r="X201" s="15">
        <f t="shared" si="80"/>
        <v>0</v>
      </c>
      <c r="Y201" s="61">
        <v>100</v>
      </c>
      <c r="Z201" s="16">
        <f t="shared" si="81"/>
        <v>0</v>
      </c>
      <c r="AA201" s="16">
        <f t="shared" si="82"/>
        <v>0</v>
      </c>
      <c r="AB201" s="16">
        <f t="shared" si="83"/>
        <v>0</v>
      </c>
      <c r="AC201" s="15">
        <f t="shared" si="84"/>
        <v>0</v>
      </c>
      <c r="AD201" s="18">
        <f t="shared" si="85"/>
        <v>0</v>
      </c>
      <c r="AE201" s="19">
        <f t="shared" si="86"/>
        <v>0</v>
      </c>
      <c r="AF201" s="19">
        <f t="shared" si="87"/>
        <v>188</v>
      </c>
    </row>
    <row r="202" spans="1:32" hidden="1" x14ac:dyDescent="0.25">
      <c r="A202" s="68">
        <v>197</v>
      </c>
      <c r="B202" s="71"/>
      <c r="C202" s="58"/>
      <c r="D202" s="59"/>
      <c r="E202" s="14">
        <f t="shared" si="69"/>
        <v>0</v>
      </c>
      <c r="F202" s="14">
        <f t="shared" si="70"/>
        <v>0</v>
      </c>
      <c r="G202" s="14">
        <f t="shared" si="71"/>
        <v>0</v>
      </c>
      <c r="H202" s="15">
        <f t="shared" si="72"/>
        <v>0</v>
      </c>
      <c r="I202" s="61"/>
      <c r="J202" s="14">
        <f t="shared" si="73"/>
        <v>0</v>
      </c>
      <c r="K202" s="14">
        <f t="shared" si="74"/>
        <v>0</v>
      </c>
      <c r="L202" s="14">
        <f t="shared" si="75"/>
        <v>0</v>
      </c>
      <c r="M202" s="15">
        <f t="shared" si="76"/>
        <v>0</v>
      </c>
      <c r="N202" s="17"/>
      <c r="O202" s="17"/>
      <c r="P202" s="17"/>
      <c r="Q202" s="17"/>
      <c r="R202" s="17"/>
      <c r="S202" s="17"/>
      <c r="T202" s="65"/>
      <c r="U202" s="16">
        <f t="shared" si="77"/>
        <v>0</v>
      </c>
      <c r="V202" s="16">
        <f t="shared" si="78"/>
        <v>0</v>
      </c>
      <c r="W202" s="16">
        <f t="shared" si="79"/>
        <v>0</v>
      </c>
      <c r="X202" s="15">
        <f t="shared" si="80"/>
        <v>0</v>
      </c>
      <c r="Y202" s="61">
        <v>100</v>
      </c>
      <c r="Z202" s="16">
        <f t="shared" si="81"/>
        <v>0</v>
      </c>
      <c r="AA202" s="16">
        <f t="shared" si="82"/>
        <v>0</v>
      </c>
      <c r="AB202" s="16">
        <f t="shared" si="83"/>
        <v>0</v>
      </c>
      <c r="AC202" s="15">
        <f t="shared" si="84"/>
        <v>0</v>
      </c>
      <c r="AD202" s="18">
        <f t="shared" si="85"/>
        <v>0</v>
      </c>
      <c r="AE202" s="19">
        <f t="shared" si="86"/>
        <v>0</v>
      </c>
      <c r="AF202" s="19">
        <f t="shared" si="87"/>
        <v>188</v>
      </c>
    </row>
    <row r="203" spans="1:32" hidden="1" x14ac:dyDescent="0.25">
      <c r="A203" s="68">
        <v>198</v>
      </c>
      <c r="B203" s="71"/>
      <c r="C203" s="58"/>
      <c r="D203" s="59"/>
      <c r="E203" s="14">
        <f t="shared" si="69"/>
        <v>0</v>
      </c>
      <c r="F203" s="14">
        <f t="shared" si="70"/>
        <v>0</v>
      </c>
      <c r="G203" s="14">
        <f t="shared" si="71"/>
        <v>0</v>
      </c>
      <c r="H203" s="15">
        <f t="shared" si="72"/>
        <v>0</v>
      </c>
      <c r="I203" s="61"/>
      <c r="J203" s="14">
        <f t="shared" si="73"/>
        <v>0</v>
      </c>
      <c r="K203" s="14">
        <f t="shared" si="74"/>
        <v>0</v>
      </c>
      <c r="L203" s="14">
        <f t="shared" si="75"/>
        <v>0</v>
      </c>
      <c r="M203" s="15">
        <f t="shared" si="76"/>
        <v>0</v>
      </c>
      <c r="N203" s="17"/>
      <c r="O203" s="17"/>
      <c r="P203" s="17"/>
      <c r="Q203" s="17"/>
      <c r="R203" s="17"/>
      <c r="S203" s="17"/>
      <c r="T203" s="65"/>
      <c r="U203" s="16">
        <f t="shared" si="77"/>
        <v>0</v>
      </c>
      <c r="V203" s="16">
        <f t="shared" si="78"/>
        <v>0</v>
      </c>
      <c r="W203" s="16">
        <f t="shared" si="79"/>
        <v>0</v>
      </c>
      <c r="X203" s="15">
        <f t="shared" si="80"/>
        <v>0</v>
      </c>
      <c r="Y203" s="61">
        <v>100</v>
      </c>
      <c r="Z203" s="16">
        <f t="shared" si="81"/>
        <v>0</v>
      </c>
      <c r="AA203" s="16">
        <f t="shared" si="82"/>
        <v>0</v>
      </c>
      <c r="AB203" s="16">
        <f t="shared" si="83"/>
        <v>0</v>
      </c>
      <c r="AC203" s="15">
        <f t="shared" si="84"/>
        <v>0</v>
      </c>
      <c r="AD203" s="18">
        <f t="shared" si="85"/>
        <v>0</v>
      </c>
      <c r="AE203" s="19">
        <f t="shared" si="86"/>
        <v>0</v>
      </c>
      <c r="AF203" s="19">
        <f t="shared" si="87"/>
        <v>188</v>
      </c>
    </row>
    <row r="204" spans="1:32" hidden="1" x14ac:dyDescent="0.25">
      <c r="A204" s="68">
        <v>199</v>
      </c>
      <c r="B204" s="71"/>
      <c r="C204" s="58"/>
      <c r="D204" s="59"/>
      <c r="E204" s="14">
        <f t="shared" si="69"/>
        <v>0</v>
      </c>
      <c r="F204" s="14">
        <f t="shared" si="70"/>
        <v>0</v>
      </c>
      <c r="G204" s="14">
        <f t="shared" si="71"/>
        <v>0</v>
      </c>
      <c r="H204" s="15">
        <f t="shared" si="72"/>
        <v>0</v>
      </c>
      <c r="I204" s="61"/>
      <c r="J204" s="14">
        <f t="shared" si="73"/>
        <v>0</v>
      </c>
      <c r="K204" s="14">
        <f t="shared" si="74"/>
        <v>0</v>
      </c>
      <c r="L204" s="14">
        <f t="shared" si="75"/>
        <v>0</v>
      </c>
      <c r="M204" s="15">
        <f t="shared" si="76"/>
        <v>0</v>
      </c>
      <c r="N204" s="17"/>
      <c r="O204" s="17"/>
      <c r="P204" s="17"/>
      <c r="Q204" s="17"/>
      <c r="R204" s="17"/>
      <c r="S204" s="17"/>
      <c r="T204" s="65"/>
      <c r="U204" s="16">
        <f t="shared" si="77"/>
        <v>0</v>
      </c>
      <c r="V204" s="16">
        <f t="shared" si="78"/>
        <v>0</v>
      </c>
      <c r="W204" s="16">
        <f t="shared" si="79"/>
        <v>0</v>
      </c>
      <c r="X204" s="15">
        <f t="shared" si="80"/>
        <v>0</v>
      </c>
      <c r="Y204" s="61">
        <v>100</v>
      </c>
      <c r="Z204" s="16">
        <f t="shared" si="81"/>
        <v>0</v>
      </c>
      <c r="AA204" s="16">
        <f t="shared" si="82"/>
        <v>0</v>
      </c>
      <c r="AB204" s="16">
        <f t="shared" si="83"/>
        <v>0</v>
      </c>
      <c r="AC204" s="15">
        <f t="shared" si="84"/>
        <v>0</v>
      </c>
      <c r="AD204" s="18">
        <f t="shared" si="85"/>
        <v>0</v>
      </c>
      <c r="AE204" s="19">
        <f t="shared" si="86"/>
        <v>0</v>
      </c>
      <c r="AF204" s="19">
        <f t="shared" si="87"/>
        <v>188</v>
      </c>
    </row>
    <row r="205" spans="1:32" hidden="1" x14ac:dyDescent="0.25">
      <c r="A205" s="68">
        <v>200</v>
      </c>
      <c r="B205" s="71"/>
      <c r="C205" s="58"/>
      <c r="D205" s="59"/>
      <c r="E205" s="14">
        <f t="shared" si="69"/>
        <v>0</v>
      </c>
      <c r="F205" s="14">
        <f t="shared" si="70"/>
        <v>0</v>
      </c>
      <c r="G205" s="14">
        <f t="shared" si="71"/>
        <v>0</v>
      </c>
      <c r="H205" s="15">
        <f t="shared" si="72"/>
        <v>0</v>
      </c>
      <c r="I205" s="61"/>
      <c r="J205" s="14">
        <f t="shared" si="73"/>
        <v>0</v>
      </c>
      <c r="K205" s="14">
        <f t="shared" si="74"/>
        <v>0</v>
      </c>
      <c r="L205" s="14">
        <f t="shared" si="75"/>
        <v>0</v>
      </c>
      <c r="M205" s="15">
        <f t="shared" si="76"/>
        <v>0</v>
      </c>
      <c r="N205" s="17"/>
      <c r="O205" s="17"/>
      <c r="P205" s="17"/>
      <c r="Q205" s="17"/>
      <c r="R205" s="17"/>
      <c r="S205" s="17"/>
      <c r="T205" s="65"/>
      <c r="U205" s="16">
        <f t="shared" si="77"/>
        <v>0</v>
      </c>
      <c r="V205" s="16">
        <f t="shared" si="78"/>
        <v>0</v>
      </c>
      <c r="W205" s="16">
        <f t="shared" si="79"/>
        <v>0</v>
      </c>
      <c r="X205" s="15">
        <f t="shared" si="80"/>
        <v>0</v>
      </c>
      <c r="Y205" s="61">
        <v>100</v>
      </c>
      <c r="Z205" s="16">
        <f t="shared" si="81"/>
        <v>0</v>
      </c>
      <c r="AA205" s="16">
        <f t="shared" si="82"/>
        <v>0</v>
      </c>
      <c r="AB205" s="16">
        <f t="shared" si="83"/>
        <v>0</v>
      </c>
      <c r="AC205" s="15">
        <f t="shared" si="84"/>
        <v>0</v>
      </c>
      <c r="AD205" s="18">
        <f t="shared" si="85"/>
        <v>0</v>
      </c>
      <c r="AE205" s="19">
        <f t="shared" si="86"/>
        <v>0</v>
      </c>
      <c r="AF205" s="19">
        <f t="shared" si="87"/>
        <v>188</v>
      </c>
    </row>
    <row r="206" spans="1:32" hidden="1" x14ac:dyDescent="0.25">
      <c r="A206" s="68">
        <v>201</v>
      </c>
      <c r="B206" s="71"/>
      <c r="C206" s="58"/>
      <c r="D206" s="59"/>
      <c r="E206" s="14">
        <f t="shared" si="69"/>
        <v>0</v>
      </c>
      <c r="F206" s="14">
        <f t="shared" si="70"/>
        <v>0</v>
      </c>
      <c r="G206" s="14">
        <f t="shared" si="71"/>
        <v>0</v>
      </c>
      <c r="H206" s="15">
        <f t="shared" si="72"/>
        <v>0</v>
      </c>
      <c r="I206" s="61"/>
      <c r="J206" s="14">
        <f t="shared" si="73"/>
        <v>0</v>
      </c>
      <c r="K206" s="14">
        <f t="shared" si="74"/>
        <v>0</v>
      </c>
      <c r="L206" s="14">
        <f t="shared" si="75"/>
        <v>0</v>
      </c>
      <c r="M206" s="15">
        <f t="shared" si="76"/>
        <v>0</v>
      </c>
      <c r="N206" s="17"/>
      <c r="O206" s="17"/>
      <c r="P206" s="17"/>
      <c r="Q206" s="17"/>
      <c r="R206" s="17"/>
      <c r="S206" s="17"/>
      <c r="T206" s="65"/>
      <c r="U206" s="16">
        <f t="shared" si="77"/>
        <v>0</v>
      </c>
      <c r="V206" s="16">
        <f t="shared" si="78"/>
        <v>0</v>
      </c>
      <c r="W206" s="16">
        <f t="shared" si="79"/>
        <v>0</v>
      </c>
      <c r="X206" s="15">
        <f t="shared" si="80"/>
        <v>0</v>
      </c>
      <c r="Y206" s="61">
        <v>100</v>
      </c>
      <c r="Z206" s="16">
        <f t="shared" si="81"/>
        <v>0</v>
      </c>
      <c r="AA206" s="16">
        <f t="shared" si="82"/>
        <v>0</v>
      </c>
      <c r="AB206" s="16">
        <f t="shared" si="83"/>
        <v>0</v>
      </c>
      <c r="AC206" s="15">
        <f t="shared" si="84"/>
        <v>0</v>
      </c>
      <c r="AD206" s="18">
        <f t="shared" si="85"/>
        <v>0</v>
      </c>
      <c r="AE206" s="19">
        <f t="shared" si="86"/>
        <v>0</v>
      </c>
      <c r="AF206" s="19">
        <f t="shared" si="87"/>
        <v>188</v>
      </c>
    </row>
    <row r="207" spans="1:32" hidden="1" x14ac:dyDescent="0.25">
      <c r="A207" s="68">
        <v>202</v>
      </c>
      <c r="B207" s="71"/>
      <c r="C207" s="58"/>
      <c r="D207" s="59"/>
      <c r="E207" s="14">
        <f t="shared" si="69"/>
        <v>0</v>
      </c>
      <c r="F207" s="14">
        <f t="shared" si="70"/>
        <v>0</v>
      </c>
      <c r="G207" s="14">
        <f t="shared" si="71"/>
        <v>0</v>
      </c>
      <c r="H207" s="15">
        <f t="shared" si="72"/>
        <v>0</v>
      </c>
      <c r="I207" s="61"/>
      <c r="J207" s="14">
        <f t="shared" si="73"/>
        <v>0</v>
      </c>
      <c r="K207" s="14">
        <f t="shared" si="74"/>
        <v>0</v>
      </c>
      <c r="L207" s="14">
        <f t="shared" si="75"/>
        <v>0</v>
      </c>
      <c r="M207" s="15">
        <f t="shared" si="76"/>
        <v>0</v>
      </c>
      <c r="N207" s="17"/>
      <c r="O207" s="17"/>
      <c r="P207" s="17"/>
      <c r="Q207" s="17"/>
      <c r="R207" s="17"/>
      <c r="S207" s="17"/>
      <c r="T207" s="65"/>
      <c r="U207" s="16">
        <f t="shared" si="77"/>
        <v>0</v>
      </c>
      <c r="V207" s="16">
        <f t="shared" si="78"/>
        <v>0</v>
      </c>
      <c r="W207" s="16">
        <f t="shared" si="79"/>
        <v>0</v>
      </c>
      <c r="X207" s="15">
        <f t="shared" si="80"/>
        <v>0</v>
      </c>
      <c r="Y207" s="61">
        <v>100</v>
      </c>
      <c r="Z207" s="16">
        <f t="shared" si="81"/>
        <v>0</v>
      </c>
      <c r="AA207" s="16">
        <f t="shared" si="82"/>
        <v>0</v>
      </c>
      <c r="AB207" s="16">
        <f t="shared" si="83"/>
        <v>0</v>
      </c>
      <c r="AC207" s="15">
        <f t="shared" si="84"/>
        <v>0</v>
      </c>
      <c r="AD207" s="18">
        <f t="shared" si="85"/>
        <v>0</v>
      </c>
      <c r="AE207" s="19">
        <f t="shared" si="86"/>
        <v>0</v>
      </c>
      <c r="AF207" s="19">
        <f t="shared" si="87"/>
        <v>188</v>
      </c>
    </row>
    <row r="208" spans="1:32" hidden="1" x14ac:dyDescent="0.25">
      <c r="A208" s="68">
        <v>203</v>
      </c>
      <c r="B208" s="71"/>
      <c r="C208" s="58"/>
      <c r="D208" s="59"/>
      <c r="E208" s="14">
        <f t="shared" si="69"/>
        <v>0</v>
      </c>
      <c r="F208" s="14">
        <f t="shared" si="70"/>
        <v>0</v>
      </c>
      <c r="G208" s="14">
        <f t="shared" si="71"/>
        <v>0</v>
      </c>
      <c r="H208" s="15">
        <f t="shared" si="72"/>
        <v>0</v>
      </c>
      <c r="I208" s="61"/>
      <c r="J208" s="14">
        <f t="shared" si="73"/>
        <v>0</v>
      </c>
      <c r="K208" s="14">
        <f t="shared" si="74"/>
        <v>0</v>
      </c>
      <c r="L208" s="14">
        <f t="shared" si="75"/>
        <v>0</v>
      </c>
      <c r="M208" s="15">
        <f t="shared" si="76"/>
        <v>0</v>
      </c>
      <c r="N208" s="17"/>
      <c r="O208" s="17"/>
      <c r="P208" s="17"/>
      <c r="Q208" s="17"/>
      <c r="R208" s="17"/>
      <c r="S208" s="17"/>
      <c r="T208" s="65"/>
      <c r="U208" s="16">
        <f t="shared" si="77"/>
        <v>0</v>
      </c>
      <c r="V208" s="16">
        <f t="shared" si="78"/>
        <v>0</v>
      </c>
      <c r="W208" s="16">
        <f t="shared" si="79"/>
        <v>0</v>
      </c>
      <c r="X208" s="15">
        <f t="shared" si="80"/>
        <v>0</v>
      </c>
      <c r="Y208" s="61">
        <v>100</v>
      </c>
      <c r="Z208" s="16">
        <f t="shared" si="81"/>
        <v>0</v>
      </c>
      <c r="AA208" s="16">
        <f t="shared" si="82"/>
        <v>0</v>
      </c>
      <c r="AB208" s="16">
        <f t="shared" si="83"/>
        <v>0</v>
      </c>
      <c r="AC208" s="15">
        <f t="shared" si="84"/>
        <v>0</v>
      </c>
      <c r="AD208" s="18">
        <f t="shared" si="85"/>
        <v>0</v>
      </c>
      <c r="AE208" s="19">
        <f t="shared" si="86"/>
        <v>0</v>
      </c>
      <c r="AF208" s="19">
        <f t="shared" si="87"/>
        <v>188</v>
      </c>
    </row>
    <row r="209" spans="1:32" hidden="1" x14ac:dyDescent="0.25">
      <c r="A209" s="68">
        <v>204</v>
      </c>
      <c r="B209" s="71"/>
      <c r="C209" s="58"/>
      <c r="D209" s="59"/>
      <c r="E209" s="14">
        <f t="shared" si="69"/>
        <v>0</v>
      </c>
      <c r="F209" s="14">
        <f t="shared" si="70"/>
        <v>0</v>
      </c>
      <c r="G209" s="14">
        <f t="shared" si="71"/>
        <v>0</v>
      </c>
      <c r="H209" s="15">
        <f t="shared" si="72"/>
        <v>0</v>
      </c>
      <c r="I209" s="61"/>
      <c r="J209" s="14">
        <f t="shared" si="73"/>
        <v>0</v>
      </c>
      <c r="K209" s="14">
        <f t="shared" si="74"/>
        <v>0</v>
      </c>
      <c r="L209" s="14">
        <f t="shared" si="75"/>
        <v>0</v>
      </c>
      <c r="M209" s="15">
        <f t="shared" si="76"/>
        <v>0</v>
      </c>
      <c r="N209" s="17"/>
      <c r="O209" s="17"/>
      <c r="P209" s="17"/>
      <c r="Q209" s="17"/>
      <c r="R209" s="17"/>
      <c r="S209" s="17"/>
      <c r="T209" s="65"/>
      <c r="U209" s="16">
        <f t="shared" si="77"/>
        <v>0</v>
      </c>
      <c r="V209" s="16">
        <f t="shared" si="78"/>
        <v>0</v>
      </c>
      <c r="W209" s="16">
        <f t="shared" si="79"/>
        <v>0</v>
      </c>
      <c r="X209" s="15">
        <f t="shared" si="80"/>
        <v>0</v>
      </c>
      <c r="Y209" s="61">
        <v>100</v>
      </c>
      <c r="Z209" s="16">
        <f t="shared" si="81"/>
        <v>0</v>
      </c>
      <c r="AA209" s="16">
        <f t="shared" si="82"/>
        <v>0</v>
      </c>
      <c r="AB209" s="16">
        <f t="shared" si="83"/>
        <v>0</v>
      </c>
      <c r="AC209" s="15">
        <f t="shared" si="84"/>
        <v>0</v>
      </c>
      <c r="AD209" s="18">
        <f t="shared" si="85"/>
        <v>0</v>
      </c>
      <c r="AE209" s="19">
        <f t="shared" si="86"/>
        <v>0</v>
      </c>
      <c r="AF209" s="19">
        <f t="shared" si="87"/>
        <v>188</v>
      </c>
    </row>
    <row r="210" spans="1:32" hidden="1" x14ac:dyDescent="0.25">
      <c r="A210" s="68">
        <v>205</v>
      </c>
      <c r="B210" s="57"/>
      <c r="C210" s="58"/>
      <c r="D210" s="59"/>
      <c r="E210" s="14">
        <f t="shared" si="69"/>
        <v>0</v>
      </c>
      <c r="F210" s="14">
        <f t="shared" si="70"/>
        <v>0</v>
      </c>
      <c r="G210" s="14">
        <f t="shared" si="71"/>
        <v>0</v>
      </c>
      <c r="H210" s="15">
        <f t="shared" si="72"/>
        <v>0</v>
      </c>
      <c r="I210" s="61"/>
      <c r="J210" s="14">
        <f t="shared" si="73"/>
        <v>0</v>
      </c>
      <c r="K210" s="14">
        <f t="shared" si="74"/>
        <v>0</v>
      </c>
      <c r="L210" s="14">
        <f t="shared" si="75"/>
        <v>0</v>
      </c>
      <c r="M210" s="15">
        <f t="shared" si="76"/>
        <v>0</v>
      </c>
      <c r="N210" s="17"/>
      <c r="O210" s="17"/>
      <c r="P210" s="17"/>
      <c r="Q210" s="17"/>
      <c r="R210" s="17"/>
      <c r="S210" s="17"/>
      <c r="T210" s="65"/>
      <c r="U210" s="16">
        <f t="shared" si="77"/>
        <v>0</v>
      </c>
      <c r="V210" s="16">
        <f t="shared" si="78"/>
        <v>0</v>
      </c>
      <c r="W210" s="16">
        <f t="shared" si="79"/>
        <v>0</v>
      </c>
      <c r="X210" s="15">
        <f t="shared" si="80"/>
        <v>0</v>
      </c>
      <c r="Y210" s="61">
        <v>100</v>
      </c>
      <c r="Z210" s="16">
        <f t="shared" si="81"/>
        <v>0</v>
      </c>
      <c r="AA210" s="16">
        <f t="shared" si="82"/>
        <v>0</v>
      </c>
      <c r="AB210" s="16">
        <f t="shared" si="83"/>
        <v>0</v>
      </c>
      <c r="AC210" s="15">
        <f t="shared" si="84"/>
        <v>0</v>
      </c>
      <c r="AD210" s="18">
        <f t="shared" si="85"/>
        <v>0</v>
      </c>
      <c r="AE210" s="19">
        <f t="shared" si="86"/>
        <v>0</v>
      </c>
      <c r="AF210" s="19">
        <f t="shared" si="87"/>
        <v>188</v>
      </c>
    </row>
    <row r="211" spans="1:32" hidden="1" x14ac:dyDescent="0.25">
      <c r="A211" s="68">
        <v>206</v>
      </c>
      <c r="B211" s="57"/>
      <c r="C211" s="58"/>
      <c r="D211" s="59"/>
      <c r="E211" s="14">
        <f t="shared" si="69"/>
        <v>0</v>
      </c>
      <c r="F211" s="14">
        <f t="shared" si="70"/>
        <v>0</v>
      </c>
      <c r="G211" s="14">
        <f t="shared" si="71"/>
        <v>0</v>
      </c>
      <c r="H211" s="15">
        <f t="shared" si="72"/>
        <v>0</v>
      </c>
      <c r="I211" s="61"/>
      <c r="J211" s="14">
        <f t="shared" si="73"/>
        <v>0</v>
      </c>
      <c r="K211" s="14">
        <f t="shared" si="74"/>
        <v>0</v>
      </c>
      <c r="L211" s="14">
        <f t="shared" si="75"/>
        <v>0</v>
      </c>
      <c r="M211" s="15">
        <f t="shared" si="76"/>
        <v>0</v>
      </c>
      <c r="N211" s="17"/>
      <c r="O211" s="17"/>
      <c r="P211" s="17"/>
      <c r="Q211" s="17"/>
      <c r="R211" s="17"/>
      <c r="S211" s="17"/>
      <c r="T211" s="65"/>
      <c r="U211" s="16">
        <f t="shared" si="77"/>
        <v>0</v>
      </c>
      <c r="V211" s="16">
        <f t="shared" si="78"/>
        <v>0</v>
      </c>
      <c r="W211" s="16">
        <f t="shared" si="79"/>
        <v>0</v>
      </c>
      <c r="X211" s="15">
        <f t="shared" si="80"/>
        <v>0</v>
      </c>
      <c r="Y211" s="61">
        <v>100</v>
      </c>
      <c r="Z211" s="16">
        <f t="shared" si="81"/>
        <v>0</v>
      </c>
      <c r="AA211" s="16">
        <f t="shared" si="82"/>
        <v>0</v>
      </c>
      <c r="AB211" s="16">
        <f t="shared" si="83"/>
        <v>0</v>
      </c>
      <c r="AC211" s="15">
        <f t="shared" si="84"/>
        <v>0</v>
      </c>
      <c r="AD211" s="18">
        <f t="shared" si="85"/>
        <v>0</v>
      </c>
      <c r="AE211" s="19">
        <f t="shared" si="86"/>
        <v>0</v>
      </c>
      <c r="AF211" s="19">
        <f t="shared" si="87"/>
        <v>188</v>
      </c>
    </row>
    <row r="212" spans="1:32" hidden="1" x14ac:dyDescent="0.25">
      <c r="A212" s="68">
        <v>207</v>
      </c>
      <c r="B212" s="57"/>
      <c r="C212" s="58"/>
      <c r="D212" s="59"/>
      <c r="E212" s="14">
        <f t="shared" si="69"/>
        <v>0</v>
      </c>
      <c r="F212" s="14">
        <f t="shared" si="70"/>
        <v>0</v>
      </c>
      <c r="G212" s="14">
        <f t="shared" si="71"/>
        <v>0</v>
      </c>
      <c r="H212" s="15">
        <f t="shared" si="72"/>
        <v>0</v>
      </c>
      <c r="I212" s="61"/>
      <c r="J212" s="14">
        <f t="shared" si="73"/>
        <v>0</v>
      </c>
      <c r="K212" s="14">
        <f t="shared" si="74"/>
        <v>0</v>
      </c>
      <c r="L212" s="14">
        <f t="shared" si="75"/>
        <v>0</v>
      </c>
      <c r="M212" s="15">
        <f t="shared" si="76"/>
        <v>0</v>
      </c>
      <c r="N212" s="17"/>
      <c r="O212" s="17"/>
      <c r="P212" s="17"/>
      <c r="Q212" s="17"/>
      <c r="R212" s="17"/>
      <c r="S212" s="17"/>
      <c r="T212" s="65"/>
      <c r="U212" s="16">
        <f t="shared" si="77"/>
        <v>0</v>
      </c>
      <c r="V212" s="16">
        <f t="shared" si="78"/>
        <v>0</v>
      </c>
      <c r="W212" s="16">
        <f t="shared" si="79"/>
        <v>0</v>
      </c>
      <c r="X212" s="15">
        <f t="shared" si="80"/>
        <v>0</v>
      </c>
      <c r="Y212" s="61">
        <v>100</v>
      </c>
      <c r="Z212" s="16">
        <f t="shared" si="81"/>
        <v>0</v>
      </c>
      <c r="AA212" s="16">
        <f t="shared" si="82"/>
        <v>0</v>
      </c>
      <c r="AB212" s="16">
        <f t="shared" si="83"/>
        <v>0</v>
      </c>
      <c r="AC212" s="15">
        <f t="shared" si="84"/>
        <v>0</v>
      </c>
      <c r="AD212" s="18">
        <f t="shared" si="85"/>
        <v>0</v>
      </c>
      <c r="AE212" s="19">
        <f t="shared" si="86"/>
        <v>0</v>
      </c>
      <c r="AF212" s="19">
        <f t="shared" si="87"/>
        <v>188</v>
      </c>
    </row>
    <row r="213" spans="1:32" hidden="1" x14ac:dyDescent="0.25">
      <c r="A213" s="68">
        <v>208</v>
      </c>
      <c r="B213" s="57"/>
      <c r="C213" s="58"/>
      <c r="D213" s="59"/>
      <c r="E213" s="14">
        <f t="shared" si="69"/>
        <v>0</v>
      </c>
      <c r="F213" s="14">
        <f t="shared" si="70"/>
        <v>0</v>
      </c>
      <c r="G213" s="14">
        <f t="shared" si="71"/>
        <v>0</v>
      </c>
      <c r="H213" s="15">
        <f t="shared" si="72"/>
        <v>0</v>
      </c>
      <c r="I213" s="61"/>
      <c r="J213" s="14">
        <f t="shared" si="73"/>
        <v>0</v>
      </c>
      <c r="K213" s="14">
        <f t="shared" si="74"/>
        <v>0</v>
      </c>
      <c r="L213" s="14">
        <f t="shared" si="75"/>
        <v>0</v>
      </c>
      <c r="M213" s="15">
        <f t="shared" si="76"/>
        <v>0</v>
      </c>
      <c r="N213" s="17"/>
      <c r="O213" s="17"/>
      <c r="P213" s="17"/>
      <c r="Q213" s="17"/>
      <c r="R213" s="17"/>
      <c r="S213" s="17"/>
      <c r="T213" s="65"/>
      <c r="U213" s="16">
        <f t="shared" si="77"/>
        <v>0</v>
      </c>
      <c r="V213" s="16">
        <f t="shared" si="78"/>
        <v>0</v>
      </c>
      <c r="W213" s="16">
        <f t="shared" si="79"/>
        <v>0</v>
      </c>
      <c r="X213" s="15">
        <f t="shared" si="80"/>
        <v>0</v>
      </c>
      <c r="Y213" s="61">
        <v>100</v>
      </c>
      <c r="Z213" s="16">
        <f t="shared" si="81"/>
        <v>0</v>
      </c>
      <c r="AA213" s="16">
        <f t="shared" si="82"/>
        <v>0</v>
      </c>
      <c r="AB213" s="16">
        <f t="shared" si="83"/>
        <v>0</v>
      </c>
      <c r="AC213" s="15">
        <f t="shared" si="84"/>
        <v>0</v>
      </c>
      <c r="AD213" s="18">
        <f t="shared" si="85"/>
        <v>0</v>
      </c>
      <c r="AE213" s="19">
        <f t="shared" si="86"/>
        <v>0</v>
      </c>
      <c r="AF213" s="19">
        <f t="shared" si="87"/>
        <v>188</v>
      </c>
    </row>
    <row r="214" spans="1:32" hidden="1" x14ac:dyDescent="0.25">
      <c r="A214" s="68">
        <v>209</v>
      </c>
      <c r="B214" s="57"/>
      <c r="C214" s="58"/>
      <c r="D214" s="59"/>
      <c r="E214" s="14">
        <f t="shared" si="69"/>
        <v>0</v>
      </c>
      <c r="F214" s="14">
        <f t="shared" si="70"/>
        <v>0</v>
      </c>
      <c r="G214" s="14">
        <f t="shared" si="71"/>
        <v>0</v>
      </c>
      <c r="H214" s="15">
        <f t="shared" si="72"/>
        <v>0</v>
      </c>
      <c r="I214" s="61"/>
      <c r="J214" s="14">
        <f t="shared" si="73"/>
        <v>0</v>
      </c>
      <c r="K214" s="14">
        <f t="shared" si="74"/>
        <v>0</v>
      </c>
      <c r="L214" s="14">
        <f t="shared" si="75"/>
        <v>0</v>
      </c>
      <c r="M214" s="15">
        <f t="shared" si="76"/>
        <v>0</v>
      </c>
      <c r="N214" s="17"/>
      <c r="O214" s="17"/>
      <c r="P214" s="17"/>
      <c r="Q214" s="17"/>
      <c r="R214" s="17"/>
      <c r="S214" s="17"/>
      <c r="T214" s="65"/>
      <c r="U214" s="16">
        <f t="shared" si="77"/>
        <v>0</v>
      </c>
      <c r="V214" s="16">
        <f t="shared" si="78"/>
        <v>0</v>
      </c>
      <c r="W214" s="16">
        <f t="shared" si="79"/>
        <v>0</v>
      </c>
      <c r="X214" s="15">
        <f t="shared" si="80"/>
        <v>0</v>
      </c>
      <c r="Y214" s="61">
        <v>100</v>
      </c>
      <c r="Z214" s="16">
        <f t="shared" si="81"/>
        <v>0</v>
      </c>
      <c r="AA214" s="16">
        <f t="shared" si="82"/>
        <v>0</v>
      </c>
      <c r="AB214" s="16">
        <f t="shared" si="83"/>
        <v>0</v>
      </c>
      <c r="AC214" s="15">
        <f t="shared" si="84"/>
        <v>0</v>
      </c>
      <c r="AD214" s="18">
        <f t="shared" si="85"/>
        <v>0</v>
      </c>
      <c r="AE214" s="19">
        <f t="shared" si="86"/>
        <v>0</v>
      </c>
      <c r="AF214" s="19">
        <f t="shared" si="87"/>
        <v>188</v>
      </c>
    </row>
    <row r="215" spans="1:32" hidden="1" x14ac:dyDescent="0.25">
      <c r="A215" s="68">
        <v>210</v>
      </c>
      <c r="B215" s="57"/>
      <c r="C215" s="58"/>
      <c r="D215" s="59"/>
      <c r="E215" s="14">
        <f t="shared" si="69"/>
        <v>0</v>
      </c>
      <c r="F215" s="14">
        <f t="shared" si="70"/>
        <v>0</v>
      </c>
      <c r="G215" s="14">
        <f t="shared" si="71"/>
        <v>0</v>
      </c>
      <c r="H215" s="15">
        <f t="shared" si="72"/>
        <v>0</v>
      </c>
      <c r="I215" s="61"/>
      <c r="J215" s="14">
        <f t="shared" si="73"/>
        <v>0</v>
      </c>
      <c r="K215" s="14">
        <f t="shared" si="74"/>
        <v>0</v>
      </c>
      <c r="L215" s="14">
        <f t="shared" si="75"/>
        <v>0</v>
      </c>
      <c r="M215" s="15">
        <f t="shared" si="76"/>
        <v>0</v>
      </c>
      <c r="N215" s="17"/>
      <c r="O215" s="17"/>
      <c r="P215" s="17"/>
      <c r="Q215" s="17"/>
      <c r="R215" s="17"/>
      <c r="S215" s="17"/>
      <c r="T215" s="65"/>
      <c r="U215" s="16">
        <f t="shared" si="77"/>
        <v>0</v>
      </c>
      <c r="V215" s="16">
        <f t="shared" si="78"/>
        <v>0</v>
      </c>
      <c r="W215" s="16">
        <f t="shared" si="79"/>
        <v>0</v>
      </c>
      <c r="X215" s="15">
        <f t="shared" si="80"/>
        <v>0</v>
      </c>
      <c r="Y215" s="61">
        <v>100</v>
      </c>
      <c r="Z215" s="16">
        <f t="shared" si="81"/>
        <v>0</v>
      </c>
      <c r="AA215" s="16">
        <f t="shared" si="82"/>
        <v>0</v>
      </c>
      <c r="AB215" s="16">
        <f t="shared" si="83"/>
        <v>0</v>
      </c>
      <c r="AC215" s="15">
        <f t="shared" si="84"/>
        <v>0</v>
      </c>
      <c r="AD215" s="18">
        <f t="shared" si="85"/>
        <v>0</v>
      </c>
      <c r="AE215" s="19">
        <f t="shared" si="86"/>
        <v>0</v>
      </c>
      <c r="AF215" s="19">
        <f t="shared" si="87"/>
        <v>188</v>
      </c>
    </row>
    <row r="216" spans="1:32" hidden="1" x14ac:dyDescent="0.25">
      <c r="A216" s="68">
        <v>211</v>
      </c>
      <c r="B216" s="57"/>
      <c r="C216" s="58"/>
      <c r="D216" s="59"/>
      <c r="E216" s="14">
        <f t="shared" si="69"/>
        <v>0</v>
      </c>
      <c r="F216" s="14">
        <f t="shared" si="70"/>
        <v>0</v>
      </c>
      <c r="G216" s="14">
        <f t="shared" si="71"/>
        <v>0</v>
      </c>
      <c r="H216" s="15">
        <f t="shared" si="72"/>
        <v>0</v>
      </c>
      <c r="I216" s="61"/>
      <c r="J216" s="14">
        <f t="shared" si="73"/>
        <v>0</v>
      </c>
      <c r="K216" s="14">
        <f t="shared" si="74"/>
        <v>0</v>
      </c>
      <c r="L216" s="14">
        <f t="shared" si="75"/>
        <v>0</v>
      </c>
      <c r="M216" s="15">
        <f t="shared" si="76"/>
        <v>0</v>
      </c>
      <c r="N216" s="17"/>
      <c r="O216" s="17"/>
      <c r="P216" s="17"/>
      <c r="Q216" s="17"/>
      <c r="R216" s="17"/>
      <c r="S216" s="17"/>
      <c r="T216" s="65"/>
      <c r="U216" s="16">
        <f t="shared" si="77"/>
        <v>0</v>
      </c>
      <c r="V216" s="16">
        <f t="shared" si="78"/>
        <v>0</v>
      </c>
      <c r="W216" s="16">
        <f t="shared" si="79"/>
        <v>0</v>
      </c>
      <c r="X216" s="15">
        <f t="shared" si="80"/>
        <v>0</v>
      </c>
      <c r="Y216" s="61">
        <v>100</v>
      </c>
      <c r="Z216" s="16">
        <f t="shared" si="81"/>
        <v>0</v>
      </c>
      <c r="AA216" s="16">
        <f t="shared" si="82"/>
        <v>0</v>
      </c>
      <c r="AB216" s="16">
        <f t="shared" si="83"/>
        <v>0</v>
      </c>
      <c r="AC216" s="15">
        <f t="shared" si="84"/>
        <v>0</v>
      </c>
      <c r="AD216" s="18">
        <f t="shared" si="85"/>
        <v>0</v>
      </c>
      <c r="AE216" s="19">
        <f t="shared" si="86"/>
        <v>0</v>
      </c>
      <c r="AF216" s="19">
        <f t="shared" si="87"/>
        <v>188</v>
      </c>
    </row>
    <row r="217" spans="1:32" hidden="1" x14ac:dyDescent="0.25">
      <c r="A217" s="68">
        <v>212</v>
      </c>
      <c r="B217" s="57"/>
      <c r="C217" s="58"/>
      <c r="D217" s="59"/>
      <c r="E217" s="14">
        <f t="shared" si="69"/>
        <v>0</v>
      </c>
      <c r="F217" s="14">
        <f t="shared" si="70"/>
        <v>0</v>
      </c>
      <c r="G217" s="14">
        <f t="shared" si="71"/>
        <v>0</v>
      </c>
      <c r="H217" s="15">
        <f t="shared" si="72"/>
        <v>0</v>
      </c>
      <c r="I217" s="61"/>
      <c r="J217" s="14">
        <f t="shared" si="73"/>
        <v>0</v>
      </c>
      <c r="K217" s="14">
        <f t="shared" si="74"/>
        <v>0</v>
      </c>
      <c r="L217" s="14">
        <f t="shared" si="75"/>
        <v>0</v>
      </c>
      <c r="M217" s="15">
        <f t="shared" si="76"/>
        <v>0</v>
      </c>
      <c r="N217" s="17"/>
      <c r="O217" s="17"/>
      <c r="P217" s="17"/>
      <c r="Q217" s="17"/>
      <c r="R217" s="17"/>
      <c r="S217" s="17"/>
      <c r="T217" s="65"/>
      <c r="U217" s="16">
        <f t="shared" si="77"/>
        <v>0</v>
      </c>
      <c r="V217" s="16">
        <f t="shared" si="78"/>
        <v>0</v>
      </c>
      <c r="W217" s="16">
        <f t="shared" si="79"/>
        <v>0</v>
      </c>
      <c r="X217" s="15">
        <f t="shared" si="80"/>
        <v>0</v>
      </c>
      <c r="Y217" s="61">
        <v>100</v>
      </c>
      <c r="Z217" s="16">
        <f t="shared" si="81"/>
        <v>0</v>
      </c>
      <c r="AA217" s="16">
        <f t="shared" si="82"/>
        <v>0</v>
      </c>
      <c r="AB217" s="16">
        <f t="shared" si="83"/>
        <v>0</v>
      </c>
      <c r="AC217" s="15">
        <f t="shared" si="84"/>
        <v>0</v>
      </c>
      <c r="AD217" s="18">
        <f t="shared" si="85"/>
        <v>0</v>
      </c>
      <c r="AE217" s="19">
        <f t="shared" si="86"/>
        <v>0</v>
      </c>
      <c r="AF217" s="19">
        <f t="shared" si="87"/>
        <v>188</v>
      </c>
    </row>
    <row r="218" spans="1:32" hidden="1" x14ac:dyDescent="0.25">
      <c r="A218" s="68">
        <v>213</v>
      </c>
      <c r="B218" s="57"/>
      <c r="C218" s="58"/>
      <c r="D218" s="59"/>
      <c r="E218" s="14">
        <f t="shared" si="69"/>
        <v>0</v>
      </c>
      <c r="F218" s="14">
        <f t="shared" si="70"/>
        <v>0</v>
      </c>
      <c r="G218" s="14">
        <f t="shared" si="71"/>
        <v>0</v>
      </c>
      <c r="H218" s="15">
        <f t="shared" si="72"/>
        <v>0</v>
      </c>
      <c r="I218" s="61"/>
      <c r="J218" s="14">
        <f t="shared" si="73"/>
        <v>0</v>
      </c>
      <c r="K218" s="14">
        <f t="shared" si="74"/>
        <v>0</v>
      </c>
      <c r="L218" s="14">
        <f t="shared" si="75"/>
        <v>0</v>
      </c>
      <c r="M218" s="15">
        <f t="shared" si="76"/>
        <v>0</v>
      </c>
      <c r="N218" s="17"/>
      <c r="O218" s="17"/>
      <c r="P218" s="17"/>
      <c r="Q218" s="17"/>
      <c r="R218" s="17"/>
      <c r="S218" s="17"/>
      <c r="T218" s="65"/>
      <c r="U218" s="16">
        <f t="shared" si="77"/>
        <v>0</v>
      </c>
      <c r="V218" s="16">
        <f t="shared" si="78"/>
        <v>0</v>
      </c>
      <c r="W218" s="16">
        <f t="shared" si="79"/>
        <v>0</v>
      </c>
      <c r="X218" s="15">
        <f t="shared" si="80"/>
        <v>0</v>
      </c>
      <c r="Y218" s="61">
        <v>100</v>
      </c>
      <c r="Z218" s="16">
        <f t="shared" si="81"/>
        <v>0</v>
      </c>
      <c r="AA218" s="16">
        <f t="shared" si="82"/>
        <v>0</v>
      </c>
      <c r="AB218" s="16">
        <f t="shared" si="83"/>
        <v>0</v>
      </c>
      <c r="AC218" s="15">
        <f t="shared" si="84"/>
        <v>0</v>
      </c>
      <c r="AD218" s="18">
        <f t="shared" si="85"/>
        <v>0</v>
      </c>
      <c r="AE218" s="19">
        <f t="shared" si="86"/>
        <v>0</v>
      </c>
      <c r="AF218" s="19">
        <f t="shared" si="87"/>
        <v>188</v>
      </c>
    </row>
    <row r="219" spans="1:32" hidden="1" x14ac:dyDescent="0.25">
      <c r="A219" s="68">
        <v>214</v>
      </c>
      <c r="B219" s="57"/>
      <c r="C219" s="58"/>
      <c r="D219" s="59"/>
      <c r="E219" s="14">
        <f t="shared" si="69"/>
        <v>0</v>
      </c>
      <c r="F219" s="14">
        <f t="shared" si="70"/>
        <v>0</v>
      </c>
      <c r="G219" s="14">
        <f t="shared" si="71"/>
        <v>0</v>
      </c>
      <c r="H219" s="15">
        <f t="shared" si="72"/>
        <v>0</v>
      </c>
      <c r="I219" s="61"/>
      <c r="J219" s="14">
        <f t="shared" si="73"/>
        <v>0</v>
      </c>
      <c r="K219" s="14">
        <f t="shared" si="74"/>
        <v>0</v>
      </c>
      <c r="L219" s="14">
        <f t="shared" si="75"/>
        <v>0</v>
      </c>
      <c r="M219" s="15">
        <f t="shared" si="76"/>
        <v>0</v>
      </c>
      <c r="N219" s="17"/>
      <c r="O219" s="17"/>
      <c r="P219" s="17"/>
      <c r="Q219" s="17"/>
      <c r="R219" s="17"/>
      <c r="S219" s="17"/>
      <c r="T219" s="65"/>
      <c r="U219" s="16">
        <f t="shared" si="77"/>
        <v>0</v>
      </c>
      <c r="V219" s="16">
        <f t="shared" si="78"/>
        <v>0</v>
      </c>
      <c r="W219" s="16">
        <f t="shared" si="79"/>
        <v>0</v>
      </c>
      <c r="X219" s="15">
        <f t="shared" si="80"/>
        <v>0</v>
      </c>
      <c r="Y219" s="61">
        <v>100</v>
      </c>
      <c r="Z219" s="16">
        <f t="shared" si="81"/>
        <v>0</v>
      </c>
      <c r="AA219" s="16">
        <f t="shared" si="82"/>
        <v>0</v>
      </c>
      <c r="AB219" s="16">
        <f t="shared" si="83"/>
        <v>0</v>
      </c>
      <c r="AC219" s="15">
        <f t="shared" si="84"/>
        <v>0</v>
      </c>
      <c r="AD219" s="18">
        <f t="shared" si="85"/>
        <v>0</v>
      </c>
      <c r="AE219" s="19">
        <f t="shared" si="86"/>
        <v>0</v>
      </c>
      <c r="AF219" s="19">
        <f t="shared" si="87"/>
        <v>188</v>
      </c>
    </row>
    <row r="220" spans="1:32" hidden="1" x14ac:dyDescent="0.25">
      <c r="A220" s="68">
        <v>215</v>
      </c>
      <c r="B220" s="57"/>
      <c r="C220" s="58"/>
      <c r="D220" s="59"/>
      <c r="E220" s="14">
        <f t="shared" si="69"/>
        <v>0</v>
      </c>
      <c r="F220" s="14">
        <f t="shared" si="70"/>
        <v>0</v>
      </c>
      <c r="G220" s="14">
        <f t="shared" si="71"/>
        <v>0</v>
      </c>
      <c r="H220" s="15">
        <f t="shared" si="72"/>
        <v>0</v>
      </c>
      <c r="I220" s="61"/>
      <c r="J220" s="14">
        <f t="shared" si="73"/>
        <v>0</v>
      </c>
      <c r="K220" s="14">
        <f t="shared" si="74"/>
        <v>0</v>
      </c>
      <c r="L220" s="14">
        <f t="shared" si="75"/>
        <v>0</v>
      </c>
      <c r="M220" s="15">
        <f t="shared" si="76"/>
        <v>0</v>
      </c>
      <c r="N220" s="17"/>
      <c r="O220" s="17"/>
      <c r="P220" s="17"/>
      <c r="Q220" s="17"/>
      <c r="R220" s="17"/>
      <c r="S220" s="17"/>
      <c r="T220" s="65"/>
      <c r="U220" s="16">
        <f t="shared" si="77"/>
        <v>0</v>
      </c>
      <c r="V220" s="16">
        <f t="shared" si="78"/>
        <v>0</v>
      </c>
      <c r="W220" s="16">
        <f t="shared" si="79"/>
        <v>0</v>
      </c>
      <c r="X220" s="15">
        <f t="shared" si="80"/>
        <v>0</v>
      </c>
      <c r="Y220" s="61">
        <v>100</v>
      </c>
      <c r="Z220" s="16">
        <f t="shared" si="81"/>
        <v>0</v>
      </c>
      <c r="AA220" s="16">
        <f t="shared" si="82"/>
        <v>0</v>
      </c>
      <c r="AB220" s="16">
        <f t="shared" si="83"/>
        <v>0</v>
      </c>
      <c r="AC220" s="15">
        <f t="shared" si="84"/>
        <v>0</v>
      </c>
      <c r="AD220" s="18">
        <f t="shared" si="85"/>
        <v>0</v>
      </c>
      <c r="AE220" s="19">
        <f t="shared" si="86"/>
        <v>0</v>
      </c>
      <c r="AF220" s="19">
        <f t="shared" si="87"/>
        <v>188</v>
      </c>
    </row>
    <row r="221" spans="1:32" hidden="1" x14ac:dyDescent="0.25">
      <c r="A221" s="68">
        <v>216</v>
      </c>
      <c r="B221" s="57"/>
      <c r="C221" s="58"/>
      <c r="D221" s="59"/>
      <c r="E221" s="14">
        <f t="shared" si="69"/>
        <v>0</v>
      </c>
      <c r="F221" s="14">
        <f t="shared" si="70"/>
        <v>0</v>
      </c>
      <c r="G221" s="14">
        <f t="shared" si="71"/>
        <v>0</v>
      </c>
      <c r="H221" s="15">
        <f t="shared" si="72"/>
        <v>0</v>
      </c>
      <c r="I221" s="61"/>
      <c r="J221" s="14">
        <f t="shared" si="73"/>
        <v>0</v>
      </c>
      <c r="K221" s="14">
        <f t="shared" si="74"/>
        <v>0</v>
      </c>
      <c r="L221" s="14">
        <f t="shared" si="75"/>
        <v>0</v>
      </c>
      <c r="M221" s="15">
        <f t="shared" si="76"/>
        <v>0</v>
      </c>
      <c r="N221" s="17"/>
      <c r="O221" s="17"/>
      <c r="P221" s="17"/>
      <c r="Q221" s="17"/>
      <c r="R221" s="17"/>
      <c r="S221" s="17"/>
      <c r="T221" s="65"/>
      <c r="U221" s="16">
        <f t="shared" si="77"/>
        <v>0</v>
      </c>
      <c r="V221" s="16">
        <f t="shared" si="78"/>
        <v>0</v>
      </c>
      <c r="W221" s="16">
        <f t="shared" si="79"/>
        <v>0</v>
      </c>
      <c r="X221" s="15">
        <f t="shared" si="80"/>
        <v>0</v>
      </c>
      <c r="Y221" s="61">
        <v>100</v>
      </c>
      <c r="Z221" s="16">
        <f t="shared" si="81"/>
        <v>0</v>
      </c>
      <c r="AA221" s="16">
        <f t="shared" si="82"/>
        <v>0</v>
      </c>
      <c r="AB221" s="16">
        <f t="shared" si="83"/>
        <v>0</v>
      </c>
      <c r="AC221" s="15">
        <f t="shared" si="84"/>
        <v>0</v>
      </c>
      <c r="AD221" s="18">
        <f t="shared" si="85"/>
        <v>0</v>
      </c>
      <c r="AE221" s="19">
        <f t="shared" si="86"/>
        <v>0</v>
      </c>
      <c r="AF221" s="19">
        <f t="shared" si="87"/>
        <v>188</v>
      </c>
    </row>
    <row r="222" spans="1:32" hidden="1" x14ac:dyDescent="0.25">
      <c r="A222" s="68">
        <v>217</v>
      </c>
      <c r="B222" s="57"/>
      <c r="C222" s="58"/>
      <c r="D222" s="59"/>
      <c r="E222" s="14">
        <f t="shared" si="69"/>
        <v>0</v>
      </c>
      <c r="F222" s="14">
        <f t="shared" si="70"/>
        <v>0</v>
      </c>
      <c r="G222" s="14">
        <f t="shared" si="71"/>
        <v>0</v>
      </c>
      <c r="H222" s="15">
        <f t="shared" si="72"/>
        <v>0</v>
      </c>
      <c r="I222" s="61"/>
      <c r="J222" s="14">
        <f t="shared" si="73"/>
        <v>0</v>
      </c>
      <c r="K222" s="14">
        <f t="shared" si="74"/>
        <v>0</v>
      </c>
      <c r="L222" s="14">
        <f t="shared" si="75"/>
        <v>0</v>
      </c>
      <c r="M222" s="15">
        <f t="shared" si="76"/>
        <v>0</v>
      </c>
      <c r="N222" s="17"/>
      <c r="O222" s="17"/>
      <c r="P222" s="17"/>
      <c r="Q222" s="17"/>
      <c r="R222" s="17"/>
      <c r="S222" s="17"/>
      <c r="T222" s="65"/>
      <c r="U222" s="16">
        <f t="shared" si="77"/>
        <v>0</v>
      </c>
      <c r="V222" s="16">
        <f t="shared" si="78"/>
        <v>0</v>
      </c>
      <c r="W222" s="16">
        <f t="shared" si="79"/>
        <v>0</v>
      </c>
      <c r="X222" s="15">
        <f t="shared" si="80"/>
        <v>0</v>
      </c>
      <c r="Y222" s="61">
        <v>100</v>
      </c>
      <c r="Z222" s="16">
        <f t="shared" si="81"/>
        <v>0</v>
      </c>
      <c r="AA222" s="16">
        <f t="shared" si="82"/>
        <v>0</v>
      </c>
      <c r="AB222" s="16">
        <f t="shared" si="83"/>
        <v>0</v>
      </c>
      <c r="AC222" s="15">
        <f t="shared" si="84"/>
        <v>0</v>
      </c>
      <c r="AD222" s="18">
        <f t="shared" si="85"/>
        <v>0</v>
      </c>
      <c r="AE222" s="19">
        <f t="shared" si="86"/>
        <v>0</v>
      </c>
      <c r="AF222" s="19">
        <f t="shared" si="87"/>
        <v>188</v>
      </c>
    </row>
    <row r="223" spans="1:32" hidden="1" x14ac:dyDescent="0.25">
      <c r="A223" s="68">
        <v>218</v>
      </c>
      <c r="B223" s="57"/>
      <c r="C223" s="58"/>
      <c r="D223" s="59"/>
      <c r="E223" s="14">
        <f t="shared" si="69"/>
        <v>0</v>
      </c>
      <c r="F223" s="14">
        <f t="shared" si="70"/>
        <v>0</v>
      </c>
      <c r="G223" s="14">
        <f t="shared" si="71"/>
        <v>0</v>
      </c>
      <c r="H223" s="15">
        <f t="shared" si="72"/>
        <v>0</v>
      </c>
      <c r="I223" s="61"/>
      <c r="J223" s="14">
        <f t="shared" si="73"/>
        <v>0</v>
      </c>
      <c r="K223" s="14">
        <f t="shared" si="74"/>
        <v>0</v>
      </c>
      <c r="L223" s="14">
        <f t="shared" si="75"/>
        <v>0</v>
      </c>
      <c r="M223" s="15">
        <f t="shared" si="76"/>
        <v>0</v>
      </c>
      <c r="N223" s="17"/>
      <c r="O223" s="17"/>
      <c r="P223" s="17"/>
      <c r="Q223" s="17"/>
      <c r="R223" s="17"/>
      <c r="S223" s="17"/>
      <c r="T223" s="65"/>
      <c r="U223" s="16">
        <f t="shared" si="77"/>
        <v>0</v>
      </c>
      <c r="V223" s="16">
        <f t="shared" si="78"/>
        <v>0</v>
      </c>
      <c r="W223" s="16">
        <f t="shared" si="79"/>
        <v>0</v>
      </c>
      <c r="X223" s="15">
        <f t="shared" si="80"/>
        <v>0</v>
      </c>
      <c r="Y223" s="61">
        <v>100</v>
      </c>
      <c r="Z223" s="16">
        <f t="shared" si="81"/>
        <v>0</v>
      </c>
      <c r="AA223" s="16">
        <f t="shared" si="82"/>
        <v>0</v>
      </c>
      <c r="AB223" s="16">
        <f t="shared" si="83"/>
        <v>0</v>
      </c>
      <c r="AC223" s="15">
        <f t="shared" si="84"/>
        <v>0</v>
      </c>
      <c r="AD223" s="18">
        <f t="shared" si="85"/>
        <v>0</v>
      </c>
      <c r="AE223" s="19">
        <f t="shared" si="86"/>
        <v>0</v>
      </c>
      <c r="AF223" s="19">
        <f t="shared" si="87"/>
        <v>188</v>
      </c>
    </row>
    <row r="224" spans="1:32" hidden="1" x14ac:dyDescent="0.25">
      <c r="A224" s="68">
        <v>219</v>
      </c>
      <c r="B224" s="57"/>
      <c r="C224" s="58"/>
      <c r="D224" s="59"/>
      <c r="E224" s="14">
        <f t="shared" si="69"/>
        <v>0</v>
      </c>
      <c r="F224" s="14">
        <f t="shared" si="70"/>
        <v>0</v>
      </c>
      <c r="G224" s="14">
        <f t="shared" si="71"/>
        <v>0</v>
      </c>
      <c r="H224" s="15">
        <f t="shared" si="72"/>
        <v>0</v>
      </c>
      <c r="I224" s="61"/>
      <c r="J224" s="14">
        <f t="shared" si="73"/>
        <v>0</v>
      </c>
      <c r="K224" s="14">
        <f t="shared" si="74"/>
        <v>0</v>
      </c>
      <c r="L224" s="14">
        <f t="shared" si="75"/>
        <v>0</v>
      </c>
      <c r="M224" s="15">
        <f t="shared" si="76"/>
        <v>0</v>
      </c>
      <c r="N224" s="17"/>
      <c r="O224" s="17"/>
      <c r="P224" s="17"/>
      <c r="Q224" s="17"/>
      <c r="R224" s="17"/>
      <c r="S224" s="17"/>
      <c r="T224" s="65"/>
      <c r="U224" s="16">
        <f t="shared" si="77"/>
        <v>0</v>
      </c>
      <c r="V224" s="16">
        <f t="shared" si="78"/>
        <v>0</v>
      </c>
      <c r="W224" s="16">
        <f t="shared" si="79"/>
        <v>0</v>
      </c>
      <c r="X224" s="15">
        <f t="shared" si="80"/>
        <v>0</v>
      </c>
      <c r="Y224" s="61">
        <v>100</v>
      </c>
      <c r="Z224" s="16">
        <f t="shared" si="81"/>
        <v>0</v>
      </c>
      <c r="AA224" s="16">
        <f t="shared" si="82"/>
        <v>0</v>
      </c>
      <c r="AB224" s="16">
        <f t="shared" si="83"/>
        <v>0</v>
      </c>
      <c r="AC224" s="15">
        <f t="shared" si="84"/>
        <v>0</v>
      </c>
      <c r="AD224" s="18">
        <f t="shared" si="85"/>
        <v>0</v>
      </c>
      <c r="AE224" s="19">
        <f t="shared" si="86"/>
        <v>0</v>
      </c>
      <c r="AF224" s="19">
        <f t="shared" si="87"/>
        <v>188</v>
      </c>
    </row>
    <row r="225" spans="1:32" hidden="1" x14ac:dyDescent="0.25">
      <c r="A225" s="68">
        <v>220</v>
      </c>
      <c r="B225" s="57"/>
      <c r="C225" s="58"/>
      <c r="D225" s="59"/>
      <c r="E225" s="14">
        <f t="shared" si="69"/>
        <v>0</v>
      </c>
      <c r="F225" s="14">
        <f t="shared" si="70"/>
        <v>0</v>
      </c>
      <c r="G225" s="14">
        <f t="shared" si="71"/>
        <v>0</v>
      </c>
      <c r="H225" s="15">
        <f t="shared" si="72"/>
        <v>0</v>
      </c>
      <c r="I225" s="61"/>
      <c r="J225" s="14">
        <f t="shared" si="73"/>
        <v>0</v>
      </c>
      <c r="K225" s="14">
        <f t="shared" si="74"/>
        <v>0</v>
      </c>
      <c r="L225" s="14">
        <f t="shared" si="75"/>
        <v>0</v>
      </c>
      <c r="M225" s="15">
        <f t="shared" si="76"/>
        <v>0</v>
      </c>
      <c r="N225" s="17"/>
      <c r="O225" s="17"/>
      <c r="P225" s="17"/>
      <c r="Q225" s="17"/>
      <c r="R225" s="17"/>
      <c r="S225" s="17"/>
      <c r="T225" s="65"/>
      <c r="U225" s="16">
        <f t="shared" si="77"/>
        <v>0</v>
      </c>
      <c r="V225" s="16">
        <f t="shared" si="78"/>
        <v>0</v>
      </c>
      <c r="W225" s="16">
        <f t="shared" si="79"/>
        <v>0</v>
      </c>
      <c r="X225" s="15">
        <f t="shared" si="80"/>
        <v>0</v>
      </c>
      <c r="Y225" s="61">
        <v>100</v>
      </c>
      <c r="Z225" s="16">
        <f t="shared" si="81"/>
        <v>0</v>
      </c>
      <c r="AA225" s="16">
        <f t="shared" si="82"/>
        <v>0</v>
      </c>
      <c r="AB225" s="16">
        <f t="shared" si="83"/>
        <v>0</v>
      </c>
      <c r="AC225" s="15">
        <f t="shared" si="84"/>
        <v>0</v>
      </c>
      <c r="AD225" s="18">
        <f t="shared" si="85"/>
        <v>0</v>
      </c>
      <c r="AE225" s="19">
        <f t="shared" si="86"/>
        <v>0</v>
      </c>
      <c r="AF225" s="19">
        <f t="shared" si="87"/>
        <v>188</v>
      </c>
    </row>
    <row r="226" spans="1:32" hidden="1" x14ac:dyDescent="0.25">
      <c r="A226" s="68">
        <v>221</v>
      </c>
      <c r="B226" s="57"/>
      <c r="C226" s="58"/>
      <c r="D226" s="59"/>
      <c r="E226" s="14">
        <f t="shared" si="69"/>
        <v>0</v>
      </c>
      <c r="F226" s="14">
        <f t="shared" si="70"/>
        <v>0</v>
      </c>
      <c r="G226" s="14">
        <f t="shared" si="71"/>
        <v>0</v>
      </c>
      <c r="H226" s="15">
        <f t="shared" si="72"/>
        <v>0</v>
      </c>
      <c r="I226" s="61"/>
      <c r="J226" s="14">
        <f t="shared" si="73"/>
        <v>0</v>
      </c>
      <c r="K226" s="14">
        <f t="shared" si="74"/>
        <v>0</v>
      </c>
      <c r="L226" s="14">
        <f t="shared" si="75"/>
        <v>0</v>
      </c>
      <c r="M226" s="15">
        <f t="shared" si="76"/>
        <v>0</v>
      </c>
      <c r="N226" s="17"/>
      <c r="O226" s="17"/>
      <c r="P226" s="17"/>
      <c r="Q226" s="17"/>
      <c r="R226" s="17"/>
      <c r="S226" s="17"/>
      <c r="T226" s="65"/>
      <c r="U226" s="16">
        <f t="shared" si="77"/>
        <v>0</v>
      </c>
      <c r="V226" s="16">
        <f t="shared" si="78"/>
        <v>0</v>
      </c>
      <c r="W226" s="16">
        <f t="shared" si="79"/>
        <v>0</v>
      </c>
      <c r="X226" s="15">
        <f t="shared" si="80"/>
        <v>0</v>
      </c>
      <c r="Y226" s="61">
        <v>100</v>
      </c>
      <c r="Z226" s="16">
        <f t="shared" si="81"/>
        <v>0</v>
      </c>
      <c r="AA226" s="16">
        <f t="shared" si="82"/>
        <v>0</v>
      </c>
      <c r="AB226" s="16">
        <f t="shared" si="83"/>
        <v>0</v>
      </c>
      <c r="AC226" s="15">
        <f t="shared" si="84"/>
        <v>0</v>
      </c>
      <c r="AD226" s="18">
        <f t="shared" si="85"/>
        <v>0</v>
      </c>
      <c r="AE226" s="19">
        <f t="shared" si="86"/>
        <v>0</v>
      </c>
      <c r="AF226" s="19">
        <f t="shared" si="87"/>
        <v>188</v>
      </c>
    </row>
    <row r="227" spans="1:32" hidden="1" x14ac:dyDescent="0.25">
      <c r="A227" s="68">
        <v>222</v>
      </c>
      <c r="B227" s="57"/>
      <c r="C227" s="58"/>
      <c r="D227" s="59"/>
      <c r="E227" s="14">
        <f t="shared" si="69"/>
        <v>0</v>
      </c>
      <c r="F227" s="14">
        <f t="shared" si="70"/>
        <v>0</v>
      </c>
      <c r="G227" s="14">
        <f t="shared" si="71"/>
        <v>0</v>
      </c>
      <c r="H227" s="15">
        <f t="shared" si="72"/>
        <v>0</v>
      </c>
      <c r="I227" s="61"/>
      <c r="J227" s="14">
        <f t="shared" si="73"/>
        <v>0</v>
      </c>
      <c r="K227" s="14">
        <f t="shared" si="74"/>
        <v>0</v>
      </c>
      <c r="L227" s="14">
        <f t="shared" si="75"/>
        <v>0</v>
      </c>
      <c r="M227" s="15">
        <f t="shared" si="76"/>
        <v>0</v>
      </c>
      <c r="N227" s="17"/>
      <c r="O227" s="17"/>
      <c r="P227" s="17"/>
      <c r="Q227" s="17"/>
      <c r="R227" s="17"/>
      <c r="S227" s="17"/>
      <c r="T227" s="65"/>
      <c r="U227" s="16">
        <f t="shared" si="77"/>
        <v>0</v>
      </c>
      <c r="V227" s="16">
        <f t="shared" si="78"/>
        <v>0</v>
      </c>
      <c r="W227" s="16">
        <f t="shared" si="79"/>
        <v>0</v>
      </c>
      <c r="X227" s="15">
        <f t="shared" si="80"/>
        <v>0</v>
      </c>
      <c r="Y227" s="61">
        <v>100</v>
      </c>
      <c r="Z227" s="16">
        <f t="shared" si="81"/>
        <v>0</v>
      </c>
      <c r="AA227" s="16">
        <f t="shared" si="82"/>
        <v>0</v>
      </c>
      <c r="AB227" s="16">
        <f t="shared" si="83"/>
        <v>0</v>
      </c>
      <c r="AC227" s="15">
        <f t="shared" si="84"/>
        <v>0</v>
      </c>
      <c r="AD227" s="18">
        <f t="shared" si="85"/>
        <v>0</v>
      </c>
      <c r="AE227" s="19">
        <f t="shared" si="86"/>
        <v>0</v>
      </c>
      <c r="AF227" s="19">
        <f t="shared" si="87"/>
        <v>188</v>
      </c>
    </row>
    <row r="228" spans="1:32" hidden="1" x14ac:dyDescent="0.25">
      <c r="A228" s="68">
        <v>223</v>
      </c>
      <c r="B228" s="57"/>
      <c r="C228" s="58"/>
      <c r="D228" s="59"/>
      <c r="E228" s="14">
        <f t="shared" si="69"/>
        <v>0</v>
      </c>
      <c r="F228" s="14">
        <f t="shared" si="70"/>
        <v>0</v>
      </c>
      <c r="G228" s="14">
        <f t="shared" si="71"/>
        <v>0</v>
      </c>
      <c r="H228" s="15">
        <f t="shared" si="72"/>
        <v>0</v>
      </c>
      <c r="I228" s="61"/>
      <c r="J228" s="14">
        <f t="shared" si="73"/>
        <v>0</v>
      </c>
      <c r="K228" s="14">
        <f t="shared" si="74"/>
        <v>0</v>
      </c>
      <c r="L228" s="14">
        <f t="shared" si="75"/>
        <v>0</v>
      </c>
      <c r="M228" s="15">
        <f t="shared" si="76"/>
        <v>0</v>
      </c>
      <c r="N228" s="17"/>
      <c r="O228" s="17"/>
      <c r="P228" s="17"/>
      <c r="Q228" s="17"/>
      <c r="R228" s="17"/>
      <c r="S228" s="17"/>
      <c r="T228" s="65"/>
      <c r="U228" s="16">
        <f t="shared" si="77"/>
        <v>0</v>
      </c>
      <c r="V228" s="16">
        <f t="shared" si="78"/>
        <v>0</v>
      </c>
      <c r="W228" s="16">
        <f t="shared" si="79"/>
        <v>0</v>
      </c>
      <c r="X228" s="15">
        <f t="shared" si="80"/>
        <v>0</v>
      </c>
      <c r="Y228" s="61">
        <v>100</v>
      </c>
      <c r="Z228" s="16">
        <f t="shared" si="81"/>
        <v>0</v>
      </c>
      <c r="AA228" s="16">
        <f t="shared" si="82"/>
        <v>0</v>
      </c>
      <c r="AB228" s="16">
        <f t="shared" si="83"/>
        <v>0</v>
      </c>
      <c r="AC228" s="15">
        <f t="shared" si="84"/>
        <v>0</v>
      </c>
      <c r="AD228" s="18">
        <f t="shared" si="85"/>
        <v>0</v>
      </c>
      <c r="AE228" s="19">
        <f t="shared" si="86"/>
        <v>0</v>
      </c>
      <c r="AF228" s="19">
        <f t="shared" si="87"/>
        <v>188</v>
      </c>
    </row>
    <row r="229" spans="1:32" hidden="1" x14ac:dyDescent="0.25">
      <c r="A229" s="68">
        <v>224</v>
      </c>
      <c r="B229" s="57"/>
      <c r="C229" s="58"/>
      <c r="D229" s="59"/>
      <c r="E229" s="14">
        <f t="shared" si="69"/>
        <v>0</v>
      </c>
      <c r="F229" s="14">
        <f t="shared" si="70"/>
        <v>0</v>
      </c>
      <c r="G229" s="14">
        <f t="shared" si="71"/>
        <v>0</v>
      </c>
      <c r="H229" s="15">
        <f t="shared" si="72"/>
        <v>0</v>
      </c>
      <c r="I229" s="61"/>
      <c r="J229" s="14">
        <f t="shared" si="73"/>
        <v>0</v>
      </c>
      <c r="K229" s="14">
        <f t="shared" si="74"/>
        <v>0</v>
      </c>
      <c r="L229" s="14">
        <f t="shared" si="75"/>
        <v>0</v>
      </c>
      <c r="M229" s="15">
        <f t="shared" si="76"/>
        <v>0</v>
      </c>
      <c r="N229" s="17"/>
      <c r="O229" s="17"/>
      <c r="P229" s="17"/>
      <c r="Q229" s="17"/>
      <c r="R229" s="17"/>
      <c r="S229" s="17"/>
      <c r="T229" s="65"/>
      <c r="U229" s="16">
        <f t="shared" si="77"/>
        <v>0</v>
      </c>
      <c r="V229" s="16">
        <f t="shared" si="78"/>
        <v>0</v>
      </c>
      <c r="W229" s="16">
        <f t="shared" si="79"/>
        <v>0</v>
      </c>
      <c r="X229" s="15">
        <f t="shared" si="80"/>
        <v>0</v>
      </c>
      <c r="Y229" s="61">
        <v>100</v>
      </c>
      <c r="Z229" s="16">
        <f t="shared" si="81"/>
        <v>0</v>
      </c>
      <c r="AA229" s="16">
        <f t="shared" si="82"/>
        <v>0</v>
      </c>
      <c r="AB229" s="16">
        <f t="shared" si="83"/>
        <v>0</v>
      </c>
      <c r="AC229" s="15">
        <f t="shared" si="84"/>
        <v>0</v>
      </c>
      <c r="AD229" s="18">
        <f t="shared" si="85"/>
        <v>0</v>
      </c>
      <c r="AE229" s="19">
        <f t="shared" si="86"/>
        <v>0</v>
      </c>
      <c r="AF229" s="19">
        <f t="shared" si="87"/>
        <v>188</v>
      </c>
    </row>
    <row r="230" spans="1:32" hidden="1" x14ac:dyDescent="0.25">
      <c r="A230" s="68">
        <v>225</v>
      </c>
      <c r="B230" s="57"/>
      <c r="C230" s="58"/>
      <c r="D230" s="59"/>
      <c r="E230" s="14">
        <f t="shared" si="69"/>
        <v>0</v>
      </c>
      <c r="F230" s="14">
        <f t="shared" si="70"/>
        <v>0</v>
      </c>
      <c r="G230" s="14">
        <f t="shared" si="71"/>
        <v>0</v>
      </c>
      <c r="H230" s="15">
        <f t="shared" si="72"/>
        <v>0</v>
      </c>
      <c r="I230" s="61"/>
      <c r="J230" s="14">
        <f t="shared" si="73"/>
        <v>0</v>
      </c>
      <c r="K230" s="14">
        <f t="shared" si="74"/>
        <v>0</v>
      </c>
      <c r="L230" s="14">
        <f t="shared" si="75"/>
        <v>0</v>
      </c>
      <c r="M230" s="15">
        <f t="shared" si="76"/>
        <v>0</v>
      </c>
      <c r="N230" s="17"/>
      <c r="O230" s="17"/>
      <c r="P230" s="17"/>
      <c r="Q230" s="17"/>
      <c r="R230" s="17"/>
      <c r="S230" s="17"/>
      <c r="T230" s="65"/>
      <c r="U230" s="16">
        <f t="shared" si="77"/>
        <v>0</v>
      </c>
      <c r="V230" s="16">
        <f t="shared" si="78"/>
        <v>0</v>
      </c>
      <c r="W230" s="16">
        <f t="shared" si="79"/>
        <v>0</v>
      </c>
      <c r="X230" s="15">
        <f t="shared" si="80"/>
        <v>0</v>
      </c>
      <c r="Y230" s="61">
        <v>100</v>
      </c>
      <c r="Z230" s="16">
        <f t="shared" si="81"/>
        <v>0</v>
      </c>
      <c r="AA230" s="16">
        <f t="shared" si="82"/>
        <v>0</v>
      </c>
      <c r="AB230" s="16">
        <f t="shared" si="83"/>
        <v>0</v>
      </c>
      <c r="AC230" s="15">
        <f t="shared" si="84"/>
        <v>0</v>
      </c>
      <c r="AD230" s="18">
        <f t="shared" si="85"/>
        <v>0</v>
      </c>
      <c r="AE230" s="19">
        <f t="shared" si="86"/>
        <v>0</v>
      </c>
      <c r="AF230" s="19">
        <f t="shared" si="87"/>
        <v>188</v>
      </c>
    </row>
    <row r="231" spans="1:32" hidden="1" x14ac:dyDescent="0.25">
      <c r="A231" s="68">
        <v>226</v>
      </c>
      <c r="B231" s="57"/>
      <c r="C231" s="58"/>
      <c r="D231" s="59"/>
      <c r="E231" s="14">
        <f t="shared" si="69"/>
        <v>0</v>
      </c>
      <c r="F231" s="14">
        <f t="shared" si="70"/>
        <v>0</v>
      </c>
      <c r="G231" s="14">
        <f t="shared" si="71"/>
        <v>0</v>
      </c>
      <c r="H231" s="15">
        <f t="shared" si="72"/>
        <v>0</v>
      </c>
      <c r="I231" s="61"/>
      <c r="J231" s="14">
        <f t="shared" si="73"/>
        <v>0</v>
      </c>
      <c r="K231" s="14">
        <f t="shared" si="74"/>
        <v>0</v>
      </c>
      <c r="L231" s="14">
        <f t="shared" si="75"/>
        <v>0</v>
      </c>
      <c r="M231" s="15">
        <f t="shared" si="76"/>
        <v>0</v>
      </c>
      <c r="N231" s="17"/>
      <c r="O231" s="17"/>
      <c r="P231" s="17"/>
      <c r="Q231" s="17"/>
      <c r="R231" s="17"/>
      <c r="S231" s="17"/>
      <c r="T231" s="65"/>
      <c r="U231" s="16">
        <f t="shared" si="77"/>
        <v>0</v>
      </c>
      <c r="V231" s="16">
        <f t="shared" si="78"/>
        <v>0</v>
      </c>
      <c r="W231" s="16">
        <f t="shared" si="79"/>
        <v>0</v>
      </c>
      <c r="X231" s="15">
        <f t="shared" si="80"/>
        <v>0</v>
      </c>
      <c r="Y231" s="61">
        <v>100</v>
      </c>
      <c r="Z231" s="16">
        <f t="shared" si="81"/>
        <v>0</v>
      </c>
      <c r="AA231" s="16">
        <f t="shared" si="82"/>
        <v>0</v>
      </c>
      <c r="AB231" s="16">
        <f t="shared" si="83"/>
        <v>0</v>
      </c>
      <c r="AC231" s="15">
        <f t="shared" si="84"/>
        <v>0</v>
      </c>
      <c r="AD231" s="18">
        <f t="shared" si="85"/>
        <v>0</v>
      </c>
      <c r="AE231" s="19">
        <f t="shared" si="86"/>
        <v>0</v>
      </c>
      <c r="AF231" s="19">
        <f t="shared" si="87"/>
        <v>188</v>
      </c>
    </row>
    <row r="232" spans="1:32" hidden="1" x14ac:dyDescent="0.25">
      <c r="A232" s="68">
        <v>227</v>
      </c>
      <c r="B232" s="57"/>
      <c r="C232" s="58"/>
      <c r="D232" s="59"/>
      <c r="E232" s="14">
        <f t="shared" si="69"/>
        <v>0</v>
      </c>
      <c r="F232" s="14">
        <f t="shared" si="70"/>
        <v>0</v>
      </c>
      <c r="G232" s="14">
        <f t="shared" si="71"/>
        <v>0</v>
      </c>
      <c r="H232" s="15">
        <f t="shared" si="72"/>
        <v>0</v>
      </c>
      <c r="I232" s="61"/>
      <c r="J232" s="14">
        <f t="shared" si="73"/>
        <v>0</v>
      </c>
      <c r="K232" s="14">
        <f t="shared" si="74"/>
        <v>0</v>
      </c>
      <c r="L232" s="14">
        <f t="shared" si="75"/>
        <v>0</v>
      </c>
      <c r="M232" s="15">
        <f t="shared" si="76"/>
        <v>0</v>
      </c>
      <c r="N232" s="17"/>
      <c r="O232" s="17"/>
      <c r="P232" s="17"/>
      <c r="Q232" s="17"/>
      <c r="R232" s="17"/>
      <c r="S232" s="17"/>
      <c r="T232" s="65"/>
      <c r="U232" s="16">
        <f t="shared" si="77"/>
        <v>0</v>
      </c>
      <c r="V232" s="16">
        <f t="shared" si="78"/>
        <v>0</v>
      </c>
      <c r="W232" s="16">
        <f t="shared" si="79"/>
        <v>0</v>
      </c>
      <c r="X232" s="15">
        <f t="shared" si="80"/>
        <v>0</v>
      </c>
      <c r="Y232" s="61">
        <v>100</v>
      </c>
      <c r="Z232" s="16">
        <f t="shared" si="81"/>
        <v>0</v>
      </c>
      <c r="AA232" s="16">
        <f t="shared" si="82"/>
        <v>0</v>
      </c>
      <c r="AB232" s="16">
        <f t="shared" si="83"/>
        <v>0</v>
      </c>
      <c r="AC232" s="15">
        <f t="shared" si="84"/>
        <v>0</v>
      </c>
      <c r="AD232" s="18">
        <f t="shared" si="85"/>
        <v>0</v>
      </c>
      <c r="AE232" s="19">
        <f t="shared" si="86"/>
        <v>0</v>
      </c>
      <c r="AF232" s="19">
        <f t="shared" si="87"/>
        <v>188</v>
      </c>
    </row>
    <row r="233" spans="1:32" hidden="1" x14ac:dyDescent="0.25">
      <c r="A233" s="68">
        <v>228</v>
      </c>
      <c r="B233" s="57"/>
      <c r="C233" s="58"/>
      <c r="D233" s="59"/>
      <c r="E233" s="14">
        <f t="shared" si="69"/>
        <v>0</v>
      </c>
      <c r="F233" s="14">
        <f t="shared" si="70"/>
        <v>0</v>
      </c>
      <c r="G233" s="14">
        <f t="shared" si="71"/>
        <v>0</v>
      </c>
      <c r="H233" s="15">
        <f t="shared" si="72"/>
        <v>0</v>
      </c>
      <c r="I233" s="61"/>
      <c r="J233" s="14">
        <f t="shared" si="73"/>
        <v>0</v>
      </c>
      <c r="K233" s="14">
        <f t="shared" si="74"/>
        <v>0</v>
      </c>
      <c r="L233" s="14">
        <f t="shared" si="75"/>
        <v>0</v>
      </c>
      <c r="M233" s="15">
        <f t="shared" si="76"/>
        <v>0</v>
      </c>
      <c r="N233" s="17"/>
      <c r="O233" s="17"/>
      <c r="P233" s="17"/>
      <c r="Q233" s="17"/>
      <c r="R233" s="17"/>
      <c r="S233" s="17"/>
      <c r="T233" s="65"/>
      <c r="U233" s="16">
        <f t="shared" si="77"/>
        <v>0</v>
      </c>
      <c r="V233" s="16">
        <f t="shared" si="78"/>
        <v>0</v>
      </c>
      <c r="W233" s="16">
        <f t="shared" si="79"/>
        <v>0</v>
      </c>
      <c r="X233" s="15">
        <f t="shared" si="80"/>
        <v>0</v>
      </c>
      <c r="Y233" s="61">
        <v>100</v>
      </c>
      <c r="Z233" s="16">
        <f t="shared" si="81"/>
        <v>0</v>
      </c>
      <c r="AA233" s="16">
        <f t="shared" si="82"/>
        <v>0</v>
      </c>
      <c r="AB233" s="16">
        <f t="shared" si="83"/>
        <v>0</v>
      </c>
      <c r="AC233" s="15">
        <f t="shared" si="84"/>
        <v>0</v>
      </c>
      <c r="AD233" s="18">
        <f t="shared" si="85"/>
        <v>0</v>
      </c>
      <c r="AE233" s="19">
        <f t="shared" si="86"/>
        <v>0</v>
      </c>
      <c r="AF233" s="19">
        <f t="shared" si="87"/>
        <v>188</v>
      </c>
    </row>
    <row r="234" spans="1:32" hidden="1" x14ac:dyDescent="0.25">
      <c r="A234" s="68">
        <v>229</v>
      </c>
      <c r="B234" s="57"/>
      <c r="C234" s="58"/>
      <c r="D234" s="59"/>
      <c r="E234" s="14">
        <f t="shared" si="69"/>
        <v>0</v>
      </c>
      <c r="F234" s="14">
        <f t="shared" si="70"/>
        <v>0</v>
      </c>
      <c r="G234" s="14">
        <f t="shared" si="71"/>
        <v>0</v>
      </c>
      <c r="H234" s="15">
        <f t="shared" si="72"/>
        <v>0</v>
      </c>
      <c r="I234" s="61"/>
      <c r="J234" s="14">
        <f t="shared" si="73"/>
        <v>0</v>
      </c>
      <c r="K234" s="14">
        <f t="shared" si="74"/>
        <v>0</v>
      </c>
      <c r="L234" s="14">
        <f t="shared" si="75"/>
        <v>0</v>
      </c>
      <c r="M234" s="15">
        <f t="shared" si="76"/>
        <v>0</v>
      </c>
      <c r="N234" s="17"/>
      <c r="O234" s="17"/>
      <c r="P234" s="17"/>
      <c r="Q234" s="17"/>
      <c r="R234" s="17"/>
      <c r="S234" s="17"/>
      <c r="T234" s="65"/>
      <c r="U234" s="16">
        <f t="shared" si="77"/>
        <v>0</v>
      </c>
      <c r="V234" s="16">
        <f t="shared" si="78"/>
        <v>0</v>
      </c>
      <c r="W234" s="16">
        <f t="shared" si="79"/>
        <v>0</v>
      </c>
      <c r="X234" s="15">
        <f t="shared" si="80"/>
        <v>0</v>
      </c>
      <c r="Y234" s="61">
        <v>100</v>
      </c>
      <c r="Z234" s="16">
        <f t="shared" si="81"/>
        <v>0</v>
      </c>
      <c r="AA234" s="16">
        <f t="shared" si="82"/>
        <v>0</v>
      </c>
      <c r="AB234" s="16">
        <f t="shared" si="83"/>
        <v>0</v>
      </c>
      <c r="AC234" s="15">
        <f t="shared" si="84"/>
        <v>0</v>
      </c>
      <c r="AD234" s="18">
        <f t="shared" si="85"/>
        <v>0</v>
      </c>
      <c r="AE234" s="19">
        <f t="shared" si="86"/>
        <v>0</v>
      </c>
      <c r="AF234" s="19">
        <f t="shared" si="87"/>
        <v>188</v>
      </c>
    </row>
    <row r="235" spans="1:32" hidden="1" x14ac:dyDescent="0.25">
      <c r="A235" s="68">
        <v>230</v>
      </c>
      <c r="B235" s="57"/>
      <c r="C235" s="58"/>
      <c r="D235" s="59"/>
      <c r="E235" s="14">
        <f t="shared" si="69"/>
        <v>0</v>
      </c>
      <c r="F235" s="14">
        <f t="shared" si="70"/>
        <v>0</v>
      </c>
      <c r="G235" s="14">
        <f t="shared" si="71"/>
        <v>0</v>
      </c>
      <c r="H235" s="15">
        <f t="shared" si="72"/>
        <v>0</v>
      </c>
      <c r="I235" s="61"/>
      <c r="J235" s="14">
        <f t="shared" si="73"/>
        <v>0</v>
      </c>
      <c r="K235" s="14">
        <f t="shared" si="74"/>
        <v>0</v>
      </c>
      <c r="L235" s="14">
        <f t="shared" si="75"/>
        <v>0</v>
      </c>
      <c r="M235" s="15">
        <f t="shared" si="76"/>
        <v>0</v>
      </c>
      <c r="N235" s="17"/>
      <c r="O235" s="17"/>
      <c r="P235" s="17"/>
      <c r="Q235" s="17"/>
      <c r="R235" s="17"/>
      <c r="S235" s="17"/>
      <c r="T235" s="65"/>
      <c r="U235" s="16">
        <f t="shared" si="77"/>
        <v>0</v>
      </c>
      <c r="V235" s="16">
        <f t="shared" si="78"/>
        <v>0</v>
      </c>
      <c r="W235" s="16">
        <f t="shared" si="79"/>
        <v>0</v>
      </c>
      <c r="X235" s="15">
        <f t="shared" si="80"/>
        <v>0</v>
      </c>
      <c r="Y235" s="61">
        <v>100</v>
      </c>
      <c r="Z235" s="16">
        <f t="shared" si="81"/>
        <v>0</v>
      </c>
      <c r="AA235" s="16">
        <f t="shared" si="82"/>
        <v>0</v>
      </c>
      <c r="AB235" s="16">
        <f t="shared" si="83"/>
        <v>0</v>
      </c>
      <c r="AC235" s="15">
        <f t="shared" si="84"/>
        <v>0</v>
      </c>
      <c r="AD235" s="18">
        <f t="shared" si="85"/>
        <v>0</v>
      </c>
      <c r="AE235" s="19">
        <f t="shared" si="86"/>
        <v>0</v>
      </c>
      <c r="AF235" s="19">
        <f t="shared" si="87"/>
        <v>188</v>
      </c>
    </row>
    <row r="236" spans="1:32" hidden="1" x14ac:dyDescent="0.25">
      <c r="A236" s="68">
        <v>231</v>
      </c>
      <c r="B236" s="57"/>
      <c r="C236" s="58"/>
      <c r="D236" s="59"/>
      <c r="E236" s="14">
        <f t="shared" si="69"/>
        <v>0</v>
      </c>
      <c r="F236" s="14">
        <f t="shared" si="70"/>
        <v>0</v>
      </c>
      <c r="G236" s="14">
        <f t="shared" si="71"/>
        <v>0</v>
      </c>
      <c r="H236" s="15">
        <f t="shared" si="72"/>
        <v>0</v>
      </c>
      <c r="I236" s="61"/>
      <c r="J236" s="14">
        <f t="shared" si="73"/>
        <v>0</v>
      </c>
      <c r="K236" s="14">
        <f t="shared" si="74"/>
        <v>0</v>
      </c>
      <c r="L236" s="14">
        <f t="shared" si="75"/>
        <v>0</v>
      </c>
      <c r="M236" s="15">
        <f t="shared" si="76"/>
        <v>0</v>
      </c>
      <c r="N236" s="17"/>
      <c r="O236" s="17"/>
      <c r="P236" s="17"/>
      <c r="Q236" s="17"/>
      <c r="R236" s="17"/>
      <c r="S236" s="17"/>
      <c r="T236" s="65"/>
      <c r="U236" s="16">
        <f t="shared" si="77"/>
        <v>0</v>
      </c>
      <c r="V236" s="16">
        <f t="shared" si="78"/>
        <v>0</v>
      </c>
      <c r="W236" s="16">
        <f t="shared" si="79"/>
        <v>0</v>
      </c>
      <c r="X236" s="15">
        <f t="shared" si="80"/>
        <v>0</v>
      </c>
      <c r="Y236" s="61">
        <v>100</v>
      </c>
      <c r="Z236" s="16">
        <f t="shared" si="81"/>
        <v>0</v>
      </c>
      <c r="AA236" s="16">
        <f t="shared" si="82"/>
        <v>0</v>
      </c>
      <c r="AB236" s="16">
        <f t="shared" si="83"/>
        <v>0</v>
      </c>
      <c r="AC236" s="15">
        <f t="shared" si="84"/>
        <v>0</v>
      </c>
      <c r="AD236" s="18">
        <f t="shared" si="85"/>
        <v>0</v>
      </c>
      <c r="AE236" s="19">
        <f t="shared" si="86"/>
        <v>0</v>
      </c>
      <c r="AF236" s="19">
        <f t="shared" si="87"/>
        <v>188</v>
      </c>
    </row>
    <row r="237" spans="1:32" hidden="1" x14ac:dyDescent="0.25">
      <c r="A237" s="68">
        <v>232</v>
      </c>
      <c r="B237" s="57"/>
      <c r="C237" s="58"/>
      <c r="D237" s="59"/>
      <c r="E237" s="14">
        <f t="shared" si="69"/>
        <v>0</v>
      </c>
      <c r="F237" s="14">
        <f t="shared" si="70"/>
        <v>0</v>
      </c>
      <c r="G237" s="14">
        <f t="shared" si="71"/>
        <v>0</v>
      </c>
      <c r="H237" s="15">
        <f t="shared" si="72"/>
        <v>0</v>
      </c>
      <c r="I237" s="61"/>
      <c r="J237" s="14">
        <f t="shared" si="73"/>
        <v>0</v>
      </c>
      <c r="K237" s="14">
        <f t="shared" si="74"/>
        <v>0</v>
      </c>
      <c r="L237" s="14">
        <f t="shared" si="75"/>
        <v>0</v>
      </c>
      <c r="M237" s="15">
        <f t="shared" si="76"/>
        <v>0</v>
      </c>
      <c r="N237" s="17"/>
      <c r="O237" s="17"/>
      <c r="P237" s="17"/>
      <c r="Q237" s="17"/>
      <c r="R237" s="17"/>
      <c r="S237" s="17"/>
      <c r="T237" s="65"/>
      <c r="U237" s="16">
        <f t="shared" si="77"/>
        <v>0</v>
      </c>
      <c r="V237" s="16">
        <f t="shared" si="78"/>
        <v>0</v>
      </c>
      <c r="W237" s="16">
        <f t="shared" si="79"/>
        <v>0</v>
      </c>
      <c r="X237" s="15">
        <f t="shared" si="80"/>
        <v>0</v>
      </c>
      <c r="Y237" s="61">
        <v>100</v>
      </c>
      <c r="Z237" s="16">
        <f t="shared" si="81"/>
        <v>0</v>
      </c>
      <c r="AA237" s="16">
        <f t="shared" si="82"/>
        <v>0</v>
      </c>
      <c r="AB237" s="16">
        <f t="shared" si="83"/>
        <v>0</v>
      </c>
      <c r="AC237" s="15">
        <f t="shared" si="84"/>
        <v>0</v>
      </c>
      <c r="AD237" s="18">
        <f t="shared" si="85"/>
        <v>0</v>
      </c>
      <c r="AE237" s="19">
        <f t="shared" si="86"/>
        <v>0</v>
      </c>
      <c r="AF237" s="19">
        <f t="shared" si="87"/>
        <v>188</v>
      </c>
    </row>
    <row r="238" spans="1:32" hidden="1" x14ac:dyDescent="0.25">
      <c r="A238" s="68">
        <v>233</v>
      </c>
      <c r="B238" s="57"/>
      <c r="C238" s="58"/>
      <c r="D238" s="59"/>
      <c r="E238" s="14">
        <f t="shared" si="69"/>
        <v>0</v>
      </c>
      <c r="F238" s="14">
        <f t="shared" si="70"/>
        <v>0</v>
      </c>
      <c r="G238" s="14">
        <f t="shared" si="71"/>
        <v>0</v>
      </c>
      <c r="H238" s="15">
        <f t="shared" si="72"/>
        <v>0</v>
      </c>
      <c r="I238" s="61"/>
      <c r="J238" s="14">
        <f t="shared" si="73"/>
        <v>0</v>
      </c>
      <c r="K238" s="14">
        <f t="shared" si="74"/>
        <v>0</v>
      </c>
      <c r="L238" s="14">
        <f t="shared" si="75"/>
        <v>0</v>
      </c>
      <c r="M238" s="15">
        <f t="shared" si="76"/>
        <v>0</v>
      </c>
      <c r="N238" s="17"/>
      <c r="O238" s="17"/>
      <c r="P238" s="17"/>
      <c r="Q238" s="17"/>
      <c r="R238" s="17"/>
      <c r="S238" s="17"/>
      <c r="T238" s="65"/>
      <c r="U238" s="16">
        <f t="shared" si="77"/>
        <v>0</v>
      </c>
      <c r="V238" s="16">
        <f t="shared" si="78"/>
        <v>0</v>
      </c>
      <c r="W238" s="16">
        <f t="shared" si="79"/>
        <v>0</v>
      </c>
      <c r="X238" s="15">
        <f t="shared" si="80"/>
        <v>0</v>
      </c>
      <c r="Y238" s="61">
        <v>100</v>
      </c>
      <c r="Z238" s="16">
        <f t="shared" si="81"/>
        <v>0</v>
      </c>
      <c r="AA238" s="16">
        <f t="shared" si="82"/>
        <v>0</v>
      </c>
      <c r="AB238" s="16">
        <f t="shared" si="83"/>
        <v>0</v>
      </c>
      <c r="AC238" s="15">
        <f t="shared" si="84"/>
        <v>0</v>
      </c>
      <c r="AD238" s="18">
        <f t="shared" si="85"/>
        <v>0</v>
      </c>
      <c r="AE238" s="19">
        <f t="shared" si="86"/>
        <v>0</v>
      </c>
      <c r="AF238" s="19">
        <f t="shared" si="87"/>
        <v>188</v>
      </c>
    </row>
    <row r="239" spans="1:32" hidden="1" x14ac:dyDescent="0.25">
      <c r="A239" s="68">
        <v>234</v>
      </c>
      <c r="B239" s="57"/>
      <c r="C239" s="58"/>
      <c r="D239" s="59"/>
      <c r="E239" s="14">
        <f t="shared" si="69"/>
        <v>0</v>
      </c>
      <c r="F239" s="14">
        <f t="shared" si="70"/>
        <v>0</v>
      </c>
      <c r="G239" s="14">
        <f t="shared" si="71"/>
        <v>0</v>
      </c>
      <c r="H239" s="15">
        <f t="shared" si="72"/>
        <v>0</v>
      </c>
      <c r="I239" s="61"/>
      <c r="J239" s="14">
        <f t="shared" si="73"/>
        <v>0</v>
      </c>
      <c r="K239" s="14">
        <f t="shared" si="74"/>
        <v>0</v>
      </c>
      <c r="L239" s="14">
        <f t="shared" si="75"/>
        <v>0</v>
      </c>
      <c r="M239" s="15">
        <f t="shared" si="76"/>
        <v>0</v>
      </c>
      <c r="N239" s="17"/>
      <c r="O239" s="17"/>
      <c r="P239" s="17"/>
      <c r="Q239" s="17"/>
      <c r="R239" s="17"/>
      <c r="S239" s="17"/>
      <c r="T239" s="65"/>
      <c r="U239" s="16">
        <f t="shared" si="77"/>
        <v>0</v>
      </c>
      <c r="V239" s="16">
        <f t="shared" si="78"/>
        <v>0</v>
      </c>
      <c r="W239" s="16">
        <f t="shared" si="79"/>
        <v>0</v>
      </c>
      <c r="X239" s="15">
        <f t="shared" si="80"/>
        <v>0</v>
      </c>
      <c r="Y239" s="61">
        <v>100</v>
      </c>
      <c r="Z239" s="16">
        <f t="shared" si="81"/>
        <v>0</v>
      </c>
      <c r="AA239" s="16">
        <f t="shared" si="82"/>
        <v>0</v>
      </c>
      <c r="AB239" s="16">
        <f t="shared" si="83"/>
        <v>0</v>
      </c>
      <c r="AC239" s="15">
        <f t="shared" si="84"/>
        <v>0</v>
      </c>
      <c r="AD239" s="18">
        <f t="shared" si="85"/>
        <v>0</v>
      </c>
      <c r="AE239" s="19">
        <f t="shared" si="86"/>
        <v>0</v>
      </c>
      <c r="AF239" s="19">
        <f t="shared" si="87"/>
        <v>188</v>
      </c>
    </row>
    <row r="240" spans="1:32" hidden="1" x14ac:dyDescent="0.25">
      <c r="A240" s="68">
        <v>235</v>
      </c>
      <c r="B240" s="57"/>
      <c r="C240" s="58"/>
      <c r="D240" s="59"/>
      <c r="E240" s="14">
        <f t="shared" si="69"/>
        <v>0</v>
      </c>
      <c r="F240" s="14">
        <f t="shared" si="70"/>
        <v>0</v>
      </c>
      <c r="G240" s="14">
        <f t="shared" si="71"/>
        <v>0</v>
      </c>
      <c r="H240" s="15">
        <f t="shared" si="72"/>
        <v>0</v>
      </c>
      <c r="I240" s="61"/>
      <c r="J240" s="14">
        <f t="shared" si="73"/>
        <v>0</v>
      </c>
      <c r="K240" s="14">
        <f t="shared" si="74"/>
        <v>0</v>
      </c>
      <c r="L240" s="14">
        <f t="shared" si="75"/>
        <v>0</v>
      </c>
      <c r="M240" s="15">
        <f t="shared" si="76"/>
        <v>0</v>
      </c>
      <c r="N240" s="17"/>
      <c r="O240" s="17"/>
      <c r="P240" s="17"/>
      <c r="Q240" s="17"/>
      <c r="R240" s="17"/>
      <c r="S240" s="17"/>
      <c r="T240" s="65"/>
      <c r="U240" s="16">
        <f t="shared" si="77"/>
        <v>0</v>
      </c>
      <c r="V240" s="16">
        <f t="shared" si="78"/>
        <v>0</v>
      </c>
      <c r="W240" s="16">
        <f t="shared" si="79"/>
        <v>0</v>
      </c>
      <c r="X240" s="15">
        <f t="shared" si="80"/>
        <v>0</v>
      </c>
      <c r="Y240" s="61">
        <v>100</v>
      </c>
      <c r="Z240" s="16">
        <f t="shared" si="81"/>
        <v>0</v>
      </c>
      <c r="AA240" s="16">
        <f t="shared" si="82"/>
        <v>0</v>
      </c>
      <c r="AB240" s="16">
        <f t="shared" si="83"/>
        <v>0</v>
      </c>
      <c r="AC240" s="15">
        <f t="shared" si="84"/>
        <v>0</v>
      </c>
      <c r="AD240" s="18">
        <f t="shared" si="85"/>
        <v>0</v>
      </c>
      <c r="AE240" s="19">
        <f t="shared" si="86"/>
        <v>0</v>
      </c>
      <c r="AF240" s="19">
        <f t="shared" si="87"/>
        <v>188</v>
      </c>
    </row>
    <row r="241" spans="1:32" hidden="1" x14ac:dyDescent="0.25">
      <c r="A241" s="68">
        <v>236</v>
      </c>
      <c r="B241" s="57"/>
      <c r="C241" s="58"/>
      <c r="D241" s="59"/>
      <c r="E241" s="14">
        <f t="shared" si="69"/>
        <v>0</v>
      </c>
      <c r="F241" s="14">
        <f t="shared" si="70"/>
        <v>0</v>
      </c>
      <c r="G241" s="14">
        <f t="shared" si="71"/>
        <v>0</v>
      </c>
      <c r="H241" s="15">
        <f t="shared" si="72"/>
        <v>0</v>
      </c>
      <c r="I241" s="61"/>
      <c r="J241" s="14">
        <f t="shared" si="73"/>
        <v>0</v>
      </c>
      <c r="K241" s="14">
        <f t="shared" si="74"/>
        <v>0</v>
      </c>
      <c r="L241" s="14">
        <f t="shared" si="75"/>
        <v>0</v>
      </c>
      <c r="M241" s="15">
        <f t="shared" si="76"/>
        <v>0</v>
      </c>
      <c r="N241" s="17"/>
      <c r="O241" s="17"/>
      <c r="P241" s="17"/>
      <c r="Q241" s="17"/>
      <c r="R241" s="17"/>
      <c r="S241" s="17"/>
      <c r="T241" s="65"/>
      <c r="U241" s="16">
        <f t="shared" si="77"/>
        <v>0</v>
      </c>
      <c r="V241" s="16">
        <f t="shared" si="78"/>
        <v>0</v>
      </c>
      <c r="W241" s="16">
        <f t="shared" si="79"/>
        <v>0</v>
      </c>
      <c r="X241" s="15">
        <f t="shared" si="80"/>
        <v>0</v>
      </c>
      <c r="Y241" s="61">
        <v>100</v>
      </c>
      <c r="Z241" s="16">
        <f t="shared" si="81"/>
        <v>0</v>
      </c>
      <c r="AA241" s="16">
        <f t="shared" si="82"/>
        <v>0</v>
      </c>
      <c r="AB241" s="16">
        <f t="shared" si="83"/>
        <v>0</v>
      </c>
      <c r="AC241" s="15">
        <f t="shared" si="84"/>
        <v>0</v>
      </c>
      <c r="AD241" s="18">
        <f t="shared" si="85"/>
        <v>0</v>
      </c>
      <c r="AE241" s="19">
        <f t="shared" si="86"/>
        <v>0</v>
      </c>
      <c r="AF241" s="19">
        <f t="shared" si="87"/>
        <v>188</v>
      </c>
    </row>
    <row r="242" spans="1:32" hidden="1" x14ac:dyDescent="0.25">
      <c r="A242" s="68">
        <v>237</v>
      </c>
      <c r="B242" s="57"/>
      <c r="C242" s="58"/>
      <c r="D242" s="59"/>
      <c r="E242" s="14">
        <f t="shared" si="69"/>
        <v>0</v>
      </c>
      <c r="F242" s="14">
        <f t="shared" si="70"/>
        <v>0</v>
      </c>
      <c r="G242" s="14">
        <f t="shared" si="71"/>
        <v>0</v>
      </c>
      <c r="H242" s="15">
        <f t="shared" si="72"/>
        <v>0</v>
      </c>
      <c r="I242" s="61"/>
      <c r="J242" s="14">
        <f t="shared" si="73"/>
        <v>0</v>
      </c>
      <c r="K242" s="14">
        <f t="shared" si="74"/>
        <v>0</v>
      </c>
      <c r="L242" s="14">
        <f t="shared" si="75"/>
        <v>0</v>
      </c>
      <c r="M242" s="15">
        <f t="shared" si="76"/>
        <v>0</v>
      </c>
      <c r="N242" s="17"/>
      <c r="O242" s="17"/>
      <c r="P242" s="17"/>
      <c r="Q242" s="17"/>
      <c r="R242" s="17"/>
      <c r="S242" s="17"/>
      <c r="T242" s="65"/>
      <c r="U242" s="16">
        <f t="shared" si="77"/>
        <v>0</v>
      </c>
      <c r="V242" s="16">
        <f t="shared" si="78"/>
        <v>0</v>
      </c>
      <c r="W242" s="16">
        <f t="shared" si="79"/>
        <v>0</v>
      </c>
      <c r="X242" s="15">
        <f t="shared" si="80"/>
        <v>0</v>
      </c>
      <c r="Y242" s="61">
        <v>100</v>
      </c>
      <c r="Z242" s="16">
        <f t="shared" si="81"/>
        <v>0</v>
      </c>
      <c r="AA242" s="16">
        <f t="shared" si="82"/>
        <v>0</v>
      </c>
      <c r="AB242" s="16">
        <f t="shared" si="83"/>
        <v>0</v>
      </c>
      <c r="AC242" s="15">
        <f t="shared" si="84"/>
        <v>0</v>
      </c>
      <c r="AD242" s="18">
        <f t="shared" si="85"/>
        <v>0</v>
      </c>
      <c r="AE242" s="19">
        <f t="shared" si="86"/>
        <v>0</v>
      </c>
      <c r="AF242" s="19">
        <f t="shared" si="87"/>
        <v>188</v>
      </c>
    </row>
    <row r="243" spans="1:32" hidden="1" x14ac:dyDescent="0.25">
      <c r="A243" s="68">
        <v>238</v>
      </c>
      <c r="B243" s="57"/>
      <c r="C243" s="58"/>
      <c r="D243" s="59"/>
      <c r="E243" s="14">
        <f t="shared" si="69"/>
        <v>0</v>
      </c>
      <c r="F243" s="14">
        <f t="shared" si="70"/>
        <v>0</v>
      </c>
      <c r="G243" s="14">
        <f t="shared" si="71"/>
        <v>0</v>
      </c>
      <c r="H243" s="15">
        <f t="shared" si="72"/>
        <v>0</v>
      </c>
      <c r="I243" s="61"/>
      <c r="J243" s="14">
        <f t="shared" si="73"/>
        <v>0</v>
      </c>
      <c r="K243" s="14">
        <f t="shared" si="74"/>
        <v>0</v>
      </c>
      <c r="L243" s="14">
        <f t="shared" si="75"/>
        <v>0</v>
      </c>
      <c r="M243" s="15">
        <f t="shared" si="76"/>
        <v>0</v>
      </c>
      <c r="N243" s="17"/>
      <c r="O243" s="17"/>
      <c r="P243" s="17"/>
      <c r="Q243" s="17"/>
      <c r="R243" s="17"/>
      <c r="S243" s="17"/>
      <c r="T243" s="65"/>
      <c r="U243" s="16">
        <f t="shared" si="77"/>
        <v>0</v>
      </c>
      <c r="V243" s="16">
        <f t="shared" si="78"/>
        <v>0</v>
      </c>
      <c r="W243" s="16">
        <f t="shared" si="79"/>
        <v>0</v>
      </c>
      <c r="X243" s="15">
        <f t="shared" si="80"/>
        <v>0</v>
      </c>
      <c r="Y243" s="61">
        <v>100</v>
      </c>
      <c r="Z243" s="16">
        <f t="shared" si="81"/>
        <v>0</v>
      </c>
      <c r="AA243" s="16">
        <f t="shared" si="82"/>
        <v>0</v>
      </c>
      <c r="AB243" s="16">
        <f t="shared" si="83"/>
        <v>0</v>
      </c>
      <c r="AC243" s="15">
        <f t="shared" si="84"/>
        <v>0</v>
      </c>
      <c r="AD243" s="18">
        <f t="shared" si="85"/>
        <v>0</v>
      </c>
      <c r="AE243" s="19">
        <f t="shared" si="86"/>
        <v>0</v>
      </c>
      <c r="AF243" s="19">
        <f t="shared" si="87"/>
        <v>188</v>
      </c>
    </row>
    <row r="244" spans="1:32" hidden="1" x14ac:dyDescent="0.25">
      <c r="A244" s="68">
        <v>239</v>
      </c>
      <c r="B244" s="57"/>
      <c r="C244" s="58"/>
      <c r="D244" s="59"/>
      <c r="E244" s="14">
        <f t="shared" si="69"/>
        <v>0</v>
      </c>
      <c r="F244" s="14">
        <f t="shared" si="70"/>
        <v>0</v>
      </c>
      <c r="G244" s="14">
        <f t="shared" si="71"/>
        <v>0</v>
      </c>
      <c r="H244" s="15">
        <f t="shared" si="72"/>
        <v>0</v>
      </c>
      <c r="I244" s="61"/>
      <c r="J244" s="14">
        <f t="shared" si="73"/>
        <v>0</v>
      </c>
      <c r="K244" s="14">
        <f t="shared" si="74"/>
        <v>0</v>
      </c>
      <c r="L244" s="14">
        <f t="shared" si="75"/>
        <v>0</v>
      </c>
      <c r="M244" s="15">
        <f t="shared" si="76"/>
        <v>0</v>
      </c>
      <c r="N244" s="17"/>
      <c r="O244" s="17"/>
      <c r="P244" s="17"/>
      <c r="Q244" s="17"/>
      <c r="R244" s="17"/>
      <c r="S244" s="17"/>
      <c r="T244" s="65"/>
      <c r="U244" s="16">
        <f t="shared" si="77"/>
        <v>0</v>
      </c>
      <c r="V244" s="16">
        <f t="shared" si="78"/>
        <v>0</v>
      </c>
      <c r="W244" s="16">
        <f t="shared" si="79"/>
        <v>0</v>
      </c>
      <c r="X244" s="15">
        <f t="shared" si="80"/>
        <v>0</v>
      </c>
      <c r="Y244" s="61">
        <v>100</v>
      </c>
      <c r="Z244" s="16">
        <f t="shared" si="81"/>
        <v>0</v>
      </c>
      <c r="AA244" s="16">
        <f t="shared" si="82"/>
        <v>0</v>
      </c>
      <c r="AB244" s="16">
        <f t="shared" si="83"/>
        <v>0</v>
      </c>
      <c r="AC244" s="15">
        <f t="shared" si="84"/>
        <v>0</v>
      </c>
      <c r="AD244" s="18">
        <f t="shared" si="85"/>
        <v>0</v>
      </c>
      <c r="AE244" s="19">
        <f t="shared" si="86"/>
        <v>0</v>
      </c>
      <c r="AF244" s="19">
        <f t="shared" si="87"/>
        <v>188</v>
      </c>
    </row>
    <row r="245" spans="1:32" hidden="1" x14ac:dyDescent="0.25">
      <c r="A245" s="68">
        <v>240</v>
      </c>
      <c r="B245" s="57"/>
      <c r="C245" s="58"/>
      <c r="D245" s="59"/>
      <c r="E245" s="14">
        <f t="shared" si="69"/>
        <v>0</v>
      </c>
      <c r="F245" s="14">
        <f t="shared" si="70"/>
        <v>0</v>
      </c>
      <c r="G245" s="14">
        <f t="shared" si="71"/>
        <v>0</v>
      </c>
      <c r="H245" s="15">
        <f t="shared" si="72"/>
        <v>0</v>
      </c>
      <c r="I245" s="61"/>
      <c r="J245" s="14">
        <f t="shared" si="73"/>
        <v>0</v>
      </c>
      <c r="K245" s="14">
        <f t="shared" si="74"/>
        <v>0</v>
      </c>
      <c r="L245" s="14">
        <f t="shared" si="75"/>
        <v>0</v>
      </c>
      <c r="M245" s="15">
        <f t="shared" si="76"/>
        <v>0</v>
      </c>
      <c r="N245" s="17"/>
      <c r="O245" s="17"/>
      <c r="P245" s="17"/>
      <c r="Q245" s="17"/>
      <c r="R245" s="17"/>
      <c r="S245" s="17"/>
      <c r="T245" s="65"/>
      <c r="U245" s="16">
        <f t="shared" si="77"/>
        <v>0</v>
      </c>
      <c r="V245" s="16">
        <f t="shared" si="78"/>
        <v>0</v>
      </c>
      <c r="W245" s="16">
        <f t="shared" si="79"/>
        <v>0</v>
      </c>
      <c r="X245" s="15">
        <f t="shared" si="80"/>
        <v>0</v>
      </c>
      <c r="Y245" s="61">
        <v>100</v>
      </c>
      <c r="Z245" s="16">
        <f t="shared" si="81"/>
        <v>0</v>
      </c>
      <c r="AA245" s="16">
        <f t="shared" si="82"/>
        <v>0</v>
      </c>
      <c r="AB245" s="16">
        <f t="shared" si="83"/>
        <v>0</v>
      </c>
      <c r="AC245" s="15">
        <f t="shared" si="84"/>
        <v>0</v>
      </c>
      <c r="AD245" s="18">
        <f t="shared" si="85"/>
        <v>0</v>
      </c>
      <c r="AE245" s="19">
        <f t="shared" si="86"/>
        <v>0</v>
      </c>
      <c r="AF245" s="19">
        <f t="shared" si="87"/>
        <v>188</v>
      </c>
    </row>
    <row r="246" spans="1:32" hidden="1" x14ac:dyDescent="0.25">
      <c r="A246" s="68">
        <v>241</v>
      </c>
      <c r="B246" s="57"/>
      <c r="C246" s="58"/>
      <c r="D246" s="59"/>
      <c r="E246" s="14">
        <f t="shared" si="69"/>
        <v>0</v>
      </c>
      <c r="F246" s="14">
        <f t="shared" si="70"/>
        <v>0</v>
      </c>
      <c r="G246" s="14">
        <f t="shared" si="71"/>
        <v>0</v>
      </c>
      <c r="H246" s="15">
        <f t="shared" si="72"/>
        <v>0</v>
      </c>
      <c r="I246" s="61"/>
      <c r="J246" s="14">
        <f t="shared" si="73"/>
        <v>0</v>
      </c>
      <c r="K246" s="14">
        <f t="shared" si="74"/>
        <v>0</v>
      </c>
      <c r="L246" s="14">
        <f t="shared" si="75"/>
        <v>0</v>
      </c>
      <c r="M246" s="15">
        <f t="shared" si="76"/>
        <v>0</v>
      </c>
      <c r="N246" s="17"/>
      <c r="O246" s="17"/>
      <c r="P246" s="17"/>
      <c r="Q246" s="17"/>
      <c r="R246" s="17"/>
      <c r="S246" s="17"/>
      <c r="T246" s="65"/>
      <c r="U246" s="16">
        <f t="shared" si="77"/>
        <v>0</v>
      </c>
      <c r="V246" s="16">
        <f t="shared" si="78"/>
        <v>0</v>
      </c>
      <c r="W246" s="16">
        <f t="shared" si="79"/>
        <v>0</v>
      </c>
      <c r="X246" s="15">
        <f t="shared" si="80"/>
        <v>0</v>
      </c>
      <c r="Y246" s="61">
        <v>100</v>
      </c>
      <c r="Z246" s="16">
        <f t="shared" si="81"/>
        <v>0</v>
      </c>
      <c r="AA246" s="16">
        <f t="shared" si="82"/>
        <v>0</v>
      </c>
      <c r="AB246" s="16">
        <f t="shared" si="83"/>
        <v>0</v>
      </c>
      <c r="AC246" s="15">
        <f t="shared" si="84"/>
        <v>0</v>
      </c>
      <c r="AD246" s="18">
        <f t="shared" si="85"/>
        <v>0</v>
      </c>
      <c r="AE246" s="19">
        <f t="shared" si="86"/>
        <v>0</v>
      </c>
      <c r="AF246" s="19">
        <f t="shared" si="87"/>
        <v>188</v>
      </c>
    </row>
    <row r="247" spans="1:32" hidden="1" x14ac:dyDescent="0.25">
      <c r="A247" s="68">
        <v>242</v>
      </c>
      <c r="B247" s="57"/>
      <c r="C247" s="58"/>
      <c r="D247" s="59"/>
      <c r="E247" s="14">
        <f t="shared" si="69"/>
        <v>0</v>
      </c>
      <c r="F247" s="14">
        <f t="shared" si="70"/>
        <v>0</v>
      </c>
      <c r="G247" s="14">
        <f t="shared" si="71"/>
        <v>0</v>
      </c>
      <c r="H247" s="15">
        <f t="shared" si="72"/>
        <v>0</v>
      </c>
      <c r="I247" s="61"/>
      <c r="J247" s="14">
        <f t="shared" si="73"/>
        <v>0</v>
      </c>
      <c r="K247" s="14">
        <f t="shared" si="74"/>
        <v>0</v>
      </c>
      <c r="L247" s="14">
        <f t="shared" si="75"/>
        <v>0</v>
      </c>
      <c r="M247" s="15">
        <f t="shared" si="76"/>
        <v>0</v>
      </c>
      <c r="N247" s="17"/>
      <c r="O247" s="17"/>
      <c r="P247" s="17"/>
      <c r="Q247" s="17"/>
      <c r="R247" s="17"/>
      <c r="S247" s="17"/>
      <c r="T247" s="65"/>
      <c r="U247" s="16">
        <f t="shared" si="77"/>
        <v>0</v>
      </c>
      <c r="V247" s="16">
        <f t="shared" si="78"/>
        <v>0</v>
      </c>
      <c r="W247" s="16">
        <f t="shared" si="79"/>
        <v>0</v>
      </c>
      <c r="X247" s="15">
        <f t="shared" si="80"/>
        <v>0</v>
      </c>
      <c r="Y247" s="61">
        <v>100</v>
      </c>
      <c r="Z247" s="16">
        <f t="shared" si="81"/>
        <v>0</v>
      </c>
      <c r="AA247" s="16">
        <f t="shared" si="82"/>
        <v>0</v>
      </c>
      <c r="AB247" s="16">
        <f t="shared" si="83"/>
        <v>0</v>
      </c>
      <c r="AC247" s="15">
        <f t="shared" si="84"/>
        <v>0</v>
      </c>
      <c r="AD247" s="18">
        <f t="shared" si="85"/>
        <v>0</v>
      </c>
      <c r="AE247" s="19">
        <f t="shared" si="86"/>
        <v>0</v>
      </c>
      <c r="AF247" s="19">
        <f t="shared" si="87"/>
        <v>188</v>
      </c>
    </row>
    <row r="248" spans="1:32" hidden="1" x14ac:dyDescent="0.25">
      <c r="A248" s="68">
        <v>243</v>
      </c>
      <c r="B248" s="57"/>
      <c r="C248" s="58"/>
      <c r="D248" s="59"/>
      <c r="E248" s="14">
        <f t="shared" si="69"/>
        <v>0</v>
      </c>
      <c r="F248" s="14">
        <f t="shared" si="70"/>
        <v>0</v>
      </c>
      <c r="G248" s="14">
        <f t="shared" si="71"/>
        <v>0</v>
      </c>
      <c r="H248" s="15">
        <f t="shared" si="72"/>
        <v>0</v>
      </c>
      <c r="I248" s="61"/>
      <c r="J248" s="14">
        <f t="shared" si="73"/>
        <v>0</v>
      </c>
      <c r="K248" s="14">
        <f t="shared" si="74"/>
        <v>0</v>
      </c>
      <c r="L248" s="14">
        <f t="shared" si="75"/>
        <v>0</v>
      </c>
      <c r="M248" s="15">
        <f t="shared" si="76"/>
        <v>0</v>
      </c>
      <c r="N248" s="17"/>
      <c r="O248" s="17"/>
      <c r="P248" s="17"/>
      <c r="Q248" s="17"/>
      <c r="R248" s="17"/>
      <c r="S248" s="17"/>
      <c r="T248" s="65"/>
      <c r="U248" s="16">
        <f t="shared" si="77"/>
        <v>0</v>
      </c>
      <c r="V248" s="16">
        <f t="shared" si="78"/>
        <v>0</v>
      </c>
      <c r="W248" s="16">
        <f t="shared" si="79"/>
        <v>0</v>
      </c>
      <c r="X248" s="15">
        <f t="shared" si="80"/>
        <v>0</v>
      </c>
      <c r="Y248" s="61">
        <v>100</v>
      </c>
      <c r="Z248" s="16">
        <f t="shared" si="81"/>
        <v>0</v>
      </c>
      <c r="AA248" s="16">
        <f t="shared" si="82"/>
        <v>0</v>
      </c>
      <c r="AB248" s="16">
        <f t="shared" si="83"/>
        <v>0</v>
      </c>
      <c r="AC248" s="15">
        <f t="shared" si="84"/>
        <v>0</v>
      </c>
      <c r="AD248" s="18">
        <f t="shared" si="85"/>
        <v>0</v>
      </c>
      <c r="AE248" s="19">
        <f t="shared" si="86"/>
        <v>0</v>
      </c>
      <c r="AF248" s="19">
        <f t="shared" si="87"/>
        <v>188</v>
      </c>
    </row>
    <row r="249" spans="1:32" hidden="1" x14ac:dyDescent="0.25">
      <c r="A249" s="68">
        <v>244</v>
      </c>
      <c r="B249" s="57"/>
      <c r="C249" s="58"/>
      <c r="D249" s="59"/>
      <c r="E249" s="14">
        <f t="shared" si="69"/>
        <v>0</v>
      </c>
      <c r="F249" s="14">
        <f t="shared" si="70"/>
        <v>0</v>
      </c>
      <c r="G249" s="14">
        <f t="shared" si="71"/>
        <v>0</v>
      </c>
      <c r="H249" s="15">
        <f t="shared" si="72"/>
        <v>0</v>
      </c>
      <c r="I249" s="61"/>
      <c r="J249" s="14">
        <f t="shared" si="73"/>
        <v>0</v>
      </c>
      <c r="K249" s="14">
        <f t="shared" si="74"/>
        <v>0</v>
      </c>
      <c r="L249" s="14">
        <f t="shared" si="75"/>
        <v>0</v>
      </c>
      <c r="M249" s="15">
        <f t="shared" si="76"/>
        <v>0</v>
      </c>
      <c r="N249" s="17"/>
      <c r="O249" s="17"/>
      <c r="P249" s="17"/>
      <c r="Q249" s="17"/>
      <c r="R249" s="17"/>
      <c r="S249" s="17"/>
      <c r="T249" s="65"/>
      <c r="U249" s="16">
        <f t="shared" si="77"/>
        <v>0</v>
      </c>
      <c r="V249" s="16">
        <f t="shared" si="78"/>
        <v>0</v>
      </c>
      <c r="W249" s="16">
        <f t="shared" si="79"/>
        <v>0</v>
      </c>
      <c r="X249" s="15">
        <f t="shared" si="80"/>
        <v>0</v>
      </c>
      <c r="Y249" s="61">
        <v>100</v>
      </c>
      <c r="Z249" s="16">
        <f t="shared" si="81"/>
        <v>0</v>
      </c>
      <c r="AA249" s="16">
        <f t="shared" si="82"/>
        <v>0</v>
      </c>
      <c r="AB249" s="16">
        <f t="shared" si="83"/>
        <v>0</v>
      </c>
      <c r="AC249" s="15">
        <f t="shared" si="84"/>
        <v>0</v>
      </c>
      <c r="AD249" s="18">
        <f t="shared" si="85"/>
        <v>0</v>
      </c>
      <c r="AE249" s="19">
        <f t="shared" si="86"/>
        <v>0</v>
      </c>
      <c r="AF249" s="19">
        <f t="shared" si="87"/>
        <v>188</v>
      </c>
    </row>
    <row r="250" spans="1:32" hidden="1" x14ac:dyDescent="0.25">
      <c r="A250" s="68">
        <v>245</v>
      </c>
      <c r="B250" s="57"/>
      <c r="C250" s="58"/>
      <c r="D250" s="59"/>
      <c r="E250" s="14">
        <f t="shared" si="69"/>
        <v>0</v>
      </c>
      <c r="F250" s="14">
        <f t="shared" si="70"/>
        <v>0</v>
      </c>
      <c r="G250" s="14">
        <f t="shared" si="71"/>
        <v>0</v>
      </c>
      <c r="H250" s="15">
        <f t="shared" si="72"/>
        <v>0</v>
      </c>
      <c r="I250" s="61"/>
      <c r="J250" s="14">
        <f t="shared" si="73"/>
        <v>0</v>
      </c>
      <c r="K250" s="14">
        <f t="shared" si="74"/>
        <v>0</v>
      </c>
      <c r="L250" s="14">
        <f t="shared" si="75"/>
        <v>0</v>
      </c>
      <c r="M250" s="15">
        <f t="shared" si="76"/>
        <v>0</v>
      </c>
      <c r="N250" s="17"/>
      <c r="O250" s="17"/>
      <c r="P250" s="17"/>
      <c r="Q250" s="17"/>
      <c r="R250" s="17"/>
      <c r="S250" s="17"/>
      <c r="T250" s="65"/>
      <c r="U250" s="16">
        <f t="shared" si="77"/>
        <v>0</v>
      </c>
      <c r="V250" s="16">
        <f t="shared" si="78"/>
        <v>0</v>
      </c>
      <c r="W250" s="16">
        <f t="shared" si="79"/>
        <v>0</v>
      </c>
      <c r="X250" s="15">
        <f t="shared" si="80"/>
        <v>0</v>
      </c>
      <c r="Y250" s="61">
        <v>100</v>
      </c>
      <c r="Z250" s="16">
        <f t="shared" si="81"/>
        <v>0</v>
      </c>
      <c r="AA250" s="16">
        <f t="shared" si="82"/>
        <v>0</v>
      </c>
      <c r="AB250" s="16">
        <f t="shared" si="83"/>
        <v>0</v>
      </c>
      <c r="AC250" s="15">
        <f t="shared" si="84"/>
        <v>0</v>
      </c>
      <c r="AD250" s="18">
        <f t="shared" si="85"/>
        <v>0</v>
      </c>
      <c r="AE250" s="19">
        <f t="shared" si="86"/>
        <v>0</v>
      </c>
      <c r="AF250" s="19">
        <f t="shared" si="87"/>
        <v>188</v>
      </c>
    </row>
    <row r="251" spans="1:32" hidden="1" x14ac:dyDescent="0.25">
      <c r="A251" s="68">
        <v>246</v>
      </c>
      <c r="B251" s="57"/>
      <c r="C251" s="58"/>
      <c r="D251" s="59"/>
      <c r="E251" s="14">
        <f t="shared" si="69"/>
        <v>0</v>
      </c>
      <c r="F251" s="14">
        <f t="shared" si="70"/>
        <v>0</v>
      </c>
      <c r="G251" s="14">
        <f t="shared" si="71"/>
        <v>0</v>
      </c>
      <c r="H251" s="15">
        <f t="shared" si="72"/>
        <v>0</v>
      </c>
      <c r="I251" s="61"/>
      <c r="J251" s="14">
        <f t="shared" si="73"/>
        <v>0</v>
      </c>
      <c r="K251" s="14">
        <f t="shared" si="74"/>
        <v>0</v>
      </c>
      <c r="L251" s="14">
        <f t="shared" si="75"/>
        <v>0</v>
      </c>
      <c r="M251" s="15">
        <f t="shared" si="76"/>
        <v>0</v>
      </c>
      <c r="N251" s="17"/>
      <c r="O251" s="17"/>
      <c r="P251" s="17"/>
      <c r="Q251" s="17"/>
      <c r="R251" s="17"/>
      <c r="S251" s="17"/>
      <c r="T251" s="65"/>
      <c r="U251" s="16">
        <f t="shared" si="77"/>
        <v>0</v>
      </c>
      <c r="V251" s="16">
        <f t="shared" si="78"/>
        <v>0</v>
      </c>
      <c r="W251" s="16">
        <f t="shared" si="79"/>
        <v>0</v>
      </c>
      <c r="X251" s="15">
        <f t="shared" si="80"/>
        <v>0</v>
      </c>
      <c r="Y251" s="61">
        <v>100</v>
      </c>
      <c r="Z251" s="16">
        <f t="shared" si="81"/>
        <v>0</v>
      </c>
      <c r="AA251" s="16">
        <f t="shared" si="82"/>
        <v>0</v>
      </c>
      <c r="AB251" s="16">
        <f t="shared" si="83"/>
        <v>0</v>
      </c>
      <c r="AC251" s="15">
        <f t="shared" si="84"/>
        <v>0</v>
      </c>
      <c r="AD251" s="18">
        <f t="shared" si="85"/>
        <v>0</v>
      </c>
      <c r="AE251" s="19">
        <f t="shared" si="86"/>
        <v>0</v>
      </c>
      <c r="AF251" s="19">
        <f t="shared" si="87"/>
        <v>188</v>
      </c>
    </row>
    <row r="252" spans="1:32" hidden="1" x14ac:dyDescent="0.25">
      <c r="A252" s="68">
        <v>247</v>
      </c>
      <c r="B252" s="57"/>
      <c r="C252" s="58"/>
      <c r="D252" s="59"/>
      <c r="E252" s="14">
        <f t="shared" si="69"/>
        <v>0</v>
      </c>
      <c r="F252" s="14">
        <f t="shared" si="70"/>
        <v>0</v>
      </c>
      <c r="G252" s="14">
        <f t="shared" si="71"/>
        <v>0</v>
      </c>
      <c r="H252" s="15">
        <f t="shared" si="72"/>
        <v>0</v>
      </c>
      <c r="I252" s="61"/>
      <c r="J252" s="14">
        <f t="shared" si="73"/>
        <v>0</v>
      </c>
      <c r="K252" s="14">
        <f t="shared" si="74"/>
        <v>0</v>
      </c>
      <c r="L252" s="14">
        <f t="shared" si="75"/>
        <v>0</v>
      </c>
      <c r="M252" s="15">
        <f t="shared" si="76"/>
        <v>0</v>
      </c>
      <c r="N252" s="17"/>
      <c r="O252" s="17"/>
      <c r="P252" s="17"/>
      <c r="Q252" s="17"/>
      <c r="R252" s="17"/>
      <c r="S252" s="17"/>
      <c r="T252" s="65"/>
      <c r="U252" s="16">
        <f t="shared" si="77"/>
        <v>0</v>
      </c>
      <c r="V252" s="16">
        <f t="shared" si="78"/>
        <v>0</v>
      </c>
      <c r="W252" s="16">
        <f t="shared" si="79"/>
        <v>0</v>
      </c>
      <c r="X252" s="15">
        <f t="shared" si="80"/>
        <v>0</v>
      </c>
      <c r="Y252" s="61">
        <v>100</v>
      </c>
      <c r="Z252" s="16">
        <f t="shared" si="81"/>
        <v>0</v>
      </c>
      <c r="AA252" s="16">
        <f t="shared" si="82"/>
        <v>0</v>
      </c>
      <c r="AB252" s="16">
        <f t="shared" si="83"/>
        <v>0</v>
      </c>
      <c r="AC252" s="15">
        <f t="shared" si="84"/>
        <v>0</v>
      </c>
      <c r="AD252" s="18">
        <f t="shared" si="85"/>
        <v>0</v>
      </c>
      <c r="AE252" s="19">
        <f t="shared" si="86"/>
        <v>0</v>
      </c>
      <c r="AF252" s="19">
        <f t="shared" si="87"/>
        <v>188</v>
      </c>
    </row>
    <row r="253" spans="1:32" hidden="1" x14ac:dyDescent="0.25">
      <c r="A253" s="68">
        <v>248</v>
      </c>
      <c r="B253" s="57"/>
      <c r="C253" s="58"/>
      <c r="D253" s="59"/>
      <c r="E253" s="14">
        <f t="shared" si="69"/>
        <v>0</v>
      </c>
      <c r="F253" s="14">
        <f t="shared" si="70"/>
        <v>0</v>
      </c>
      <c r="G253" s="14">
        <f t="shared" si="71"/>
        <v>0</v>
      </c>
      <c r="H253" s="15">
        <f t="shared" si="72"/>
        <v>0</v>
      </c>
      <c r="I253" s="61"/>
      <c r="J253" s="14">
        <f t="shared" si="73"/>
        <v>0</v>
      </c>
      <c r="K253" s="14">
        <f t="shared" si="74"/>
        <v>0</v>
      </c>
      <c r="L253" s="14">
        <f t="shared" si="75"/>
        <v>0</v>
      </c>
      <c r="M253" s="15">
        <f t="shared" si="76"/>
        <v>0</v>
      </c>
      <c r="N253" s="17"/>
      <c r="O253" s="17"/>
      <c r="P253" s="17"/>
      <c r="Q253" s="17"/>
      <c r="R253" s="17"/>
      <c r="S253" s="17"/>
      <c r="T253" s="65"/>
      <c r="U253" s="16">
        <f t="shared" si="77"/>
        <v>0</v>
      </c>
      <c r="V253" s="16">
        <f t="shared" si="78"/>
        <v>0</v>
      </c>
      <c r="W253" s="16">
        <f t="shared" si="79"/>
        <v>0</v>
      </c>
      <c r="X253" s="15">
        <f t="shared" si="80"/>
        <v>0</v>
      </c>
      <c r="Y253" s="61">
        <v>100</v>
      </c>
      <c r="Z253" s="16">
        <f t="shared" si="81"/>
        <v>0</v>
      </c>
      <c r="AA253" s="16">
        <f t="shared" si="82"/>
        <v>0</v>
      </c>
      <c r="AB253" s="16">
        <f t="shared" si="83"/>
        <v>0</v>
      </c>
      <c r="AC253" s="15">
        <f t="shared" si="84"/>
        <v>0</v>
      </c>
      <c r="AD253" s="18">
        <f t="shared" si="85"/>
        <v>0</v>
      </c>
      <c r="AE253" s="19">
        <f t="shared" si="86"/>
        <v>0</v>
      </c>
      <c r="AF253" s="19">
        <f t="shared" si="87"/>
        <v>188</v>
      </c>
    </row>
    <row r="254" spans="1:32" hidden="1" x14ac:dyDescent="0.25">
      <c r="A254" s="68">
        <v>249</v>
      </c>
      <c r="B254" s="57"/>
      <c r="C254" s="58"/>
      <c r="D254" s="59"/>
      <c r="E254" s="14">
        <f t="shared" si="69"/>
        <v>0</v>
      </c>
      <c r="F254" s="14">
        <f t="shared" si="70"/>
        <v>0</v>
      </c>
      <c r="G254" s="14">
        <f t="shared" si="71"/>
        <v>0</v>
      </c>
      <c r="H254" s="15">
        <f t="shared" si="72"/>
        <v>0</v>
      </c>
      <c r="I254" s="61"/>
      <c r="J254" s="14">
        <f t="shared" si="73"/>
        <v>0</v>
      </c>
      <c r="K254" s="14">
        <f t="shared" si="74"/>
        <v>0</v>
      </c>
      <c r="L254" s="14">
        <f t="shared" si="75"/>
        <v>0</v>
      </c>
      <c r="M254" s="15">
        <f t="shared" si="76"/>
        <v>0</v>
      </c>
      <c r="N254" s="17"/>
      <c r="O254" s="17"/>
      <c r="P254" s="17"/>
      <c r="Q254" s="17"/>
      <c r="R254" s="17"/>
      <c r="S254" s="17"/>
      <c r="T254" s="65"/>
      <c r="U254" s="16">
        <f t="shared" si="77"/>
        <v>0</v>
      </c>
      <c r="V254" s="16">
        <f t="shared" si="78"/>
        <v>0</v>
      </c>
      <c r="W254" s="16">
        <f t="shared" si="79"/>
        <v>0</v>
      </c>
      <c r="X254" s="15">
        <f t="shared" si="80"/>
        <v>0</v>
      </c>
      <c r="Y254" s="61">
        <v>100</v>
      </c>
      <c r="Z254" s="16">
        <f t="shared" si="81"/>
        <v>0</v>
      </c>
      <c r="AA254" s="16">
        <f t="shared" si="82"/>
        <v>0</v>
      </c>
      <c r="AB254" s="16">
        <f t="shared" si="83"/>
        <v>0</v>
      </c>
      <c r="AC254" s="15">
        <f t="shared" si="84"/>
        <v>0</v>
      </c>
      <c r="AD254" s="18">
        <f t="shared" si="85"/>
        <v>0</v>
      </c>
      <c r="AE254" s="19">
        <f t="shared" si="86"/>
        <v>0</v>
      </c>
      <c r="AF254" s="19">
        <f t="shared" si="87"/>
        <v>188</v>
      </c>
    </row>
    <row r="255" spans="1:32" hidden="1" x14ac:dyDescent="0.25">
      <c r="A255" s="68">
        <v>250</v>
      </c>
      <c r="B255" s="57"/>
      <c r="C255" s="58"/>
      <c r="D255" s="59"/>
      <c r="E255" s="14">
        <f t="shared" si="69"/>
        <v>0</v>
      </c>
      <c r="F255" s="14">
        <f t="shared" si="70"/>
        <v>0</v>
      </c>
      <c r="G255" s="14">
        <f t="shared" si="71"/>
        <v>0</v>
      </c>
      <c r="H255" s="15">
        <f t="shared" si="72"/>
        <v>0</v>
      </c>
      <c r="I255" s="61"/>
      <c r="J255" s="14">
        <f t="shared" si="73"/>
        <v>0</v>
      </c>
      <c r="K255" s="14">
        <f t="shared" si="74"/>
        <v>0</v>
      </c>
      <c r="L255" s="14">
        <f t="shared" si="75"/>
        <v>0</v>
      </c>
      <c r="M255" s="15">
        <f t="shared" si="76"/>
        <v>0</v>
      </c>
      <c r="N255" s="17"/>
      <c r="O255" s="17"/>
      <c r="P255" s="17"/>
      <c r="Q255" s="17"/>
      <c r="R255" s="17"/>
      <c r="S255" s="17"/>
      <c r="T255" s="65"/>
      <c r="U255" s="16">
        <f t="shared" si="77"/>
        <v>0</v>
      </c>
      <c r="V255" s="16">
        <f t="shared" si="78"/>
        <v>0</v>
      </c>
      <c r="W255" s="16">
        <f t="shared" si="79"/>
        <v>0</v>
      </c>
      <c r="X255" s="15">
        <f t="shared" si="80"/>
        <v>0</v>
      </c>
      <c r="Y255" s="61">
        <v>100</v>
      </c>
      <c r="Z255" s="16">
        <f t="shared" si="81"/>
        <v>0</v>
      </c>
      <c r="AA255" s="16">
        <f t="shared" si="82"/>
        <v>0</v>
      </c>
      <c r="AB255" s="16">
        <f t="shared" si="83"/>
        <v>0</v>
      </c>
      <c r="AC255" s="15">
        <f t="shared" si="84"/>
        <v>0</v>
      </c>
      <c r="AD255" s="18">
        <f t="shared" si="85"/>
        <v>0</v>
      </c>
      <c r="AE255" s="19">
        <f t="shared" si="86"/>
        <v>0</v>
      </c>
      <c r="AF255" s="19">
        <f t="shared" si="87"/>
        <v>188</v>
      </c>
    </row>
    <row r="256" spans="1:32" hidden="1" x14ac:dyDescent="0.25">
      <c r="A256" s="68">
        <v>251</v>
      </c>
      <c r="B256" s="57"/>
      <c r="C256" s="58"/>
      <c r="D256" s="59"/>
      <c r="E256" s="14">
        <f t="shared" si="69"/>
        <v>0</v>
      </c>
      <c r="F256" s="14">
        <f t="shared" si="70"/>
        <v>0</v>
      </c>
      <c r="G256" s="14">
        <f t="shared" si="71"/>
        <v>0</v>
      </c>
      <c r="H256" s="15">
        <f t="shared" si="72"/>
        <v>0</v>
      </c>
      <c r="I256" s="61"/>
      <c r="J256" s="14">
        <f t="shared" si="73"/>
        <v>0</v>
      </c>
      <c r="K256" s="14">
        <f t="shared" si="74"/>
        <v>0</v>
      </c>
      <c r="L256" s="14">
        <f t="shared" si="75"/>
        <v>0</v>
      </c>
      <c r="M256" s="15">
        <f t="shared" si="76"/>
        <v>0</v>
      </c>
      <c r="N256" s="17"/>
      <c r="O256" s="17"/>
      <c r="P256" s="17"/>
      <c r="Q256" s="17"/>
      <c r="R256" s="17"/>
      <c r="S256" s="17"/>
      <c r="T256" s="65"/>
      <c r="U256" s="16">
        <f t="shared" si="77"/>
        <v>0</v>
      </c>
      <c r="V256" s="16">
        <f t="shared" si="78"/>
        <v>0</v>
      </c>
      <c r="W256" s="16">
        <f t="shared" si="79"/>
        <v>0</v>
      </c>
      <c r="X256" s="15">
        <f t="shared" si="80"/>
        <v>0</v>
      </c>
      <c r="Y256" s="61">
        <v>100</v>
      </c>
      <c r="Z256" s="16">
        <f t="shared" si="81"/>
        <v>0</v>
      </c>
      <c r="AA256" s="16">
        <f t="shared" si="82"/>
        <v>0</v>
      </c>
      <c r="AB256" s="16">
        <f t="shared" si="83"/>
        <v>0</v>
      </c>
      <c r="AC256" s="15">
        <f t="shared" si="84"/>
        <v>0</v>
      </c>
      <c r="AD256" s="18">
        <f t="shared" si="85"/>
        <v>0</v>
      </c>
      <c r="AE256" s="19">
        <f t="shared" si="86"/>
        <v>0</v>
      </c>
      <c r="AF256" s="19">
        <f t="shared" si="87"/>
        <v>188</v>
      </c>
    </row>
    <row r="257" spans="21:22" hidden="1" x14ac:dyDescent="0.25">
      <c r="U257" s="11"/>
      <c r="V257" s="11"/>
    </row>
    <row r="258" spans="21:22" hidden="1" x14ac:dyDescent="0.25">
      <c r="U258" s="11"/>
      <c r="V258" s="11"/>
    </row>
    <row r="259" spans="21:22" hidden="1" x14ac:dyDescent="0.25">
      <c r="U259" s="11"/>
      <c r="V259" s="11"/>
    </row>
    <row r="260" spans="21:22" hidden="1" x14ac:dyDescent="0.25">
      <c r="U260" s="11"/>
      <c r="V260" s="11"/>
    </row>
    <row r="261" spans="21:22" hidden="1" x14ac:dyDescent="0.25">
      <c r="U261" s="11"/>
      <c r="V261" s="11"/>
    </row>
    <row r="262" spans="21:22" hidden="1" x14ac:dyDescent="0.25">
      <c r="U262" s="11"/>
      <c r="V262" s="11"/>
    </row>
    <row r="263" spans="21:22" hidden="1" x14ac:dyDescent="0.25">
      <c r="U263" s="11"/>
      <c r="V263" s="11"/>
    </row>
    <row r="264" spans="21:22" hidden="1" x14ac:dyDescent="0.25">
      <c r="U264" s="11"/>
      <c r="V264" s="11"/>
    </row>
    <row r="265" spans="21:22" hidden="1" x14ac:dyDescent="0.25">
      <c r="U265" s="11"/>
      <c r="V265" s="11"/>
    </row>
    <row r="266" spans="21:22" hidden="1" x14ac:dyDescent="0.25">
      <c r="U266" s="11"/>
      <c r="V266" s="11"/>
    </row>
    <row r="267" spans="21:22" hidden="1" x14ac:dyDescent="0.25">
      <c r="U267" s="11"/>
      <c r="V267" s="11"/>
    </row>
    <row r="268" spans="21:22" hidden="1" x14ac:dyDescent="0.25">
      <c r="U268" s="11"/>
      <c r="V268" s="11"/>
    </row>
    <row r="269" spans="21:22" hidden="1" x14ac:dyDescent="0.25">
      <c r="U269" s="11"/>
      <c r="V269" s="11"/>
    </row>
    <row r="270" spans="21:22" hidden="1" x14ac:dyDescent="0.25">
      <c r="U270" s="11"/>
      <c r="V270" s="11"/>
    </row>
    <row r="271" spans="21:22" hidden="1" x14ac:dyDescent="0.25">
      <c r="U271" s="11"/>
      <c r="V271" s="11"/>
    </row>
    <row r="272" spans="21:22" hidden="1" x14ac:dyDescent="0.25">
      <c r="U272" s="11"/>
      <c r="V272" s="11"/>
    </row>
    <row r="273" spans="21:22" hidden="1" x14ac:dyDescent="0.25">
      <c r="U273" s="11"/>
      <c r="V273" s="11"/>
    </row>
    <row r="274" spans="21:22" hidden="1" x14ac:dyDescent="0.25">
      <c r="U274" s="11"/>
      <c r="V274" s="11"/>
    </row>
    <row r="275" spans="21:22" hidden="1" x14ac:dyDescent="0.25">
      <c r="U275" s="11"/>
      <c r="V275" s="11"/>
    </row>
    <row r="276" spans="21:22" hidden="1" x14ac:dyDescent="0.25">
      <c r="U276" s="11"/>
      <c r="V276" s="11"/>
    </row>
    <row r="277" spans="21:22" hidden="1" x14ac:dyDescent="0.25">
      <c r="U277" s="11"/>
      <c r="V277" s="11"/>
    </row>
    <row r="278" spans="21:22" hidden="1" x14ac:dyDescent="0.25">
      <c r="U278" s="11"/>
      <c r="V278" s="11"/>
    </row>
    <row r="279" spans="21:22" hidden="1" x14ac:dyDescent="0.25">
      <c r="U279" s="11"/>
      <c r="V279" s="11"/>
    </row>
    <row r="280" spans="21:22" hidden="1" x14ac:dyDescent="0.25">
      <c r="U280" s="11"/>
      <c r="V280" s="11"/>
    </row>
    <row r="281" spans="21:22" hidden="1" x14ac:dyDescent="0.25">
      <c r="U281" s="11"/>
      <c r="V281" s="11"/>
    </row>
    <row r="282" spans="21:22" hidden="1" x14ac:dyDescent="0.25">
      <c r="U282" s="11"/>
      <c r="V282" s="11"/>
    </row>
    <row r="283" spans="21:22" hidden="1" x14ac:dyDescent="0.25">
      <c r="U283" s="11"/>
      <c r="V283" s="11"/>
    </row>
    <row r="284" spans="21:22" hidden="1" x14ac:dyDescent="0.25">
      <c r="U284" s="11"/>
      <c r="V284" s="11"/>
    </row>
    <row r="285" spans="21:22" hidden="1" x14ac:dyDescent="0.25">
      <c r="U285" s="11"/>
      <c r="V285" s="11"/>
    </row>
    <row r="286" spans="21:22" hidden="1" x14ac:dyDescent="0.25">
      <c r="U286" s="11"/>
      <c r="V286" s="11"/>
    </row>
    <row r="287" spans="21:22" hidden="1" x14ac:dyDescent="0.25">
      <c r="U287" s="11"/>
      <c r="V287" s="11"/>
    </row>
    <row r="288" spans="21:22" hidden="1" x14ac:dyDescent="0.25">
      <c r="U288" s="11"/>
      <c r="V288" s="11"/>
    </row>
    <row r="289" spans="21:22" hidden="1" x14ac:dyDescent="0.25">
      <c r="U289" s="11"/>
      <c r="V289" s="11"/>
    </row>
    <row r="290" spans="21:22" hidden="1" x14ac:dyDescent="0.25">
      <c r="U290" s="11"/>
      <c r="V290" s="11"/>
    </row>
    <row r="291" spans="21:22" hidden="1" x14ac:dyDescent="0.25">
      <c r="U291" s="11"/>
      <c r="V291" s="11"/>
    </row>
    <row r="292" spans="21:22" hidden="1" x14ac:dyDescent="0.25">
      <c r="U292" s="11"/>
      <c r="V292" s="11"/>
    </row>
    <row r="293" spans="21:22" hidden="1" x14ac:dyDescent="0.25">
      <c r="U293" s="11"/>
      <c r="V293" s="11"/>
    </row>
    <row r="294" spans="21:22" hidden="1" x14ac:dyDescent="0.25">
      <c r="U294" s="11"/>
      <c r="V294" s="11"/>
    </row>
    <row r="295" spans="21:22" hidden="1" x14ac:dyDescent="0.25">
      <c r="U295" s="11"/>
      <c r="V295" s="11"/>
    </row>
    <row r="296" spans="21:22" hidden="1" x14ac:dyDescent="0.25">
      <c r="U296" s="11"/>
      <c r="V296" s="11"/>
    </row>
    <row r="297" spans="21:22" hidden="1" x14ac:dyDescent="0.25">
      <c r="U297" s="11"/>
      <c r="V297" s="11"/>
    </row>
    <row r="298" spans="21:22" hidden="1" x14ac:dyDescent="0.25">
      <c r="U298" s="11"/>
      <c r="V298" s="11"/>
    </row>
    <row r="299" spans="21:22" hidden="1" x14ac:dyDescent="0.25">
      <c r="U299" s="11"/>
      <c r="V299" s="11"/>
    </row>
    <row r="300" spans="21:22" hidden="1" x14ac:dyDescent="0.25">
      <c r="U300" s="11"/>
      <c r="V300" s="11"/>
    </row>
    <row r="301" spans="21:22" hidden="1" x14ac:dyDescent="0.25">
      <c r="U301" s="11"/>
      <c r="V301" s="11"/>
    </row>
    <row r="302" spans="21:22" hidden="1" x14ac:dyDescent="0.25">
      <c r="U302" s="11"/>
      <c r="V302" s="11"/>
    </row>
    <row r="303" spans="21:22" hidden="1" x14ac:dyDescent="0.25">
      <c r="U303" s="11"/>
      <c r="V303" s="11"/>
    </row>
    <row r="304" spans="21:22" hidden="1" x14ac:dyDescent="0.25">
      <c r="U304" s="11"/>
      <c r="V304" s="11"/>
    </row>
    <row r="305" spans="8:31" hidden="1" x14ac:dyDescent="0.25">
      <c r="U305" s="11"/>
      <c r="V305" s="11"/>
    </row>
    <row r="306" spans="8:31" hidden="1" x14ac:dyDescent="0.25">
      <c r="U306" s="11"/>
      <c r="V306" s="11"/>
    </row>
    <row r="307" spans="8:31" hidden="1" x14ac:dyDescent="0.25">
      <c r="U307" s="11"/>
      <c r="V307" s="11"/>
    </row>
    <row r="308" spans="8:31" hidden="1" x14ac:dyDescent="0.25">
      <c r="U308" s="11"/>
      <c r="V308" s="11"/>
    </row>
    <row r="310" spans="8:31" x14ac:dyDescent="0.25">
      <c r="H310" s="48">
        <f>H92+H60+H27+H21</f>
        <v>181</v>
      </c>
      <c r="M310" s="48">
        <f>M102+M60+M27+M21</f>
        <v>166</v>
      </c>
      <c r="X310" s="48">
        <f>X102+X92+X27+X21</f>
        <v>143</v>
      </c>
      <c r="AC310" s="48">
        <f>AC108+AC109+AC110+AC111</f>
        <v>0</v>
      </c>
      <c r="AE310" s="49">
        <f>H310+M310+X310+AC310</f>
        <v>490</v>
      </c>
    </row>
  </sheetData>
  <autoFilter ref="A5:AF308">
    <filterColumn colId="2">
      <filters>
        <filter val="5"/>
      </filters>
    </filterColumn>
    <sortState ref="A6:AF308">
      <sortCondition ref="AF5:AF308"/>
    </sortState>
  </autoFilter>
  <mergeCells count="5">
    <mergeCell ref="A3:A4"/>
    <mergeCell ref="B3:B4"/>
    <mergeCell ref="C3:C4"/>
    <mergeCell ref="AE3:AE4"/>
    <mergeCell ref="AF3:AF4"/>
  </mergeCells>
  <pageMargins left="0.7" right="0.7" top="0.75" bottom="0.75" header="0.3" footer="0.3"/>
  <pageSetup paperSize="9" scale="68" fitToHeight="0" orientation="portrait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106"/>
  <sheetViews>
    <sheetView workbookViewId="0">
      <selection activeCell="C5" sqref="C5"/>
    </sheetView>
  </sheetViews>
  <sheetFormatPr defaultRowHeight="15" x14ac:dyDescent="0.25"/>
  <cols>
    <col min="1" max="1" width="3.7109375" customWidth="1"/>
    <col min="2" max="2" width="23.140625" customWidth="1"/>
    <col min="3" max="3" width="20.42578125" customWidth="1"/>
    <col min="4" max="4" width="6.42578125" customWidth="1"/>
    <col min="5" max="8" width="0" hidden="1" customWidth="1"/>
    <col min="9" max="9" width="5.42578125" customWidth="1"/>
    <col min="10" max="10" width="6.28515625" customWidth="1"/>
    <col min="11" max="14" width="0" hidden="1" customWidth="1"/>
    <col min="15" max="15" width="5.7109375" customWidth="1"/>
    <col min="16" max="16" width="5.85546875" customWidth="1"/>
    <col min="17" max="20" width="0" hidden="1" customWidth="1"/>
    <col min="21" max="21" width="5.85546875" customWidth="1"/>
    <col min="22" max="22" width="6.140625" customWidth="1"/>
    <col min="23" max="26" width="0" hidden="1" customWidth="1"/>
    <col min="27" max="27" width="6.5703125" customWidth="1"/>
    <col min="28" max="28" width="6.28515625" customWidth="1"/>
    <col min="29" max="31" width="0" hidden="1" customWidth="1"/>
    <col min="32" max="32" width="10.42578125" hidden="1" customWidth="1"/>
    <col min="33" max="33" width="6.140625" customWidth="1"/>
    <col min="34" max="34" width="5.42578125" customWidth="1"/>
    <col min="35" max="38" width="0" hidden="1" customWidth="1"/>
    <col min="39" max="39" width="5.85546875" customWidth="1"/>
    <col min="40" max="40" width="0" hidden="1" customWidth="1"/>
    <col min="41" max="41" width="7.85546875" customWidth="1"/>
    <col min="42" max="42" width="7" customWidth="1"/>
  </cols>
  <sheetData>
    <row r="1" spans="1:177" ht="33.75" x14ac:dyDescent="0.5">
      <c r="A1" t="s">
        <v>20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2"/>
      <c r="FS1" s="2"/>
    </row>
    <row r="3" spans="1:177" x14ac:dyDescent="0.25">
      <c r="A3" s="7" t="s">
        <v>0</v>
      </c>
      <c r="B3" s="7" t="s">
        <v>1</v>
      </c>
      <c r="C3" s="7" t="s">
        <v>39</v>
      </c>
      <c r="D3" s="8" t="s">
        <v>4</v>
      </c>
      <c r="E3" s="8" t="s">
        <v>5</v>
      </c>
      <c r="F3" s="8" t="s">
        <v>5</v>
      </c>
      <c r="G3" s="8" t="s">
        <v>5</v>
      </c>
      <c r="H3" s="8" t="s">
        <v>6</v>
      </c>
      <c r="I3" s="8" t="s">
        <v>8</v>
      </c>
      <c r="J3" s="8" t="s">
        <v>22</v>
      </c>
      <c r="K3" s="8" t="s">
        <v>15</v>
      </c>
      <c r="L3" s="8" t="s">
        <v>15</v>
      </c>
      <c r="M3" s="8" t="s">
        <v>15</v>
      </c>
      <c r="N3" s="8" t="s">
        <v>9</v>
      </c>
      <c r="O3" s="8" t="s">
        <v>16</v>
      </c>
      <c r="P3" s="8" t="s">
        <v>35</v>
      </c>
      <c r="Q3" s="8" t="s">
        <v>31</v>
      </c>
      <c r="R3" s="8" t="s">
        <v>31</v>
      </c>
      <c r="S3" s="8" t="s">
        <v>31</v>
      </c>
      <c r="T3" s="8" t="s">
        <v>11</v>
      </c>
      <c r="U3" s="8" t="s">
        <v>38</v>
      </c>
      <c r="V3" s="8" t="s">
        <v>34</v>
      </c>
      <c r="W3" s="8" t="s">
        <v>33</v>
      </c>
      <c r="X3" s="8" t="s">
        <v>33</v>
      </c>
      <c r="Y3" s="8" t="s">
        <v>33</v>
      </c>
      <c r="Z3" s="8" t="s">
        <v>14</v>
      </c>
      <c r="AA3" s="8" t="s">
        <v>32</v>
      </c>
      <c r="AB3" s="8" t="s">
        <v>2</v>
      </c>
      <c r="AC3" s="8" t="s">
        <v>10</v>
      </c>
      <c r="AD3" s="8" t="s">
        <v>10</v>
      </c>
      <c r="AE3" s="8" t="s">
        <v>10</v>
      </c>
      <c r="AF3" s="8" t="s">
        <v>36</v>
      </c>
      <c r="AG3" s="8" t="s">
        <v>2</v>
      </c>
      <c r="AH3" s="8" t="s">
        <v>12</v>
      </c>
      <c r="AI3" s="8" t="s">
        <v>13</v>
      </c>
      <c r="AJ3" s="8" t="s">
        <v>13</v>
      </c>
      <c r="AK3" s="8" t="s">
        <v>13</v>
      </c>
      <c r="AL3" s="8" t="s">
        <v>37</v>
      </c>
      <c r="AM3" s="8" t="s">
        <v>12</v>
      </c>
      <c r="AN3" s="8" t="s">
        <v>29</v>
      </c>
      <c r="AO3" s="8" t="s">
        <v>25</v>
      </c>
      <c r="AP3" s="8" t="s">
        <v>27</v>
      </c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</row>
    <row r="4" spans="1:177" x14ac:dyDescent="0.25">
      <c r="A4" t="s">
        <v>40</v>
      </c>
      <c r="B4" s="8" t="s">
        <v>43</v>
      </c>
      <c r="C4" s="8" t="s">
        <v>44</v>
      </c>
      <c r="D4" s="8" t="s">
        <v>23</v>
      </c>
      <c r="E4" s="8" t="s">
        <v>3</v>
      </c>
      <c r="F4" s="8" t="s">
        <v>7</v>
      </c>
      <c r="G4" s="8" t="s">
        <v>3</v>
      </c>
      <c r="H4" s="8" t="s">
        <v>3</v>
      </c>
      <c r="I4" s="8" t="s">
        <v>3</v>
      </c>
      <c r="J4" s="8" t="s">
        <v>23</v>
      </c>
      <c r="K4" s="8" t="s">
        <v>3</v>
      </c>
      <c r="L4" s="8" t="s">
        <v>7</v>
      </c>
      <c r="M4" s="8" t="s">
        <v>3</v>
      </c>
      <c r="N4" s="8" t="s">
        <v>3</v>
      </c>
      <c r="O4" s="8" t="s">
        <v>3</v>
      </c>
      <c r="P4" s="8" t="s">
        <v>23</v>
      </c>
      <c r="Q4" s="8" t="s">
        <v>3</v>
      </c>
      <c r="R4" s="8" t="s">
        <v>7</v>
      </c>
      <c r="S4" s="8" t="s">
        <v>3</v>
      </c>
      <c r="T4" s="8" t="s">
        <v>3</v>
      </c>
      <c r="U4" s="8" t="s">
        <v>3</v>
      </c>
      <c r="V4" s="8" t="s">
        <v>23</v>
      </c>
      <c r="W4" s="8" t="s">
        <v>3</v>
      </c>
      <c r="X4" s="8" t="s">
        <v>7</v>
      </c>
      <c r="Y4" s="8" t="s">
        <v>3</v>
      </c>
      <c r="Z4" s="8" t="s">
        <v>3</v>
      </c>
      <c r="AA4" s="8" t="s">
        <v>3</v>
      </c>
      <c r="AB4" s="8" t="s">
        <v>23</v>
      </c>
      <c r="AC4" s="8" t="s">
        <v>3</v>
      </c>
      <c r="AD4" s="8" t="s">
        <v>7</v>
      </c>
      <c r="AE4" s="8" t="s">
        <v>3</v>
      </c>
      <c r="AF4" s="8" t="s">
        <v>3</v>
      </c>
      <c r="AG4" s="8" t="s">
        <v>3</v>
      </c>
      <c r="AH4" s="8" t="s">
        <v>23</v>
      </c>
      <c r="AI4" s="8" t="s">
        <v>3</v>
      </c>
      <c r="AJ4" s="8" t="s">
        <v>7</v>
      </c>
      <c r="AK4" s="8" t="s">
        <v>3</v>
      </c>
      <c r="AL4" s="8" t="s">
        <v>3</v>
      </c>
      <c r="AM4" s="8" t="s">
        <v>3</v>
      </c>
      <c r="AN4" s="8" t="s">
        <v>30</v>
      </c>
      <c r="AO4" s="8" t="s">
        <v>26</v>
      </c>
      <c r="AP4" s="8"/>
      <c r="BB4" s="3"/>
      <c r="BZ4" s="3"/>
      <c r="CX4" s="3"/>
      <c r="DV4" s="3"/>
      <c r="ET4" s="3"/>
    </row>
    <row r="5" spans="1:177" x14ac:dyDescent="0.25">
      <c r="A5">
        <v>1</v>
      </c>
      <c r="D5" s="3">
        <v>6</v>
      </c>
      <c r="E5" s="3">
        <f>IF(D5&gt;8.34,0,IF(D5&gt;8.3,60,IF(D5&gt;8.27,61,IF(D5&gt;8.24,62,IF(D5&gt;8.2,63,IF(D5&gt;8.17,64,IF(D5&gt;8.14,65,IF(D5&gt;8.1,66,IF(D5&gt;8.07,67,IF(D5&gt;8.04,68,IF(D5&gt;8,69,IF(D5&gt;7.98,70,IF(D5&gt;7.95,71,IF(D5&gt;7.93,72,IF(D5&gt;7.9,73,IF(D5&gt;7.88,74,IF(D5&gt;7.85,75,IF(D5&gt;7.83,76,IF(D5&gt;7.8,77,IF(D5&gt;7.78,78,IF(D5&gt;7.75,79,IF(D5&gt;7.73,80,IF(D5&gt;7.7,81,IF(D5&gt;7.68,82,IF(D5&gt;7.66,83,IF(D5&gt;7.64,84,IF(D5&gt;7.62,85,IF(D5&gt;7.6,86,IF(D5&gt;7.59,87,IF(D5&gt;7.57,88,IF(D5&gt;7.55,89,IF(D5&gt;7.53,90,IF(D5&gt;7.51,91,IF(D5&gt;7.5,92,IF(D5&gt;7.49,93,IF(D5&gt;7.47,94,IF(D5&gt;7.45,95,IF(D5&gt;7.43,96,IF(D5&gt;7.41,97,IF(D5&gt;7.4,98,IF(D5&gt;7.39,99,IF(D5&gt;7.37,100,IF(D5&gt;7.35,101,IF(D5&gt;7.33,102,IF(D5&gt;7.31,103,IF(D5&gt;7.3,104,IF(D5&gt;7.29,105,IF(D5&gt;7.28,106,IF(D5&gt;7.26,107,IF(D5&gt;7.24,108,IF(D5&gt;7.22,109,IF(D5&gt;7.21,110,IF(D5&gt;7.2,111,IF(D5&gt;7.19,112,IF(D5&gt;7.18,113,IF(D5&gt;7.17,114,IF(D5&gt;7.15,115,IF(D5&gt;7.13,116,IF(D5&gt;7.11,117,IF(D5&gt;7.1,118,IF(D5&gt;7.09,119,)))))))))))))))))))))))))))))))))))))))))))))))))))))))))))))</f>
        <v>0</v>
      </c>
      <c r="F5" s="3">
        <f>IF(D5&gt;12,0,IF(D5&gt;11.9,1,IF(D5&gt;11.8,2,IF(D5&gt;11.7,3,IF(D5&gt;11.6,4,IF(D5&gt;11.5,5,IF(D5&gt;11.4,6,IF(D5&gt;11.3,7,IF(D5&gt;11.2,8,IF(D5&gt;11.15,9,IF(D5&gt;11.1,10,IF(D5&gt;11,11,IF(D5&gt;10.95,12,IF(D5&gt;10.9,13,IF(D5&gt;10.8,14,IF(D5&gt;10.75,15,IF(D5&gt;10.7,16,IF(D5&gt;10.6,17,IF(D5&gt;10.55,18,IF(D5&gt;10.5,19,IF(D5&gt;10.4,20,IF(D5&gt;10.35,21,IF(D5&gt;10.3,22,IF(D5&gt;10.2,23,IF(D5&gt;10.15,24,IF(D5&gt;10.1,25,IF(D5&gt;10,26,IF(D5&gt;9.95,27,IF(D5&gt;9.9,28,IF(D5&gt;9.8,29,IF(D5&gt;9.75,30,IF(D5&gt;9.7,31,IF(D5&gt;9.6,32,IF(D5&gt;9.55,33,IF(D5&gt;9.5,34,IF(D5&gt;9.45,35,IF(D5&gt;9.4,36,IF(D5&gt;9.35,37,IF(D5&gt;9.3,38,IF(D5&gt;9.25,39,IF(D5&gt;9.2,40,IF(D5&gt;9.15,41,IF(D5&gt;9.1,42,IF(D5&gt;9.05,43,IF(D5&gt;9,44,IF(D5&gt;8.95,45,IF(D5&gt;8.9,46,IF(D5&gt;8.85,47,IF(D5&gt;8.8,48,IF(D5&gt;8.75,49,IF(D5&gt;8.7,50,IF(D5&gt;8.65,51,IF(D5&gt;8.6,52,IF(D5&gt;8.55,53,IF(D5&gt;8.5,54,IF(D5&gt;8.47,55,IF(D5&gt;8.44,56,IF(D5&gt;8.4,57,IF(D5&gt;8.37,58,IF(D5&gt;8.34,59,))))))))))))))))))))))))))))))))))))))))))))))))))))))))))))</f>
        <v>0</v>
      </c>
      <c r="G5" s="3">
        <f>IF(D5&gt;7.09,0,IF(D5&gt;7.08,120,IF(D5&gt;7.07,121,IF(D5&gt;7.06,122,IF(D5&gt;7.05,123,IF(D5&gt;7.04,124,IF(D5&gt;7.03,125,IF(D5&gt;7.02,126,IF(D5&gt;7,127,IF(D5&gt;6.99,128,IF(D5&gt;6.98,129,IF(D5&gt;6.97,130,IF(D5&gt;6.96,131,IF(D5&gt;6.95,132,IF(D5&gt;6.94,133,IF(D5&gt;6.93,134,IF(D5&gt;6.92,135,IF(D5&gt;6.91,136,IF(D5&gt;6.9,137,IF(D5&gt;6.89,138,IF(D5&gt;6.88,139,IF(D5&gt;6.87,140,IF(D5&gt;6.86,141,IF(D5&gt;6.85,142,IF(D5&gt;6.84,143,IF(D5&gt;7.83,144,IF(D5&gt;6.825,145,IF(D5&gt;6.82,146,IF(D5&gt;6.815,147,IF(D5&gt;6.81,148,IF(D5&gt;6.8,149,IF(D5&lt;6.81,150,))))))))))))))))))))))))))))))))</f>
        <v>150</v>
      </c>
      <c r="H5" s="3">
        <f>E5+F5+G5</f>
        <v>150</v>
      </c>
      <c r="I5" s="3">
        <f>H5</f>
        <v>150</v>
      </c>
      <c r="J5" s="3">
        <v>1.27</v>
      </c>
      <c r="K5" s="3">
        <f>IF(J5&gt;1.49,0,IF(J5&gt;1.484,60,IF(J5&gt;1.478,61,IF(J5&gt;1.462,62,IF(J5&gt;1.466,63,IF(J5&gt;1.46,64,IF(J5&gt;1.454,65,IF(J5&gt;1.448,66,IF(J5&gt;1.443,67,IF(J5&gt;1.438,68,IF(J5&gt;1.433,69,IF(J5&gt;1.428,70,IF(J5&gt;1.423,71,IF(J5&gt;1.418,72,IF(J5&gt;1.413,73,IF(J5&gt;1.408,74,IF(J5&gt;1.403,75,IF(J5&gt;1.398,76,IF(J5&gt;1.394,77,IF(J5&gt;1.389,78,IF(J5&gt;1.385,79,IF(J5&gt;1.381,80,IF(J5&gt;1.377,81,IF(J5&gt;1.373,82,IF(J5&gt;1.369,83,IF(J5&gt;1.366,84,IF(J5&gt;1.363,85,IF(J5&gt;1.359,86,IF(J5&gt;1.356,87,IF(J5&gt;1.353,88,IF(J5&gt;1.35,89,IF(J5&gt;1.347,90,IF(J5&gt;1.344,91,IF(J5&gt;1.341,92,IF(J5&gt;1.338,93,IF(J5&gt;1.335,94,IF(J5&gt;1.332,95,IF(J5&gt;1.329,96,IF(J5&gt;1.326,97,IF(J5&gt;1.323,98,IF(J5&gt;1.32,99,IF(J5&gt;1.317,100,IF(J5&gt;1.314,101,IF(J5&gt;1.311,102,IF(J5&gt;1.308,103,IF(J5&gt;1.305,104,IF(J5&gt;1.303,105,IF(J5&gt;1.3,106,IF(J5&gt;1.298,107,IF(J5&gt;1.295,108,IF(J5&gt;1.293,109,IF(J5&gt;1.291,110,IF(J5&gt;1.288,111,IF(J5&gt;1.286,112,IF(J5&gt;1.284,113,IF(J5&gt;1.28,114,IF(J5&gt;1.278,115,IF(J5&gt;1.276,116,IF(J5&gt;1.274,117,IF(J5&gt;1.272,118,IF(J5&gt;1.27,119,)))))))))))))))))))))))))))))))))))))))))))))))))))))))))))))</f>
        <v>0</v>
      </c>
      <c r="L5" s="3">
        <f>IF(J5&gt;2.531,0,IF(J5&gt;2.513,1,IF(J5&gt;2.495,2,IF(J5&gt;2.478,3,IF(J5&gt;2.461,4,IF(J5&gt;2.445,5,IF(J5&gt;2.43,6,IF(J5&gt;2.416,7,IF(J5&gt;2.402,8,IF(J5&gt;2.389,9,IF(J5&gt;2.376,10,IF(J5&gt;2.363,11,IF(J5&gt;2.35,12,IF(J5&gt;2.337,13,IF(J5&gt;2.321,14,IF(J5&gt;2.311,15,IF(J5&gt;2.298,16,IF(J5&gt;2.285,17,IF(J5&gt;2.272,18,IF(J5&gt;2.259,19,IF(J5&gt;2.246,20,IF(J5&gt;2.233,21,IF(J5&gt;2.22,22,IF(J5&gt;2.208,23,IF(J5&gt;2.196,24,IF(J5&gt;2.184,25,IF(J5&gt;2.173,26,IF(J5&gt;2.162,27,IF(J5&gt;2.151,28,IF(J5&gt;2.141,29,IF(J5&gt;2.132,30,IF(J5&gt;2.123,31,IF(J5&gt;2.114,32,IF(J5&gt;2.105,33,IF(J5&gt;2.096,34,IF(J5&gt;2.087,35,IF(J5&gt;2.078,36,IF(J5&gt;2.069,37,IF(J5&gt;2.06,38,IF(J5&gt;2.051,39,IF(J5&gt;2.042,40,IF(J5&gt;2.033,41,IF(J5&gt;2.024,42,IF(J5&gt;2.015,43,IF(J5&gt;2.006,44,IF(J5&gt;1.597,45,IF(J5&gt;1.588,46,IF(J5&gt;1.579,47,IF(J5&gt;1.57,48,IF(J5&gt;1.561,49,IF(J5&gt;1.552,50,IF(J5&gt;1.544,51,IF(J5&gt;1.536,52,IF(J5&gt;1.529,53,IF(J5&gt;1.522,54,IF(J5&gt;1.515,55,IF(J5&gt;1.508,56,IF(J5&gt;1.502,57,IF(J5&gt;1.496,58,IF(J5&gt;1.49,59,))))))))))))))))))))))))))))))))))))))))))))))))))))))))))))</f>
        <v>0</v>
      </c>
      <c r="M5" s="3">
        <f>IF(J5&gt;1.27,0,IF(J5&gt;1.268,120,IF(J5&gt;1.266,121,IF(J5&gt;1.264,122,IF(J5&gt;1.262,123,IF(J5&gt;1.26,124,IF(J5&gt;1.258,125,IF(J5&gt;1.256,126,IF(J5&gt;1.254,127,IF(J5&gt;1.252,128,IF(J5&gt;1.25,129,IF(J5&gt;1.248,130,IF(J5&gt;1.246,131,IF(J5&gt;1.244,132,IF(J5&gt;1.242,133,IF(J5&gt;1.24,134,IF(J5&gt;1.239,135,IF(J5&gt;1.237,136,IF(J5&gt;1.235,137,IF(J5&gt;1.233,138,IF(J5&gt;1.231,139,IF(J5&gt;1.23,140,IF(J5&gt;1.228,141,IF(J5&gt;1.227,142,IF(J5&gt;1.225,143,IF(J5&gt;1.224,144,IF(J5&gt;1.223,145,IF(J5&gt;1.221,146,IF(J5&gt;1.22,147,IF(J5&gt;1.218,148,IF(J5&gt;1.217,149,IF(J5&lt;1.218,150,))))))))))))))))))))))))))))))))</f>
        <v>120</v>
      </c>
      <c r="N5" s="3">
        <f>K5+L5+M5</f>
        <v>120</v>
      </c>
      <c r="O5" s="3">
        <f>N5</f>
        <v>120</v>
      </c>
      <c r="P5" s="3">
        <v>1.5529999999999999</v>
      </c>
      <c r="Q5" s="3">
        <f>IF(P5&gt;2.342,0,IF(P5&gt;2.333,60,IF(P5&gt;2.324,61,IF(P5&gt;2.315,62,IF(P5&gt;2.306,63,IF(P5&gt;2.297,64,IF(P5&gt;2.289,65,IF(P5&gt;2.281,66,IF(P5&gt;2.273,67,IF(P5&gt;2.265,68,IF(P5&gt;2.258,69,IF(P5&gt;2.251,70,IF(P5&gt;2.244,71,IF(P5&gt;2.238,72,IF(P5&gt;2.232,73,IF(P5&gt;2.223,74,IF(P5&gt;2.219,75,IF(P5&gt;2.213,76,IF(P5&gt;2.207,77,IF(P5&gt;2.2,78,IF(P5&gt;2.194,79,IF(P5&gt;2.188,80,IF(P5&gt;2.182,81,IF(P5&gt;2.176,82,IF(P5&gt;2.171,83,IF(P5&gt;2.166,84,IF(P5&gt;2.161,85,IF(P5&gt;2.156,86,IF(P5&gt;2.152,87,IF(P5&gt;2.147,88,IF(P5&gt;2.143,89,IF(P5&gt;2.138,90,IF(P5&gt;2.134,91,IF(P5&gt;2.13,92,IF(P5&gt;2.125,93,IF(P5&gt;2.121,94,IF(P5&gt;2.117,95,IF(P5&gt;2.113,96,IF(P5&gt;2.109,97,IF(P5&gt;2.104,98,IF(P5&gt;2.1,99,IF(P5&gt;2.096,100,IF(P5&gt;2.092,101,IF(P5&gt;2.088,102,IF(P5&gt;2.084,103,IF(P5&gt;2.08,104,IF(P5&gt;2.076,105,IF(P5&gt;2.072,106,IF(P5&gt;2.069,107,IF(P5&gt;2.065,108,IF(P5&gt;2.062,109,IF(P5&gt;2.058,110,IF(P5&gt;2.055,111,IF(P5&gt;2.051,112,IF(P5&gt;2.048,113,IF(P5&gt;2.044,114,IF(P5&gt;2.041,115,IF(P5&gt;2.037,116,IF(P5&gt;2.034,117,IF(P5&gt;2.03,118,IF(P5&gt;2.027,119,)))))))))))))))))))))))))))))))))))))))))))))))))))))))))))))</f>
        <v>0</v>
      </c>
      <c r="R5" s="3">
        <f>IF(P5&gt;4.076,0,IF(P5&gt;4.048,1,IF(P5&gt;4.021,2,IF(P5&gt;3.594,3,IF(P5&gt;3.568,4,IF(P5&gt;3.543,5,IF(P5&gt;3.519,6,IF(P5&gt;3.496,7,IF(P5&gt;3.474,8,IF(P5&gt;3.453,9,IF(P5&gt;3.432,10,IF(P5&gt;3.411,11,IF(P5&gt;3.39,12,IF(P5&gt;3.369,13,IF(P5&gt;3.318,14,IF(P5&gt;3.327,15,IF(P5&gt;3.307,16,IF(P5&gt;3.287,17,IF(P5&gt;3.268,18,IF(P5&gt;3.25,19,IF(P5&gt;3.233,20,IF(P5&gt;3.217,21,IF(P5&gt;3.201,22,IF(P5&gt;3.185,23,IF(P5&gt;3.17,24,IF(P5&gt;3.155,25,IF(P5&gt;3.14,26,IF(P5&gt;3.126,27,IF(P5&gt;3.112,28,IF(P5&gt;3.098,29,IF(P5&gt;3.085,30,IF(P5&gt;3.072,31,IF(P5&gt;3.059,32,IF(P5&gt;3.046,33,IF(P5&gt;3.033,34,IF(P5&gt;3.02,35,IF(P5&gt;3.007,36,IF(P5&gt;2.594,37,IF(P5&gt;2.582,38,IF(P5&gt;2.57,39,IF(P5&gt;2.558,40,IF(P5&gt;2.546,41,IF(P5&gt;2.534,42,IF(P5&gt;2.522,43,IF(P5&gt;2.51,44,IF(P5&gt;2.488,45,IF(P5&gt;2.476,46,IF(P5&gt;2.464,47,IF(P5&gt;2.452,48,IF(P5&gt;2.441,49,IF(P5&gt;2.43,50,IF(P5&gt;2.419,51,IF(P5&gt;2.408,52,IF(P5&gt;2.397,53,IF(P5&gt;2.387,54,IF(P5&gt;2.378,55,IF(P5&gt;2.369,56,IF(P5&gt;2.36,57,IF(P5&gt;2.351,58,IF(P5&gt;2.342,59,))))))))))))))))))))))))))))))))))))))))))))))))))))))))))))</f>
        <v>0</v>
      </c>
      <c r="S5" s="3">
        <f>IF(P5&gt;2.027,0,IF(P5&gt;2.024,120,IF(P5&gt;2.021,121,IF(P5&gt;2.018,122,IF(P5&gt;2.015,123,IF(P5&gt;2.012,124,IF(P5&gt;2.009,125,IF(P5&gt;2.006,126,IF(P5&gt;2.003,127,IF(P5&gt;2,128,IF(P5&gt;1.598,129,IF(P5&gt;1.595,130,IF(P5&gt;1.593,131,IF(P5&gt;1.59,132,IF(P5&gt;1.588,133,IF(P5&gt;1.585,134,IF(P5&gt;1.583,135,IF(P5&gt;1.581,136,IF(P5&gt;1.579,137,IF(P5&gt;1.576,138,IF(P5&gt;1.574,139,IF(P5&gt;1.572,140,IF(P5&gt;1.569,141,IF(P5&gt;1.567,142,IF(P5&gt;1.565,143,IF(P5&gt;1.563,144,IF(P5&gt;1.561,145,IF(P5&gt;1.559,146,IF(P5&gt;1.557,147,IF(P5&gt;1.555,148,IF(P5&gt;1.553,149,IF(P5&lt;1.554,150,))))))))))))))))))))))))))))))))</f>
        <v>150</v>
      </c>
      <c r="T5" s="3">
        <f>Q5+R5+S5</f>
        <v>150</v>
      </c>
      <c r="U5" s="3">
        <f>T5</f>
        <v>150</v>
      </c>
      <c r="V5" s="3">
        <v>3.1819999999999999</v>
      </c>
      <c r="W5" s="3">
        <f>IF(V5&gt;3.17,0,IF(V5&gt;3.158,60,IF(V5&gt;3.146,61,IF(V5&gt;3.134,62,IF(V5&gt;3.122,63,IF(V5&gt;3.111,64,IF(V5&gt;3.1,65,IF(V5&gt;3.09,66,IF(V5&gt;3.08,67,IF(V5&gt;3.071,68,IF(V5&gt;3.062,69,IF(V5&gt;3.053,70,IF(V5&gt;3.044,71,IF(V5&gt;3.035,72,IF(V5&gt;3.027,73,IF(V5&gt;3.019,74,IF(V5&gt;3.011,75,IF(V5&gt;3.004,76,IF(V5&gt;2.597,77,IF(V5&gt;2.59,78,IF(V5&gt;2.583,79,IF(V5&gt;2.576,80,IF(V5&gt;2.569,81,IF(V5&gt;2.562,82,IF(V5&gt;2.555,83,IF(V5&gt;2.548,84,IF(V5&gt;2.542,85,IF(V5&gt;2.535,86,IF(V5&gt;2.529,87,IF(V5&gt;2.523,88,IF(V5&gt;2.517,89,IF(V5&gt;2.511,90,IF(V5&gt;2.505,91,IF(V5&gt;2.5,92,IF(V5&gt;2.494,93,IF(V5&gt;2.489,94,IF(V5&gt;2.483,95,IF(V5&gt;2.478,96,IF(V5&gt;2.472,97,IF(V5&gt;2.467,98,IF(V5&gt;2.462,99,IF(V5&gt;2.457,100,IF(V5&gt;2.452,101,IF(V5&gt;2.447,102,IF(V5&gt;2.442,103,IF(V5&gt;2.438,104,IF(V5&gt;2.433,105,IF(V5&gt;2.428,106,IF(V5&gt;2.424,107,IF(V5&gt;2.419,108,IF(V5&gt;2.415,109,IF(V5&gt;2.41,110,IF(V5&gt;2.405,111,IF(V5&gt;2.401,112,IF(V5&gt;2.397,113,IF(V5&gt;2.393,114,IF(V5&gt;2.389,115,IF(V5&gt;2.385,116,IF(V5&gt;2.381,117,IF(V5&gt;2.377,118,IF(V5&gt;2.373,119,)))))))))))))))))))))))))))))))))))))))))))))))))))))))))))))</f>
        <v>0</v>
      </c>
      <c r="X5" s="3">
        <f>IF(V5&gt;5.145,0,IF(V5&gt;5.1,1,IF(V5&gt;5.06,2,IF(V5&gt;5.024,3,IF(V5&gt;4.592,4,IF(V5&gt;4.562,5,IF(V5&gt;4.534,6,IF(V5&gt;4.508,7,IF(V5&gt;4.484,8,IF(V5&gt;4.461,9,IF(V5&gt;4.438,10,IF(V5&gt;4.415,11,IF(V5&gt;4.392,12,IF(V5&gt;4.37,13,IF(V5&gt;4.348,14,IF(V5&gt;4.326,15,IF(V5&gt;4.304,16,IF(V5&gt;4.282,17,IF(V5&gt;4.26,18,IF(V5&gt;4.238,19,IF(V5&gt;4.217,20,IF(V5&gt;4.196,21,IF(V5&gt;4.176,22,IF(V5&gt;4.157,23,IF(V5&gt;4.138,24,IF(V5&gt;4.119,25,IF(V5&gt;4.1,26,IF(V5&gt;4.081,27,IF(V5&gt;4.063,28,IF(V5&gt;4.045,29,IF(V5&gt;4.028,30,IF(V5&gt;4.011,31,IF(V5&gt;3.594,32,IF(V5&gt;3.577,33,IF(V5&gt;3.56,34,IF(V5&gt;3.543,35,IF(V5&gt;3.526,36,IF(V5&gt;3.509,37,IF(V5&gt;3.492,38,IF(V5&gt;3.475,39,IF(V5&gt;3.458,40,IF(V5&gt;3.441,41,IF(V5&gt;3.424,42,IF(V5&gt;3.407,43,IF(V5&gt;3.39,44,IF(V5&gt;3.373,45,IF(V5&gt;3.356,46,IF(V5&gt;3.339,47,IF(V5&gt;3.322,48,IF(V5&gt;3.305,49,IF(V5&gt;3.288,50,IF(V5&gt;3.27,51,IF(V5&gt;3.257,52,IF(V5&gt;3.243,53,IF(V5&gt;3.23,54,IF(V5&gt;3.218,55,IF(V5&gt;3.206,56,IF(V5&gt;3.194,57,IF(V5&gt;3.182,58,IF(V5&gt;3.17,59,))))))))))))))))))))))))))))))))))))))))))))))))))))))))))))</f>
        <v>59</v>
      </c>
      <c r="Y5" s="3">
        <f>IF(V5&gt;2.373,0,IF(V5&gt;2.369,120,IF(V5&gt;2.365,121,IF(V5&gt;2.362,122,IF(V5&gt;2.358,123,IF(V5&gt;2.354,124,IF(V5&gt;2.351,125,IF(V5&gt;2.347,126,IF(V5&gt;2.344,127,IF(V5&gt;2.34,128,IF(V5&gt;2.337,129,IF(V5&gt;2.333,130,IF(V5&gt;2.33,131,IF(V5&gt;2.326,132,IF(V5&gt;2.323,133,IF(V5&gt;2.32,134,IF(V5&gt;2.317,135,IF(V5&gt;2.314,136,IF(V5&gt;2.311,137,IF(V5&gt;2.308,138,IF(V5&gt;2.305,139,IF(V5&gt;2.302,140,IF(V5&gt;2.3,141,IF(V5&gt;2.297,142,IF(V5&gt;2.295,143,IF(V5&gt;2.292,144,IF(V5&gt;2.29,145,IF(V5&gt;2.287,146,IF(V5&gt;2.285,147,IF(V5&gt;2.282,148,IF(V5&gt;2.28,149,IF(V5&lt;2.2801,150,))))))))))))))))))))))))))))))))</f>
        <v>0</v>
      </c>
      <c r="Z5" s="3">
        <f>W5+X5+Y5</f>
        <v>59</v>
      </c>
      <c r="AA5" s="3">
        <f>Z5</f>
        <v>59</v>
      </c>
      <c r="AB5" s="3">
        <v>643</v>
      </c>
      <c r="AC5" s="3">
        <f>IF(AB5&lt;466,0,IF(AB5&lt;470,60,IF(AB5&lt;474,61,IF(AB5&lt;478,62,IF(AB5&lt;482,63,IF(AB5&lt;486,64,IF(AB5&lt;490,65,IF(AB5&lt;494,66,IF(AB5&lt;498,67,IF(AB5&lt;502,68,IF(AB5&lt;506,69,IF(AB5&lt;510,70,IF(AB5&lt;514,71,IF(AB5&lt;517,72,IF(AB5&lt;521,73,IF(AB5&lt;524,74,IF(AB5&lt;527,75,IF(AB5&lt;530,76,IF(AB5&lt;533,77,IF(AB5&lt;536,78,IF(AB5&lt;539,79,IF(AB5&lt;541,80,IF(AB5&lt;544,81,IF(AB5&lt;547,82,IF(AB5&lt;550,83,IF(AB5&lt;552,84,IF(AB5&lt;555,85,IF(AB5&lt;558,86,IF(AB5&lt;560,87,IF(AB5&lt;563,88,IF(AB5&lt;566,89,IF(AB5&lt;568,90,IF(AB5&lt;571,91,IF(AB5&lt;574,92,IF(AB5&lt;576,93,IF(AB5&lt;579,94,IF(AB5&lt;582,95,IF(AB5&lt;584,96,IF(AB5&lt;587,97,IF(AB5&lt;590,98,IF(AB5&lt;592,99,IF(AB5&lt;595,100,IF(AB5&lt;598,101,IF(AB5&lt;600,102,IF(AB5&lt;603,103,IF(AB5&lt;606,104,IF(AB5&lt;608,105,IF(AB5&lt;611,106,IF(AB5&lt;614,107,IF(AB5&lt;616,108,IF(AB5&lt;619,109,IF(AB5&lt;622,110,IF(AB5&lt;624,111,IF(AB5&lt;627,112,IF(AB5&lt;630,113,IF(AB5&lt;632,114,IF(AB5&lt;635,115,IF(AB5&lt;637,116,IF(AB5&lt;640,117,IF(AB5&lt;642,118,IF(AB5&lt;644,119,)))))))))))))))))))))))))))))))))))))))))))))))))))))))))))))</f>
        <v>119</v>
      </c>
      <c r="AD5" s="3">
        <f>IF(AB5&lt;269,0,IF(AB5&lt;295,1,IF(AB5&lt;297,2,IF(AB5&lt;299,3,IF(AB5&lt;301,4,IF(AB5&lt;303,5,IF(AB5&lt;305,6,IF(AB5&lt;307,7,IF(AB5&lt;309,8,IF(AB5&lt;311,9,IF(AB5&lt;313,10,IF(AB5&lt;315,11,IF(AB5&lt;317,12,IF(AB5&lt;319,13,IF(AB5&lt;321,14,IF(AB5&lt;323,15,IF(AB5&lt;325,16,IF(AB5&lt;327,17,IF(AB5&lt;329,18,IF(AB5&lt;331,19,IF(AB5&lt;333,20,IF(AB5&lt;335,21,IF(AB5&lt;337,22,IF(AB5&lt;339,23,IF(AB5&lt;341,24,IF(AB5&lt;343,25,IF(AB5&lt;345,26,IF(AB5&lt;347,27,IF(AB5&lt;350,28,IF(AB5&lt;352,29,IF(AB5&lt;356,30,IF(AB5&lt;359,31,IF(AB5&lt;365,32,IF(AB5&lt;366,33,IF(AB5&lt;368,34,IF(AB5&lt;371,35,IF(AB5&lt;374,36,IF(AB5&lt;378,37,IF(AB5&lt;382,38,IF(AB5&lt;386,39,IF(AB5&lt;390,40,IF(AB5&lt;394,41,IF(AB5&lt;398,42,IF(AB5&lt;402,43,IF(AB5&lt;406,44,IF(AB5&lt;410,45,IF(AB5&lt;414,46,IF(AB5&lt;418,47,IF(AB5&lt;422,48,IF(AB5&lt;426,49,IF(AB5&lt;430,50,IF(AB5&lt;434,51,IF(AB5&lt;438,52,IF(AB5&lt;442,53,IF(AB5&lt;446,54,IF(AB5&lt;450,55,IF(AB5&lt;454,56,IF(AB5&lt;458,57,IF(AB5&lt;462,58,IF(AB5&lt;466,59,))))))))))))))))))))))))))))))))))))))))))))))))))))))))))))</f>
        <v>0</v>
      </c>
      <c r="AE5" s="3">
        <f>IF(AB5&lt;644,0,IF(AB5&lt;646,120,IF(AB5&lt;648,121,IF(AB5&lt;650,122,IF(AB5&lt;652,123,IF(AB5&lt;654,124,IF(AB5&lt;656,125,IF(AB5&lt;658,126,IF(AB5&lt;660,127,IF(AB5&lt;662,128,IF(AB5&lt;664,129,IF(AB5&lt;666,130,IF(AB5&lt;668,131,IF(AB5&lt;670,132,IF(AB5&lt;672,133,IF(AB5&lt;674,134,IF(AB5&lt;676,135,IF(AB5&lt;678,136,IF(AB5&lt;680,137,IF(AB5&lt;682,138,IF(AB5&lt;684,139,IF(AB5&lt;686,140,IF(AB5&lt;688,141,IF(AB5&lt;689,142,IF(AB5&lt;691,143,IF(AB5&lt;693,144,IF(AB5&lt;694,145,IF(AB5&lt;696,146,IF(AB5&lt;697,147,IF(AB5&lt;699,148,IF(AB5&lt;700,149,IF(AB5&gt;699,150,))))))))))))))))))))))))))))))))</f>
        <v>0</v>
      </c>
      <c r="AF5" s="3">
        <f>AC5+AD5+AE5</f>
        <v>119</v>
      </c>
      <c r="AG5" s="3">
        <f>AF5</f>
        <v>119</v>
      </c>
      <c r="AH5" s="3">
        <v>111</v>
      </c>
      <c r="AI5" s="3">
        <f>IF(AH5&lt;48.3,0,IF(AH5&lt;49,60,IF(AH5&lt;49.7,61,IF(AH5&lt;50.4,62,IF(AH5&lt;51.1,63,IF(AH5&lt;51.8,64,IF(AH5&lt;52.5,65,IF(AH5&lt;53.2,66,IF(AH5&lt;53.9,67,IF(AH5&lt;54.6,68,IF(AH5&lt;55.3,69,IF(AH5&lt;56,70,IF(AH5&lt;56.7,71,IF(AH5&lt;57.4,72,IF(AH5&lt;58.1,73,IF(AH5&lt;58.8,74,IF(AH5&lt;59.5,75,IF(AH5&lt;60.2,76,IF(AH5&lt;60.9,77,IF(AH5&lt;61.6,78,IF(AH5&lt;62.3,79,IF(AH5&lt;63,80,IF(AH5&lt;63.7,81,IF(AH5&lt;64.4,82,IF(AH5&lt;65.1,83,IF(AH5&lt;65.8,84,IF(AH5&lt;66.5,85,IF(AH5&lt;67.2,86,IF(AH5&lt;67.9,87,IF(AH5&lt;68.6,88,IF(AH5&lt;69.3,89,IF(AH5&lt;70,90,IF(AH5&lt;70.7,91,IF(AH5&lt;71.4,92,IF(AH5&lt;72.1,93,IF(AH5&lt;72.8,94,IF(AH5&lt;73.5,95,IF(AH5&lt;74.2,96,IF(AH5&lt;74.9,97,IF(AH5&lt;75.6,98,IF(AH5&lt;76.3,99,IF(AH5&lt;77,100,IF(AH5&lt;77.7,101,IF(AH5&lt;78.4,102,IF(AH5&lt;79.1,103,IF(AH5&lt;79.8,104,IF(AH5&lt;80.5,105,IF(AH5&lt;81.2,106,IF(AH5&lt;81.9,107,IF(AH5&lt;82.6,108,IF(AH5&lt;83.3,109,IF(AH5&lt;84,110,IF(AH5&lt;84.7,111,IF(AH5&lt;85.4,112,IF(AH5&lt;86.1,113,IF(AH5&lt;86.8,114,IF(AH5&lt;87.5,115,IF(AH5&lt;88.2,116,IF(AH5&lt;88.9,117,IF(AH5&lt;89.6,118,IF(AH5&lt;90.3,119,)))))))))))))))))))))))))))))))))))))))))))))))))))))))))))))</f>
        <v>0</v>
      </c>
      <c r="AJ5" s="3">
        <f>IF(AH5&lt;7,0,IF(AH5&lt;7.7,1,IF(AH5&lt;8.4,2,IF(AH5&lt;9.1,3,IF(AH5&lt;9.8,4,IF(AH5&lt;10.5,5,IF(AH5&lt;11.2,6,IF(AH5&lt;11.9,7,IF(AH5&lt;12.6,8,IF(AH5&lt;13.3,9,IF(AH5&lt;14,10,IF(AH5&lt;14.7,11,IF(AH5&lt;15.4,12,IF(AH5&lt;16.1,13,IF(AH5&lt;16.8,14,IF(AH5&lt;17.5,15,IF(AH5&lt;19.2,16,IF(AH5&lt;18.9,17,IF(AH5&lt;19.6,18,IF(AH5&lt;20.3,19,IF(AH5&lt;21,20,IF(AH5&lt;21.7,21,IF(AH5&lt;22.4,22,IF(AH5&lt;23.1,23,IF(AH5&lt;23.8,24,IF(AH5&lt;24.5,25,IF(AH5&lt;25.2,26,IF(AH5&lt;25.9,27,IF(AH5&lt;26.6,28,IF(AH5&lt;27.3,29,IF(AH5&lt;28,30,IF(AH5&lt;28.7,31,IF(AH5&lt;29.4,32,IF(AH5&lt;30.1,33,IF(AH5&lt;30.8,34,IF(AH5&lt;31.5,35,IF(AH5&lt;32.2,36,IF(AH5&lt;32.9,37,IF(AH5&lt;33.6,38,IF(AH5&lt;34.3,39,IF(AH5&lt;35,40,IF(AH5&lt;35.7,41,IF(AH5&lt;36.4,42,IF(AH5&lt;37.1,43,IF(AH5&lt;37.8,44,IF(AH5&lt;38.5,45,IF(AH5&lt;39.2,46,IF(AH5&lt;39.9,47,IF(AH5&lt;40.6,48,IF(AH5&lt;41.3,49,IF(AH5&lt;42,50,IF(AH5&lt;42.7,51,IF(AH5&lt;43.4,52,IF(AH5&lt;44.1,53,IF(AH5&lt;44.8,54,IF(AH5&lt;45.5,55,IF(AH5&lt;46.2,56,IF(AH5&lt;46.9,57,IF(AH5&lt;47.6,58,IF(AH5&lt;48.3,59,))))))))))))))))))))))))))))))))))))))))))))))))))))))))))))</f>
        <v>0</v>
      </c>
      <c r="AK5" s="3">
        <f>IF(AH5&lt;90.3,0,IF(AH5&lt;91,120,IF(AH5&lt;91.7,121,IF(AH5&lt;92.4,122,IF(AH5&lt;93.1,123,IF(AH5&lt;93.8,124,IF(AH5&lt;94.5,125,IF(AH5&lt;95.2,126,IF(AH5&lt;95.9,127,IF(AH5&lt;96.6,128,IF(AH5&lt;97.3,129,IF(AH5&lt;98,130,IF(AH5&lt;98.7,131,IF(AH5&lt;99.4,132,IF(AH5&lt;100.1,133,IF(AH5&lt;100.8,134,IF(AH5&lt;101.5,135,IF(AH5&lt;102.2,136,IF(AH5&lt;102.9,137,IF(AH5&lt;103.6,138,IF(AH5&lt;104.3,139,IF(AH5&lt;105,140,IF(AH5&lt;105.7,141,IF(AH5&lt;106.4,142,IF(AH5&lt;107.1,143,IF(AH5&lt;107.8,144,IF(AH5&lt;108.5,145,IF(AH5&lt;109.2,146,IF(AH5&lt;109.9,147,IF(AH5&lt;110.6,148,IF(AH5&lt;111.3,149,IF(AH5&gt;111.29,150,))))))))))))))))))))))))))))))))</f>
        <v>149</v>
      </c>
      <c r="AL5" s="3">
        <f>AI5+AJ5+AK5</f>
        <v>149</v>
      </c>
      <c r="AM5" s="3">
        <f>AL5</f>
        <v>149</v>
      </c>
      <c r="AN5" s="3">
        <f>I5+O5+U5+AA5+AG5+AM5</f>
        <v>747</v>
      </c>
      <c r="AO5" s="3">
        <f>AN5</f>
        <v>747</v>
      </c>
      <c r="AP5" s="3">
        <f>IF(ISNUMBER(AO5),RANK(AO5,$AO$5:$AO$105,0),"")</f>
        <v>3</v>
      </c>
      <c r="BA5" s="5"/>
      <c r="BB5" s="3"/>
      <c r="BY5" s="5"/>
      <c r="BZ5" s="3"/>
      <c r="CW5" s="5"/>
      <c r="CX5" s="3"/>
      <c r="DU5" s="5"/>
      <c r="DV5" s="3"/>
      <c r="ES5" s="5"/>
      <c r="ET5" s="3"/>
      <c r="FQ5" s="5"/>
      <c r="FS5" s="3"/>
      <c r="FU5" s="3"/>
    </row>
    <row r="6" spans="1:177" x14ac:dyDescent="0.25">
      <c r="A6">
        <v>2</v>
      </c>
      <c r="D6" s="3">
        <v>6.8</v>
      </c>
      <c r="E6" s="3">
        <f t="shared" ref="E6:E69" si="0">IF(D6&gt;8.34,0,IF(D6&gt;8.3,60,IF(D6&gt;8.27,61,IF(D6&gt;8.24,62,IF(D6&gt;8.2,63,IF(D6&gt;8.17,64,IF(D6&gt;8.14,65,IF(D6&gt;8.1,66,IF(D6&gt;8.07,67,IF(D6&gt;8.04,68,IF(D6&gt;8,69,IF(D6&gt;7.98,70,IF(D6&gt;7.95,71,IF(D6&gt;7.93,72,IF(D6&gt;7.9,73,IF(D6&gt;7.88,74,IF(D6&gt;7.85,75,IF(D6&gt;7.83,76,IF(D6&gt;7.8,77,IF(D6&gt;7.78,78,IF(D6&gt;7.75,79,IF(D6&gt;7.73,80,IF(D6&gt;7.7,81,IF(D6&gt;7.68,82,IF(D6&gt;7.66,83,IF(D6&gt;7.64,84,IF(D6&gt;7.62,85,IF(D6&gt;7.6,86,IF(D6&gt;7.59,87,IF(D6&gt;7.57,88,IF(D6&gt;7.55,89,IF(D6&gt;7.53,90,IF(D6&gt;7.51,91,IF(D6&gt;7.5,92,IF(D6&gt;7.49,93,IF(D6&gt;7.47,94,IF(D6&gt;7.45,95,IF(D6&gt;7.43,96,IF(D6&gt;7.41,97,IF(D6&gt;7.4,98,IF(D6&gt;7.39,99,IF(D6&gt;7.37,100,IF(D6&gt;7.35,101,IF(D6&gt;7.33,102,IF(D6&gt;7.31,103,IF(D6&gt;7.3,104,IF(D6&gt;7.29,105,IF(D6&gt;7.28,106,IF(D6&gt;7.26,107,IF(D6&gt;7.24,108,IF(D6&gt;7.22,109,IF(D6&gt;7.21,110,IF(D6&gt;7.2,111,IF(D6&gt;7.19,112,IF(D6&gt;7.18,113,IF(D6&gt;7.17,114,IF(D6&gt;7.15,115,IF(D6&gt;7.13,116,IF(D6&gt;7.11,117,IF(D6&gt;7.1,118,IF(D6&gt;7.09,119,)))))))))))))))))))))))))))))))))))))))))))))))))))))))))))))</f>
        <v>0</v>
      </c>
      <c r="F6" s="3">
        <f t="shared" ref="F6:F69" si="1">IF(D6&gt;12,0,IF(D6&gt;11.9,1,IF(D6&gt;11.8,2,IF(D6&gt;11.7,3,IF(D6&gt;11.6,4,IF(D6&gt;11.5,5,IF(D6&gt;11.4,6,IF(D6&gt;11.3,7,IF(D6&gt;11.2,8,IF(D6&gt;11.15,9,IF(D6&gt;11.1,10,IF(D6&gt;11,11,IF(D6&gt;10.95,12,IF(D6&gt;10.9,13,IF(D6&gt;10.8,14,IF(D6&gt;10.75,15,IF(D6&gt;10.7,16,IF(D6&gt;10.6,17,IF(D6&gt;10.55,18,IF(D6&gt;10.5,19,IF(D6&gt;10.4,20,IF(D6&gt;10.35,21,IF(D6&gt;10.3,22,IF(D6&gt;10.2,23,IF(D6&gt;10.15,24,IF(D6&gt;10.1,25,IF(D6&gt;10,26,IF(D6&gt;9.95,27,IF(D6&gt;9.9,28,IF(D6&gt;9.8,29,IF(D6&gt;9.75,30,IF(D6&gt;9.7,31,IF(D6&gt;9.6,32,IF(D6&gt;9.55,33,IF(D6&gt;9.5,34,IF(D6&gt;9.45,35,IF(D6&gt;9.4,36,IF(D6&gt;9.35,37,IF(D6&gt;9.3,38,IF(D6&gt;9.25,39,IF(D6&gt;9.2,40,IF(D6&gt;9.15,41,IF(D6&gt;9.1,42,IF(D6&gt;9.05,43,IF(D6&gt;9,44,IF(D6&gt;8.95,45,IF(D6&gt;8.9,46,IF(D6&gt;8.85,47,IF(D6&gt;8.8,48,IF(D6&gt;8.75,49,IF(D6&gt;8.7,50,IF(D6&gt;8.65,51,IF(D6&gt;8.6,52,IF(D6&gt;8.55,53,IF(D6&gt;8.5,54,IF(D6&gt;8.47,55,IF(D6&gt;8.44,56,IF(D6&gt;8.4,57,IF(D6&gt;8.37,58,IF(D6&gt;8.34,59,))))))))))))))))))))))))))))))))))))))))))))))))))))))))))))</f>
        <v>0</v>
      </c>
      <c r="G6" s="3">
        <f t="shared" ref="G6:G69" si="2">IF(D6&gt;7.09,0,IF(D6&gt;7.08,120,IF(D6&gt;7.07,121,IF(D6&gt;7.06,122,IF(D6&gt;7.05,123,IF(D6&gt;7.04,124,IF(D6&gt;7.03,125,IF(D6&gt;7.02,126,IF(D6&gt;7,127,IF(D6&gt;6.99,128,IF(D6&gt;6.98,129,IF(D6&gt;6.97,130,IF(D6&gt;6.96,131,IF(D6&gt;6.95,132,IF(D6&gt;6.94,133,IF(D6&gt;6.93,134,IF(D6&gt;6.92,135,IF(D6&gt;6.91,136,IF(D6&gt;6.9,137,IF(D6&gt;6.89,138,IF(D6&gt;6.88,139,IF(D6&gt;6.87,140,IF(D6&gt;6.86,141,IF(D6&gt;6.85,142,IF(D6&gt;6.84,143,IF(D6&gt;7.83,144,IF(D6&gt;6.825,145,IF(D6&gt;6.82,146,IF(D6&gt;6.815,147,IF(D6&gt;6.81,148,IF(D6&gt;6.8,149,IF(D6&lt;6.81,150,))))))))))))))))))))))))))))))))</f>
        <v>150</v>
      </c>
      <c r="H6" s="3">
        <f t="shared" ref="H6:H69" si="3">E6+F6+G6</f>
        <v>150</v>
      </c>
      <c r="I6" s="3">
        <f t="shared" ref="I6:I69" si="4">H6</f>
        <v>150</v>
      </c>
      <c r="J6" s="3">
        <v>1.2170000000000001</v>
      </c>
      <c r="K6" s="3">
        <f t="shared" ref="K6:K69" si="5">IF(J6&gt;1.49,0,IF(J6&gt;1.484,60,IF(J6&gt;1.478,61,IF(J6&gt;1.462,62,IF(J6&gt;1.466,63,IF(J6&gt;1.46,64,IF(J6&gt;1.454,65,IF(J6&gt;1.448,66,IF(J6&gt;1.443,67,IF(J6&gt;1.438,68,IF(J6&gt;1.433,69,IF(J6&gt;1.428,70,IF(J6&gt;1.423,71,IF(J6&gt;1.418,72,IF(J6&gt;1.413,73,IF(J6&gt;1.408,74,IF(J6&gt;1.403,75,IF(J6&gt;1.398,76,IF(J6&gt;1.394,77,IF(J6&gt;1.389,78,IF(J6&gt;1.385,79,IF(J6&gt;1.381,80,IF(J6&gt;1.377,81,IF(J6&gt;1.373,82,IF(J6&gt;1.369,83,IF(J6&gt;1.366,84,IF(J6&gt;1.363,85,IF(J6&gt;1.359,86,IF(J6&gt;1.356,87,IF(J6&gt;1.353,88,IF(J6&gt;1.35,89,IF(J6&gt;1.347,90,IF(J6&gt;1.344,91,IF(J6&gt;1.341,92,IF(J6&gt;1.338,93,IF(J6&gt;1.335,94,IF(J6&gt;1.332,95,IF(J6&gt;1.329,96,IF(J6&gt;1.326,97,IF(J6&gt;1.323,98,IF(J6&gt;1.32,99,IF(J6&gt;1.317,100,IF(J6&gt;1.314,101,IF(J6&gt;1.311,102,IF(J6&gt;1.308,103,IF(J6&gt;1.305,104,IF(J6&gt;1.303,105,IF(J6&gt;1.3,106,IF(J6&gt;1.298,107,IF(J6&gt;1.295,108,IF(J6&gt;1.293,109,IF(J6&gt;1.291,110,IF(J6&gt;1.288,111,IF(J6&gt;1.286,112,IF(J6&gt;1.284,113,IF(J6&gt;1.28,114,IF(J6&gt;1.278,115,IF(J6&gt;1.276,116,IF(J6&gt;1.274,117,IF(J6&gt;1.272,118,IF(J6&gt;1.27,119,)))))))))))))))))))))))))))))))))))))))))))))))))))))))))))))</f>
        <v>0</v>
      </c>
      <c r="L6" s="3">
        <f t="shared" ref="L6:L69" si="6">IF(J6&gt;2.531,0,IF(J6&gt;2.513,1,IF(J6&gt;2.495,2,IF(J6&gt;2.478,3,IF(J6&gt;2.461,4,IF(J6&gt;2.445,5,IF(J6&gt;2.43,6,IF(J6&gt;2.416,7,IF(J6&gt;2.402,8,IF(J6&gt;2.389,9,IF(J6&gt;2.376,10,IF(J6&gt;2.363,11,IF(J6&gt;2.35,12,IF(J6&gt;2.337,13,IF(J6&gt;2.321,14,IF(J6&gt;2.311,15,IF(J6&gt;2.298,16,IF(J6&gt;2.285,17,IF(J6&gt;2.272,18,IF(J6&gt;2.259,19,IF(J6&gt;2.246,20,IF(J6&gt;2.233,21,IF(J6&gt;2.22,22,IF(J6&gt;2.208,23,IF(J6&gt;2.196,24,IF(J6&gt;2.184,25,IF(J6&gt;2.173,26,IF(J6&gt;2.162,27,IF(J6&gt;2.151,28,IF(J6&gt;2.141,29,IF(J6&gt;2.132,30,IF(J6&gt;2.123,31,IF(J6&gt;2.114,32,IF(J6&gt;2.105,33,IF(J6&gt;2.096,34,IF(J6&gt;2.087,35,IF(J6&gt;2.078,36,IF(J6&gt;2.069,37,IF(J6&gt;2.06,38,IF(J6&gt;2.051,39,IF(J6&gt;2.042,40,IF(J6&gt;2.033,41,IF(J6&gt;2.024,42,IF(J6&gt;2.015,43,IF(J6&gt;2.006,44,IF(J6&gt;1.597,45,IF(J6&gt;1.588,46,IF(J6&gt;1.579,47,IF(J6&gt;1.57,48,IF(J6&gt;1.561,49,IF(J6&gt;1.552,50,IF(J6&gt;1.544,51,IF(J6&gt;1.536,52,IF(J6&gt;1.529,53,IF(J6&gt;1.522,54,IF(J6&gt;1.515,55,IF(J6&gt;1.508,56,IF(J6&gt;1.502,57,IF(J6&gt;1.496,58,IF(J6&gt;1.49,59,))))))))))))))))))))))))))))))))))))))))))))))))))))))))))))</f>
        <v>0</v>
      </c>
      <c r="M6" s="3">
        <f t="shared" ref="M6:M69" si="7">IF(J6&gt;1.27,0,IF(J6&gt;1.268,120,IF(J6&gt;1.266,121,IF(J6&gt;1.264,122,IF(J6&gt;1.262,123,IF(J6&gt;1.26,124,IF(J6&gt;1.258,125,IF(J6&gt;1.256,126,IF(J6&gt;1.254,127,IF(J6&gt;1.252,128,IF(J6&gt;1.25,129,IF(J6&gt;1.248,130,IF(J6&gt;1.246,131,IF(J6&gt;1.244,132,IF(J6&gt;1.242,133,IF(J6&gt;1.24,134,IF(J6&gt;1.239,135,IF(J6&gt;1.237,136,IF(J6&gt;1.235,137,IF(J6&gt;1.233,138,IF(J6&gt;1.231,139,IF(J6&gt;1.23,140,IF(J6&gt;1.228,141,IF(J6&gt;1.227,142,IF(J6&gt;1.225,143,IF(J6&gt;1.224,144,IF(J6&gt;1.223,145,IF(J6&gt;1.221,146,IF(J6&gt;1.22,147,IF(J6&gt;1.218,148,IF(J6&gt;1.217,149,IF(J6&lt;1.218,150,))))))))))))))))))))))))))))))))</f>
        <v>150</v>
      </c>
      <c r="N6" s="3">
        <f t="shared" ref="N6:N69" si="8">K6+L6+M6</f>
        <v>150</v>
      </c>
      <c r="O6" s="3">
        <f t="shared" ref="O6:O69" si="9">N6</f>
        <v>150</v>
      </c>
      <c r="P6" s="3">
        <v>1.554</v>
      </c>
      <c r="Q6" s="3">
        <f t="shared" ref="Q6:Q69" si="10">IF(P6&gt;2.342,0,IF(P6&gt;2.333,60,IF(P6&gt;2.324,61,IF(P6&gt;2.315,62,IF(P6&gt;2.306,63,IF(P6&gt;2.297,64,IF(P6&gt;2.289,65,IF(P6&gt;2.281,66,IF(P6&gt;2.273,67,IF(P6&gt;2.265,68,IF(P6&gt;2.258,69,IF(P6&gt;2.251,70,IF(P6&gt;2.244,71,IF(P6&gt;2.238,72,IF(P6&gt;2.232,73,IF(P6&gt;2.223,74,IF(P6&gt;2.219,75,IF(P6&gt;2.213,76,IF(P6&gt;2.207,77,IF(P6&gt;2.2,78,IF(P6&gt;2.194,79,IF(P6&gt;2.188,80,IF(P6&gt;2.182,81,IF(P6&gt;2.176,82,IF(P6&gt;2.171,83,IF(P6&gt;2.166,84,IF(P6&gt;2.161,85,IF(P6&gt;2.156,86,IF(P6&gt;2.152,87,IF(P6&gt;2.147,88,IF(P6&gt;2.143,89,IF(P6&gt;2.138,90,IF(P6&gt;2.134,91,IF(P6&gt;2.13,92,IF(P6&gt;2.125,93,IF(P6&gt;2.121,94,IF(P6&gt;2.117,95,IF(P6&gt;2.113,96,IF(P6&gt;2.109,97,IF(P6&gt;2.104,98,IF(P6&gt;2.1,99,IF(P6&gt;2.096,100,IF(P6&gt;2.092,101,IF(P6&gt;2.088,102,IF(P6&gt;2.084,103,IF(P6&gt;2.08,104,IF(P6&gt;2.076,105,IF(P6&gt;2.072,106,IF(P6&gt;2.069,107,IF(P6&gt;2.065,108,IF(P6&gt;2.062,109,IF(P6&gt;2.058,110,IF(P6&gt;2.055,111,IF(P6&gt;2.051,112,IF(P6&gt;2.048,113,IF(P6&gt;2.044,114,IF(P6&gt;2.041,115,IF(P6&gt;2.037,116,IF(P6&gt;2.034,117,IF(P6&gt;2.03,118,IF(P6&gt;2.027,119,)))))))))))))))))))))))))))))))))))))))))))))))))))))))))))))</f>
        <v>0</v>
      </c>
      <c r="R6" s="3">
        <f t="shared" ref="R6:R69" si="11">IF(P6&gt;4.076,0,IF(P6&gt;4.048,1,IF(P6&gt;4.021,2,IF(P6&gt;3.594,3,IF(P6&gt;3.568,4,IF(P6&gt;3.543,5,IF(P6&gt;3.519,6,IF(P6&gt;3.496,7,IF(P6&gt;3.474,8,IF(P6&gt;3.453,9,IF(P6&gt;3.432,10,IF(P6&gt;3.411,11,IF(P6&gt;3.39,12,IF(P6&gt;3.369,13,IF(P6&gt;3.318,14,IF(P6&gt;3.327,15,IF(P6&gt;3.307,16,IF(P6&gt;3.287,17,IF(P6&gt;3.268,18,IF(P6&gt;3.25,19,IF(P6&gt;3.233,20,IF(P6&gt;3.217,21,IF(P6&gt;3.201,22,IF(P6&gt;3.185,23,IF(P6&gt;3.17,24,IF(P6&gt;3.155,25,IF(P6&gt;3.14,26,IF(P6&gt;3.126,27,IF(P6&gt;3.112,28,IF(P6&gt;3.098,29,IF(P6&gt;3.085,30,IF(P6&gt;3.072,31,IF(P6&gt;3.059,32,IF(P6&gt;3.046,33,IF(P6&gt;3.033,34,IF(P6&gt;3.02,35,IF(P6&gt;3.007,36,IF(P6&gt;2.594,37,IF(P6&gt;2.582,38,IF(P6&gt;2.57,39,IF(P6&gt;2.558,40,IF(P6&gt;2.546,41,IF(P6&gt;2.534,42,IF(P6&gt;2.522,43,IF(P6&gt;2.51,44,IF(P6&gt;2.488,45,IF(P6&gt;2.476,46,IF(P6&gt;2.464,47,IF(P6&gt;2.452,48,IF(P6&gt;2.441,49,IF(P6&gt;2.43,50,IF(P6&gt;2.419,51,IF(P6&gt;2.408,52,IF(P6&gt;2.397,53,IF(P6&gt;2.387,54,IF(P6&gt;2.378,55,IF(P6&gt;2.369,56,IF(P6&gt;2.36,57,IF(P6&gt;2.351,58,IF(P6&gt;2.342,59,))))))))))))))))))))))))))))))))))))))))))))))))))))))))))))</f>
        <v>0</v>
      </c>
      <c r="S6" s="3">
        <f t="shared" ref="S6:S69" si="12">IF(P6&gt;2.027,0,IF(P6&gt;2.024,120,IF(P6&gt;2.021,121,IF(P6&gt;2.018,122,IF(P6&gt;2.015,123,IF(P6&gt;2.012,124,IF(P6&gt;2.009,125,IF(P6&gt;2.006,126,IF(P6&gt;2.003,127,IF(P6&gt;2,128,IF(P6&gt;1.598,129,IF(P6&gt;1.595,130,IF(P6&gt;1.593,131,IF(P6&gt;1.59,132,IF(P6&gt;1.588,133,IF(P6&gt;1.585,134,IF(P6&gt;1.583,135,IF(P6&gt;1.581,136,IF(P6&gt;1.579,137,IF(P6&gt;1.576,138,IF(P6&gt;1.574,139,IF(P6&gt;1.572,140,IF(P6&gt;1.569,141,IF(P6&gt;1.567,142,IF(P6&gt;1.565,143,IF(P6&gt;1.563,144,IF(P6&gt;1.561,145,IF(P6&gt;1.559,146,IF(P6&gt;1.557,147,IF(P6&gt;1.555,148,IF(P6&gt;1.553,149,IF(P6&lt;1.554,150,))))))))))))))))))))))))))))))))</f>
        <v>149</v>
      </c>
      <c r="T6" s="3">
        <f t="shared" ref="T6:T69" si="13">Q6+R6+S6</f>
        <v>149</v>
      </c>
      <c r="U6" s="3">
        <f t="shared" ref="U6:U69" si="14">T6</f>
        <v>149</v>
      </c>
      <c r="V6" s="3">
        <v>2.38</v>
      </c>
      <c r="W6" s="3">
        <f t="shared" ref="W6:W69" si="15">IF(V6&gt;3.17,0,IF(V6&gt;3.158,60,IF(V6&gt;3.146,61,IF(V6&gt;3.134,62,IF(V6&gt;3.122,63,IF(V6&gt;3.111,64,IF(V6&gt;3.1,65,IF(V6&gt;3.09,66,IF(V6&gt;3.08,67,IF(V6&gt;3.071,68,IF(V6&gt;3.062,69,IF(V6&gt;3.053,70,IF(V6&gt;3.044,71,IF(V6&gt;3.035,72,IF(V6&gt;3.027,73,IF(V6&gt;3.019,74,IF(V6&gt;3.011,75,IF(V6&gt;3.004,76,IF(V6&gt;2.597,77,IF(V6&gt;2.59,78,IF(V6&gt;2.583,79,IF(V6&gt;2.576,80,IF(V6&gt;2.569,81,IF(V6&gt;2.562,82,IF(V6&gt;2.555,83,IF(V6&gt;2.548,84,IF(V6&gt;2.542,85,IF(V6&gt;2.535,86,IF(V6&gt;2.529,87,IF(V6&gt;2.523,88,IF(V6&gt;2.517,89,IF(V6&gt;2.511,90,IF(V6&gt;2.505,91,IF(V6&gt;2.5,92,IF(V6&gt;2.494,93,IF(V6&gt;2.489,94,IF(V6&gt;2.483,95,IF(V6&gt;2.478,96,IF(V6&gt;2.472,97,IF(V6&gt;2.467,98,IF(V6&gt;2.462,99,IF(V6&gt;2.457,100,IF(V6&gt;2.452,101,IF(V6&gt;2.447,102,IF(V6&gt;2.442,103,IF(V6&gt;2.438,104,IF(V6&gt;2.433,105,IF(V6&gt;2.428,106,IF(V6&gt;2.424,107,IF(V6&gt;2.419,108,IF(V6&gt;2.415,109,IF(V6&gt;2.41,110,IF(V6&gt;2.405,111,IF(V6&gt;2.401,112,IF(V6&gt;2.397,113,IF(V6&gt;2.393,114,IF(V6&gt;2.389,115,IF(V6&gt;2.385,116,IF(V6&gt;2.381,117,IF(V6&gt;2.377,118,IF(V6&gt;2.373,119,)))))))))))))))))))))))))))))))))))))))))))))))))))))))))))))</f>
        <v>118</v>
      </c>
      <c r="X6" s="3">
        <f t="shared" ref="X6:X69" si="16">IF(V6&gt;5.145,0,IF(V6&gt;5.1,1,IF(V6&gt;5.06,2,IF(V6&gt;5.024,3,IF(V6&gt;4.592,4,IF(V6&gt;4.562,5,IF(V6&gt;4.534,6,IF(V6&gt;4.508,7,IF(V6&gt;4.484,8,IF(V6&gt;4.461,9,IF(V6&gt;4.438,10,IF(V6&gt;4.415,11,IF(V6&gt;4.392,12,IF(V6&gt;4.37,13,IF(V6&gt;4.348,14,IF(V6&gt;4.326,15,IF(V6&gt;4.304,16,IF(V6&gt;4.282,17,IF(V6&gt;4.26,18,IF(V6&gt;4.238,19,IF(V6&gt;4.217,20,IF(V6&gt;4.196,21,IF(V6&gt;4.176,22,IF(V6&gt;4.157,23,IF(V6&gt;4.138,24,IF(V6&gt;4.119,25,IF(V6&gt;4.1,26,IF(V6&gt;4.081,27,IF(V6&gt;4.063,28,IF(V6&gt;4.045,29,IF(V6&gt;4.028,30,IF(V6&gt;4.011,31,IF(V6&gt;3.594,32,IF(V6&gt;3.577,33,IF(V6&gt;3.56,34,IF(V6&gt;3.543,35,IF(V6&gt;3.526,36,IF(V6&gt;3.509,37,IF(V6&gt;3.492,38,IF(V6&gt;3.475,39,IF(V6&gt;3.458,40,IF(V6&gt;3.441,41,IF(V6&gt;3.424,42,IF(V6&gt;3.407,43,IF(V6&gt;3.39,44,IF(V6&gt;3.373,45,IF(V6&gt;3.356,46,IF(V6&gt;3.339,47,IF(V6&gt;3.322,48,IF(V6&gt;3.305,49,IF(V6&gt;3.288,50,IF(V6&gt;3.27,51,IF(V6&gt;3.257,52,IF(V6&gt;3.243,53,IF(V6&gt;3.23,54,IF(V6&gt;3.218,55,IF(V6&gt;3.206,56,IF(V6&gt;3.194,57,IF(V6&gt;3.182,58,IF(V6&gt;3.17,59,))))))))))))))))))))))))))))))))))))))))))))))))))))))))))))</f>
        <v>0</v>
      </c>
      <c r="Y6" s="3">
        <f t="shared" ref="Y6:Y69" si="17">IF(V6&gt;2.373,0,IF(V6&gt;2.369,120,IF(V6&gt;2.365,121,IF(V6&gt;2.362,122,IF(V6&gt;2.358,123,IF(V6&gt;2.354,124,IF(V6&gt;2.351,125,IF(V6&gt;2.347,126,IF(V6&gt;2.344,127,IF(V6&gt;2.34,128,IF(V6&gt;2.337,129,IF(V6&gt;2.333,130,IF(V6&gt;2.33,131,IF(V6&gt;2.326,132,IF(V6&gt;2.323,133,IF(V6&gt;2.32,134,IF(V6&gt;2.317,135,IF(V6&gt;2.314,136,IF(V6&gt;2.311,137,IF(V6&gt;2.308,138,IF(V6&gt;2.305,139,IF(V6&gt;2.302,140,IF(V6&gt;2.3,141,IF(V6&gt;2.297,142,IF(V6&gt;2.295,143,IF(V6&gt;2.292,144,IF(V6&gt;2.29,145,IF(V6&gt;2.287,146,IF(V6&gt;2.285,147,IF(V6&gt;2.282,148,IF(V6&gt;2.28,149,IF(V6&lt;2.2801,150,))))))))))))))))))))))))))))))))</f>
        <v>0</v>
      </c>
      <c r="Z6" s="3">
        <f t="shared" ref="Z6:Z69" si="18">W6+X6+Y6</f>
        <v>118</v>
      </c>
      <c r="AA6" s="3">
        <f t="shared" ref="AA6:AA69" si="19">Z6</f>
        <v>118</v>
      </c>
      <c r="AB6" s="3">
        <v>643</v>
      </c>
      <c r="AC6" s="3">
        <f t="shared" ref="AC6:AC69" si="20">IF(AB6&lt;466,0,IF(AB6&lt;470,60,IF(AB6&lt;474,61,IF(AB6&lt;478,62,IF(AB6&lt;482,63,IF(AB6&lt;486,64,IF(AB6&lt;490,65,IF(AB6&lt;494,66,IF(AB6&lt;498,67,IF(AB6&lt;502,68,IF(AB6&lt;506,69,IF(AB6&lt;510,70,IF(AB6&lt;514,71,IF(AB6&lt;517,72,IF(AB6&lt;521,73,IF(AB6&lt;524,74,IF(AB6&lt;527,75,IF(AB6&lt;530,76,IF(AB6&lt;533,77,IF(AB6&lt;536,78,IF(AB6&lt;539,79,IF(AB6&lt;541,80,IF(AB6&lt;544,81,IF(AB6&lt;547,82,IF(AB6&lt;550,83,IF(AB6&lt;552,84,IF(AB6&lt;555,85,IF(AB6&lt;558,86,IF(AB6&lt;560,87,IF(AB6&lt;563,88,IF(AB6&lt;566,89,IF(AB6&lt;568,90,IF(AB6&lt;571,91,IF(AB6&lt;574,92,IF(AB6&lt;576,93,IF(AB6&lt;579,94,IF(AB6&lt;582,95,IF(AB6&lt;584,96,IF(AB6&lt;587,97,IF(AB6&lt;590,98,IF(AB6&lt;592,99,IF(AB6&lt;595,100,IF(AB6&lt;598,101,IF(AB6&lt;600,102,IF(AB6&lt;603,103,IF(AB6&lt;606,104,IF(AB6&lt;608,105,IF(AB6&lt;611,106,IF(AB6&lt;614,107,IF(AB6&lt;616,108,IF(AB6&lt;619,109,IF(AB6&lt;622,110,IF(AB6&lt;624,111,IF(AB6&lt;627,112,IF(AB6&lt;630,113,IF(AB6&lt;632,114,IF(AB6&lt;635,115,IF(AB6&lt;637,116,IF(AB6&lt;640,117,IF(AB6&lt;642,118,IF(AB6&lt;644,119,)))))))))))))))))))))))))))))))))))))))))))))))))))))))))))))</f>
        <v>119</v>
      </c>
      <c r="AD6" s="3">
        <f t="shared" ref="AD6:AD69" si="21">IF(AB6&lt;269,0,IF(AB6&lt;295,1,IF(AB6&lt;297,2,IF(AB6&lt;299,3,IF(AB6&lt;301,4,IF(AB6&lt;303,5,IF(AB6&lt;305,6,IF(AB6&lt;307,7,IF(AB6&lt;309,8,IF(AB6&lt;311,9,IF(AB6&lt;313,10,IF(AB6&lt;315,11,IF(AB6&lt;317,12,IF(AB6&lt;319,13,IF(AB6&lt;321,14,IF(AB6&lt;323,15,IF(AB6&lt;325,16,IF(AB6&lt;327,17,IF(AB6&lt;329,18,IF(AB6&lt;331,19,IF(AB6&lt;333,20,IF(AB6&lt;335,21,IF(AB6&lt;337,22,IF(AB6&lt;339,23,IF(AB6&lt;341,24,IF(AB6&lt;343,25,IF(AB6&lt;345,26,IF(AB6&lt;347,27,IF(AB6&lt;350,28,IF(AB6&lt;352,29,IF(AB6&lt;356,30,IF(AB6&lt;359,31,IF(AB6&lt;365,32,IF(AB6&lt;366,33,IF(AB6&lt;368,34,IF(AB6&lt;371,35,IF(AB6&lt;374,36,IF(AB6&lt;378,37,IF(AB6&lt;382,38,IF(AB6&lt;386,39,IF(AB6&lt;390,40,IF(AB6&lt;394,41,IF(AB6&lt;398,42,IF(AB6&lt;402,43,IF(AB6&lt;406,44,IF(AB6&lt;410,45,IF(AB6&lt;414,46,IF(AB6&lt;418,47,IF(AB6&lt;422,48,IF(AB6&lt;426,49,IF(AB6&lt;430,50,IF(AB6&lt;434,51,IF(AB6&lt;438,52,IF(AB6&lt;442,53,IF(AB6&lt;446,54,IF(AB6&lt;450,55,IF(AB6&lt;454,56,IF(AB6&lt;458,57,IF(AB6&lt;462,58,IF(AB6&lt;466,59,))))))))))))))))))))))))))))))))))))))))))))))))))))))))))))</f>
        <v>0</v>
      </c>
      <c r="AE6" s="3">
        <f t="shared" ref="AE6:AE69" si="22">IF(AB6&lt;644,0,IF(AB6&lt;646,120,IF(AB6&lt;648,121,IF(AB6&lt;650,122,IF(AB6&lt;652,123,IF(AB6&lt;654,124,IF(AB6&lt;656,125,IF(AB6&lt;658,126,IF(AB6&lt;660,127,IF(AB6&lt;662,128,IF(AB6&lt;664,129,IF(AB6&lt;666,130,IF(AB6&lt;668,131,IF(AB6&lt;670,132,IF(AB6&lt;672,133,IF(AB6&lt;674,134,IF(AB6&lt;676,135,IF(AB6&lt;678,136,IF(AB6&lt;680,137,IF(AB6&lt;682,138,IF(AB6&lt;684,139,IF(AB6&lt;686,140,IF(AB6&lt;688,141,IF(AB6&lt;689,142,IF(AB6&lt;691,143,IF(AB6&lt;693,144,IF(AB6&lt;694,145,IF(AB6&lt;696,146,IF(AB6&lt;697,147,IF(AB6&lt;699,148,IF(AB6&lt;700,149,IF(AB6&gt;699,150,))))))))))))))))))))))))))))))))</f>
        <v>0</v>
      </c>
      <c r="AF6" s="3">
        <f t="shared" ref="AF6:AF69" si="23">AC6+AD6+AE6</f>
        <v>119</v>
      </c>
      <c r="AG6" s="3">
        <f t="shared" ref="AG6:AG69" si="24">AF6</f>
        <v>119</v>
      </c>
      <c r="AH6" s="3">
        <v>111</v>
      </c>
      <c r="AI6" s="3">
        <f t="shared" ref="AI6:AI69" si="25">IF(AH6&lt;48.3,0,IF(AH6&lt;49,60,IF(AH6&lt;49.7,61,IF(AH6&lt;50.4,62,IF(AH6&lt;51.1,63,IF(AH6&lt;51.8,64,IF(AH6&lt;52.5,65,IF(AH6&lt;53.2,66,IF(AH6&lt;53.9,67,IF(AH6&lt;54.6,68,IF(AH6&lt;55.3,69,IF(AH6&lt;56,70,IF(AH6&lt;56.7,71,IF(AH6&lt;57.4,72,IF(AH6&lt;58.1,73,IF(AH6&lt;58.8,74,IF(AH6&lt;59.5,75,IF(AH6&lt;60.2,76,IF(AH6&lt;60.9,77,IF(AH6&lt;61.6,78,IF(AH6&lt;62.3,79,IF(AH6&lt;63,80,IF(AH6&lt;63.7,81,IF(AH6&lt;64.4,82,IF(AH6&lt;65.1,83,IF(AH6&lt;65.8,84,IF(AH6&lt;66.5,85,IF(AH6&lt;67.2,86,IF(AH6&lt;67.9,87,IF(AH6&lt;68.6,88,IF(AH6&lt;69.3,89,IF(AH6&lt;70,90,IF(AH6&lt;70.7,91,IF(AH6&lt;71.4,92,IF(AH6&lt;72.1,93,IF(AH6&lt;72.8,94,IF(AH6&lt;73.5,95,IF(AH6&lt;74.2,96,IF(AH6&lt;74.9,97,IF(AH6&lt;75.6,98,IF(AH6&lt;76.3,99,IF(AH6&lt;77,100,IF(AH6&lt;77.7,101,IF(AH6&lt;78.4,102,IF(AH6&lt;79.1,103,IF(AH6&lt;79.8,104,IF(AH6&lt;80.5,105,IF(AH6&lt;81.2,106,IF(AH6&lt;81.9,107,IF(AH6&lt;82.6,108,IF(AH6&lt;83.3,109,IF(AH6&lt;84,110,IF(AH6&lt;84.7,111,IF(AH6&lt;85.4,112,IF(AH6&lt;86.1,113,IF(AH6&lt;86.8,114,IF(AH6&lt;87.5,115,IF(AH6&lt;88.2,116,IF(AH6&lt;88.9,117,IF(AH6&lt;89.6,118,IF(AH6&lt;90.3,119,)))))))))))))))))))))))))))))))))))))))))))))))))))))))))))))</f>
        <v>0</v>
      </c>
      <c r="AJ6" s="3">
        <f t="shared" ref="AJ6:AJ69" si="26">IF(AH6&lt;7,0,IF(AH6&lt;7.7,1,IF(AH6&lt;8.4,2,IF(AH6&lt;9.1,3,IF(AH6&lt;9.8,4,IF(AH6&lt;10.5,5,IF(AH6&lt;11.2,6,IF(AH6&lt;11.9,7,IF(AH6&lt;12.6,8,IF(AH6&lt;13.3,9,IF(AH6&lt;14,10,IF(AH6&lt;14.7,11,IF(AH6&lt;15.4,12,IF(AH6&lt;16.1,13,IF(AH6&lt;16.8,14,IF(AH6&lt;17.5,15,IF(AH6&lt;19.2,16,IF(AH6&lt;18.9,17,IF(AH6&lt;19.6,18,IF(AH6&lt;20.3,19,IF(AH6&lt;21,20,IF(AH6&lt;21.7,21,IF(AH6&lt;22.4,22,IF(AH6&lt;23.1,23,IF(AH6&lt;23.8,24,IF(AH6&lt;24.5,25,IF(AH6&lt;25.2,26,IF(AH6&lt;25.9,27,IF(AH6&lt;26.6,28,IF(AH6&lt;27.3,29,IF(AH6&lt;28,30,IF(AH6&lt;28.7,31,IF(AH6&lt;29.4,32,IF(AH6&lt;30.1,33,IF(AH6&lt;30.8,34,IF(AH6&lt;31.5,35,IF(AH6&lt;32.2,36,IF(AH6&lt;32.9,37,IF(AH6&lt;33.6,38,IF(AH6&lt;34.3,39,IF(AH6&lt;35,40,IF(AH6&lt;35.7,41,IF(AH6&lt;36.4,42,IF(AH6&lt;37.1,43,IF(AH6&lt;37.8,44,IF(AH6&lt;38.5,45,IF(AH6&lt;39.2,46,IF(AH6&lt;39.9,47,IF(AH6&lt;40.6,48,IF(AH6&lt;41.3,49,IF(AH6&lt;42,50,IF(AH6&lt;42.7,51,IF(AH6&lt;43.4,52,IF(AH6&lt;44.1,53,IF(AH6&lt;44.8,54,IF(AH6&lt;45.5,55,IF(AH6&lt;46.2,56,IF(AH6&lt;46.9,57,IF(AH6&lt;47.6,58,IF(AH6&lt;48.3,59,))))))))))))))))))))))))))))))))))))))))))))))))))))))))))))</f>
        <v>0</v>
      </c>
      <c r="AK6" s="3">
        <f t="shared" ref="AK6:AK69" si="27">IF(AH6&lt;90.3,0,IF(AH6&lt;91,120,IF(AH6&lt;91.7,121,IF(AH6&lt;92.4,122,IF(AH6&lt;93.1,123,IF(AH6&lt;93.8,124,IF(AH6&lt;94.5,125,IF(AH6&lt;95.2,126,IF(AH6&lt;95.9,127,IF(AH6&lt;96.6,128,IF(AH6&lt;97.3,129,IF(AH6&lt;98,130,IF(AH6&lt;98.7,131,IF(AH6&lt;99.4,132,IF(AH6&lt;100.1,133,IF(AH6&lt;100.8,134,IF(AH6&lt;101.5,135,IF(AH6&lt;102.2,136,IF(AH6&lt;102.9,137,IF(AH6&lt;103.6,138,IF(AH6&lt;104.3,139,IF(AH6&lt;105,140,IF(AH6&lt;105.7,141,IF(AH6&lt;106.4,142,IF(AH6&lt;107.1,143,IF(AH6&lt;107.8,144,IF(AH6&lt;108.5,145,IF(AH6&lt;109.2,146,IF(AH6&lt;109.9,147,IF(AH6&lt;110.6,148,IF(AH6&lt;111.3,149,IF(AH6&gt;111.29,150,))))))))))))))))))))))))))))))))</f>
        <v>149</v>
      </c>
      <c r="AL6" s="3">
        <f t="shared" ref="AL6:AL69" si="28">AI6+AJ6+AK6</f>
        <v>149</v>
      </c>
      <c r="AM6" s="3">
        <f t="shared" ref="AM6:AM69" si="29">AL6</f>
        <v>149</v>
      </c>
      <c r="AN6" s="3">
        <f t="shared" ref="AN6:AN69" si="30">I6+O6+U6+AA6+AG6+AM6</f>
        <v>835</v>
      </c>
      <c r="AO6" s="3">
        <f t="shared" ref="AO6:AO69" si="31">AN6</f>
        <v>835</v>
      </c>
      <c r="AP6" s="3">
        <f t="shared" ref="AP6:AP69" si="32">IF(ISNUMBER(AO6),RANK(AO6,$AO$5:$AO$105,0),"")</f>
        <v>1</v>
      </c>
      <c r="BA6" s="5"/>
      <c r="BB6" s="3"/>
      <c r="BY6" s="5"/>
      <c r="BZ6" s="3"/>
      <c r="CW6" s="5"/>
      <c r="CX6" s="3"/>
      <c r="DU6" s="5"/>
      <c r="DV6" s="3"/>
      <c r="ES6" s="5"/>
      <c r="ET6" s="3"/>
      <c r="FQ6" s="5"/>
      <c r="FS6" s="3"/>
      <c r="FU6" s="3"/>
    </row>
    <row r="7" spans="1:177" x14ac:dyDescent="0.25">
      <c r="A7">
        <v>3</v>
      </c>
      <c r="D7" s="3">
        <v>6.9</v>
      </c>
      <c r="E7" s="3">
        <f t="shared" si="0"/>
        <v>0</v>
      </c>
      <c r="F7" s="3">
        <f t="shared" si="1"/>
        <v>0</v>
      </c>
      <c r="G7" s="3">
        <f t="shared" si="2"/>
        <v>138</v>
      </c>
      <c r="H7" s="3">
        <f t="shared" si="3"/>
        <v>138</v>
      </c>
      <c r="I7" s="3">
        <f t="shared" si="4"/>
        <v>138</v>
      </c>
      <c r="J7" s="3">
        <v>1.2133</v>
      </c>
      <c r="K7" s="3">
        <f t="shared" si="5"/>
        <v>0</v>
      </c>
      <c r="L7" s="3">
        <f t="shared" si="6"/>
        <v>0</v>
      </c>
      <c r="M7" s="3">
        <f t="shared" si="7"/>
        <v>150</v>
      </c>
      <c r="N7" s="3">
        <f t="shared" si="8"/>
        <v>150</v>
      </c>
      <c r="O7" s="3">
        <f t="shared" si="9"/>
        <v>150</v>
      </c>
      <c r="P7" s="3">
        <v>2.044</v>
      </c>
      <c r="Q7" s="3">
        <f t="shared" si="10"/>
        <v>115</v>
      </c>
      <c r="R7" s="3">
        <f t="shared" si="11"/>
        <v>0</v>
      </c>
      <c r="S7" s="3">
        <f t="shared" si="12"/>
        <v>0</v>
      </c>
      <c r="T7" s="3">
        <f t="shared" si="13"/>
        <v>115</v>
      </c>
      <c r="U7" s="3">
        <f t="shared" si="14"/>
        <v>115</v>
      </c>
      <c r="V7" s="3">
        <v>2.3769999999999998</v>
      </c>
      <c r="W7" s="3">
        <f t="shared" si="15"/>
        <v>119</v>
      </c>
      <c r="X7" s="3">
        <f t="shared" si="16"/>
        <v>0</v>
      </c>
      <c r="Y7" s="3">
        <f t="shared" si="17"/>
        <v>0</v>
      </c>
      <c r="Z7" s="3">
        <f t="shared" si="18"/>
        <v>119</v>
      </c>
      <c r="AA7" s="3">
        <f t="shared" si="19"/>
        <v>119</v>
      </c>
      <c r="AB7" s="3">
        <v>643</v>
      </c>
      <c r="AC7" s="3">
        <f t="shared" si="20"/>
        <v>119</v>
      </c>
      <c r="AD7" s="3">
        <f t="shared" si="21"/>
        <v>0</v>
      </c>
      <c r="AE7" s="3">
        <f t="shared" si="22"/>
        <v>0</v>
      </c>
      <c r="AF7" s="3">
        <f t="shared" si="23"/>
        <v>119</v>
      </c>
      <c r="AG7" s="3">
        <f t="shared" si="24"/>
        <v>119</v>
      </c>
      <c r="AH7" s="3">
        <v>111</v>
      </c>
      <c r="AI7" s="3">
        <f t="shared" si="25"/>
        <v>0</v>
      </c>
      <c r="AJ7" s="3">
        <f t="shared" si="26"/>
        <v>0</v>
      </c>
      <c r="AK7" s="3">
        <f t="shared" si="27"/>
        <v>149</v>
      </c>
      <c r="AL7" s="3">
        <f t="shared" si="28"/>
        <v>149</v>
      </c>
      <c r="AM7" s="3">
        <f t="shared" si="29"/>
        <v>149</v>
      </c>
      <c r="AN7" s="3">
        <f t="shared" si="30"/>
        <v>790</v>
      </c>
      <c r="AO7" s="3">
        <f t="shared" si="31"/>
        <v>790</v>
      </c>
      <c r="AP7" s="3">
        <f t="shared" si="32"/>
        <v>2</v>
      </c>
      <c r="BA7" s="5"/>
      <c r="BB7" s="3"/>
      <c r="BY7" s="5"/>
      <c r="BZ7" s="3"/>
      <c r="CW7" s="5"/>
      <c r="CX7" s="3"/>
      <c r="DU7" s="5"/>
      <c r="DV7" s="3"/>
      <c r="ES7" s="5"/>
      <c r="ET7" s="3"/>
      <c r="FQ7" s="5"/>
      <c r="FS7" s="3"/>
      <c r="FU7" s="3"/>
    </row>
    <row r="8" spans="1:177" x14ac:dyDescent="0.25">
      <c r="A8">
        <v>4</v>
      </c>
      <c r="D8" s="3">
        <v>8.34</v>
      </c>
      <c r="E8" s="3">
        <f t="shared" si="0"/>
        <v>60</v>
      </c>
      <c r="F8" s="3">
        <f t="shared" si="1"/>
        <v>0</v>
      </c>
      <c r="G8" s="3">
        <f t="shared" si="2"/>
        <v>0</v>
      </c>
      <c r="H8" s="3">
        <f t="shared" si="3"/>
        <v>60</v>
      </c>
      <c r="I8" s="3">
        <f t="shared" si="4"/>
        <v>60</v>
      </c>
      <c r="J8" s="3">
        <v>1</v>
      </c>
      <c r="K8" s="3">
        <f t="shared" si="5"/>
        <v>0</v>
      </c>
      <c r="L8" s="3">
        <f t="shared" si="6"/>
        <v>0</v>
      </c>
      <c r="M8" s="3">
        <f t="shared" si="7"/>
        <v>150</v>
      </c>
      <c r="N8" s="3">
        <f t="shared" si="8"/>
        <v>150</v>
      </c>
      <c r="O8" s="3">
        <f t="shared" si="9"/>
        <v>150</v>
      </c>
      <c r="P8" s="3">
        <v>2.044</v>
      </c>
      <c r="Q8" s="3">
        <f t="shared" si="10"/>
        <v>115</v>
      </c>
      <c r="R8" s="3">
        <f t="shared" si="11"/>
        <v>0</v>
      </c>
      <c r="S8" s="3">
        <f t="shared" si="12"/>
        <v>0</v>
      </c>
      <c r="T8" s="3">
        <f t="shared" si="13"/>
        <v>115</v>
      </c>
      <c r="U8" s="3">
        <f t="shared" si="14"/>
        <v>115</v>
      </c>
      <c r="V8" s="3">
        <v>2.3730000000000002</v>
      </c>
      <c r="W8" s="3">
        <f t="shared" si="15"/>
        <v>0</v>
      </c>
      <c r="X8" s="3">
        <f t="shared" si="16"/>
        <v>0</v>
      </c>
      <c r="Y8" s="3">
        <f t="shared" si="17"/>
        <v>120</v>
      </c>
      <c r="Z8" s="3">
        <f t="shared" si="18"/>
        <v>120</v>
      </c>
      <c r="AA8" s="3">
        <f t="shared" si="19"/>
        <v>120</v>
      </c>
      <c r="AB8" s="3">
        <v>643</v>
      </c>
      <c r="AC8" s="3">
        <f t="shared" si="20"/>
        <v>119</v>
      </c>
      <c r="AD8" s="3">
        <f t="shared" si="21"/>
        <v>0</v>
      </c>
      <c r="AE8" s="3">
        <f t="shared" si="22"/>
        <v>0</v>
      </c>
      <c r="AF8" s="3">
        <f t="shared" si="23"/>
        <v>119</v>
      </c>
      <c r="AG8" s="3">
        <f t="shared" si="24"/>
        <v>119</v>
      </c>
      <c r="AH8" s="3">
        <v>111</v>
      </c>
      <c r="AI8" s="3">
        <f t="shared" si="25"/>
        <v>0</v>
      </c>
      <c r="AJ8" s="3">
        <f t="shared" si="26"/>
        <v>0</v>
      </c>
      <c r="AK8" s="3">
        <f t="shared" si="27"/>
        <v>149</v>
      </c>
      <c r="AL8" s="3">
        <f t="shared" si="28"/>
        <v>149</v>
      </c>
      <c r="AM8" s="3">
        <f t="shared" si="29"/>
        <v>149</v>
      </c>
      <c r="AN8" s="3">
        <f t="shared" si="30"/>
        <v>713</v>
      </c>
      <c r="AO8" s="3">
        <f t="shared" si="31"/>
        <v>713</v>
      </c>
      <c r="AP8" s="3">
        <f t="shared" si="32"/>
        <v>4</v>
      </c>
      <c r="BA8" s="5"/>
      <c r="BB8" s="3"/>
      <c r="BY8" s="5"/>
      <c r="BZ8" s="3"/>
      <c r="CW8" s="5"/>
      <c r="CX8" s="3"/>
      <c r="DU8" s="5"/>
      <c r="DV8" s="3"/>
      <c r="ES8" s="5"/>
      <c r="ET8" s="3"/>
      <c r="FQ8" s="5"/>
      <c r="FS8" s="3"/>
      <c r="FU8" s="3"/>
    </row>
    <row r="9" spans="1:177" x14ac:dyDescent="0.25">
      <c r="A9">
        <v>5</v>
      </c>
      <c r="C9" s="3"/>
      <c r="D9" s="3">
        <v>60</v>
      </c>
      <c r="E9" s="3">
        <f t="shared" si="0"/>
        <v>0</v>
      </c>
      <c r="F9" s="3">
        <f t="shared" si="1"/>
        <v>0</v>
      </c>
      <c r="G9" s="3">
        <f t="shared" si="2"/>
        <v>0</v>
      </c>
      <c r="H9" s="3">
        <f t="shared" si="3"/>
        <v>0</v>
      </c>
      <c r="I9" s="3">
        <f t="shared" si="4"/>
        <v>0</v>
      </c>
      <c r="J9" s="3">
        <v>60</v>
      </c>
      <c r="K9" s="3">
        <f t="shared" si="5"/>
        <v>0</v>
      </c>
      <c r="L9" s="3">
        <f t="shared" si="6"/>
        <v>0</v>
      </c>
      <c r="M9" s="3">
        <f t="shared" si="7"/>
        <v>0</v>
      </c>
      <c r="N9" s="3">
        <f t="shared" si="8"/>
        <v>0</v>
      </c>
      <c r="O9" s="3">
        <f t="shared" si="9"/>
        <v>0</v>
      </c>
      <c r="P9" s="3">
        <v>80</v>
      </c>
      <c r="Q9" s="3">
        <f t="shared" si="10"/>
        <v>0</v>
      </c>
      <c r="R9" s="3">
        <f t="shared" si="11"/>
        <v>0</v>
      </c>
      <c r="S9" s="3">
        <f t="shared" si="12"/>
        <v>0</v>
      </c>
      <c r="T9" s="3">
        <f t="shared" si="13"/>
        <v>0</v>
      </c>
      <c r="U9" s="3">
        <f t="shared" si="14"/>
        <v>0</v>
      </c>
      <c r="V9" s="3">
        <v>10</v>
      </c>
      <c r="W9" s="3">
        <f t="shared" si="15"/>
        <v>0</v>
      </c>
      <c r="X9" s="3">
        <f t="shared" si="16"/>
        <v>0</v>
      </c>
      <c r="Y9" s="3">
        <f t="shared" si="17"/>
        <v>0</v>
      </c>
      <c r="Z9" s="3">
        <f t="shared" si="18"/>
        <v>0</v>
      </c>
      <c r="AA9" s="3">
        <f t="shared" si="19"/>
        <v>0</v>
      </c>
      <c r="AB9" s="3">
        <v>0</v>
      </c>
      <c r="AC9" s="3">
        <f t="shared" si="20"/>
        <v>0</v>
      </c>
      <c r="AD9" s="3">
        <f t="shared" si="21"/>
        <v>0</v>
      </c>
      <c r="AE9" s="3">
        <f t="shared" si="22"/>
        <v>0</v>
      </c>
      <c r="AF9" s="3">
        <f t="shared" si="23"/>
        <v>0</v>
      </c>
      <c r="AG9" s="3">
        <f t="shared" si="24"/>
        <v>0</v>
      </c>
      <c r="AH9" s="3">
        <v>0</v>
      </c>
      <c r="AI9" s="3">
        <f t="shared" si="25"/>
        <v>0</v>
      </c>
      <c r="AJ9" s="3">
        <f t="shared" si="26"/>
        <v>0</v>
      </c>
      <c r="AK9" s="3">
        <f t="shared" si="27"/>
        <v>0</v>
      </c>
      <c r="AL9" s="3">
        <f t="shared" si="28"/>
        <v>0</v>
      </c>
      <c r="AM9" s="3">
        <f t="shared" si="29"/>
        <v>0</v>
      </c>
      <c r="AN9" s="3">
        <f t="shared" si="30"/>
        <v>0</v>
      </c>
      <c r="AO9" s="3">
        <f t="shared" si="31"/>
        <v>0</v>
      </c>
      <c r="AP9" s="3">
        <f t="shared" si="32"/>
        <v>5</v>
      </c>
      <c r="BA9" s="5"/>
      <c r="BB9" s="3"/>
      <c r="BY9" s="5"/>
      <c r="BZ9" s="3"/>
      <c r="CW9" s="5"/>
      <c r="CX9" s="3"/>
      <c r="DU9" s="5"/>
      <c r="DV9" s="3"/>
      <c r="ES9" s="5"/>
      <c r="ET9" s="3"/>
      <c r="FQ9" s="5"/>
      <c r="FS9" s="3"/>
      <c r="FU9" s="3"/>
    </row>
    <row r="10" spans="1:177" x14ac:dyDescent="0.25">
      <c r="A10">
        <v>6</v>
      </c>
      <c r="C10" s="3"/>
      <c r="D10" s="3">
        <v>60</v>
      </c>
      <c r="E10" s="3">
        <f t="shared" si="0"/>
        <v>0</v>
      </c>
      <c r="F10" s="3">
        <f t="shared" si="1"/>
        <v>0</v>
      </c>
      <c r="G10" s="3">
        <f t="shared" si="2"/>
        <v>0</v>
      </c>
      <c r="H10" s="3">
        <f t="shared" si="3"/>
        <v>0</v>
      </c>
      <c r="I10" s="3">
        <f t="shared" si="4"/>
        <v>0</v>
      </c>
      <c r="J10" s="3">
        <v>60</v>
      </c>
      <c r="K10" s="3">
        <f t="shared" si="5"/>
        <v>0</v>
      </c>
      <c r="L10" s="3">
        <f t="shared" si="6"/>
        <v>0</v>
      </c>
      <c r="M10" s="3">
        <f t="shared" si="7"/>
        <v>0</v>
      </c>
      <c r="N10" s="3">
        <f t="shared" si="8"/>
        <v>0</v>
      </c>
      <c r="O10" s="3">
        <f t="shared" si="9"/>
        <v>0</v>
      </c>
      <c r="P10" s="3">
        <v>80</v>
      </c>
      <c r="Q10" s="3">
        <f t="shared" si="10"/>
        <v>0</v>
      </c>
      <c r="R10" s="3">
        <f t="shared" si="11"/>
        <v>0</v>
      </c>
      <c r="S10" s="3">
        <f t="shared" si="12"/>
        <v>0</v>
      </c>
      <c r="T10" s="3">
        <f t="shared" si="13"/>
        <v>0</v>
      </c>
      <c r="U10" s="3">
        <f t="shared" si="14"/>
        <v>0</v>
      </c>
      <c r="V10" s="3">
        <v>10</v>
      </c>
      <c r="W10" s="3">
        <f t="shared" si="15"/>
        <v>0</v>
      </c>
      <c r="X10" s="3">
        <f t="shared" si="16"/>
        <v>0</v>
      </c>
      <c r="Y10" s="3">
        <f t="shared" si="17"/>
        <v>0</v>
      </c>
      <c r="Z10" s="3">
        <f t="shared" si="18"/>
        <v>0</v>
      </c>
      <c r="AA10" s="3">
        <f t="shared" si="19"/>
        <v>0</v>
      </c>
      <c r="AB10" s="3">
        <v>0</v>
      </c>
      <c r="AC10" s="3">
        <f t="shared" si="20"/>
        <v>0</v>
      </c>
      <c r="AD10" s="3">
        <f t="shared" si="21"/>
        <v>0</v>
      </c>
      <c r="AE10" s="3">
        <f t="shared" si="22"/>
        <v>0</v>
      </c>
      <c r="AF10" s="3">
        <f t="shared" si="23"/>
        <v>0</v>
      </c>
      <c r="AG10" s="3">
        <f t="shared" si="24"/>
        <v>0</v>
      </c>
      <c r="AH10" s="3">
        <v>0</v>
      </c>
      <c r="AI10" s="3">
        <f t="shared" si="25"/>
        <v>0</v>
      </c>
      <c r="AJ10" s="3">
        <f t="shared" si="26"/>
        <v>0</v>
      </c>
      <c r="AK10" s="3">
        <f t="shared" si="27"/>
        <v>0</v>
      </c>
      <c r="AL10" s="3">
        <f t="shared" si="28"/>
        <v>0</v>
      </c>
      <c r="AM10" s="3">
        <f t="shared" si="29"/>
        <v>0</v>
      </c>
      <c r="AN10" s="3">
        <f t="shared" si="30"/>
        <v>0</v>
      </c>
      <c r="AO10" s="3">
        <f t="shared" si="31"/>
        <v>0</v>
      </c>
      <c r="AP10" s="3">
        <f t="shared" si="32"/>
        <v>5</v>
      </c>
      <c r="BA10" s="5"/>
      <c r="BB10" s="3"/>
      <c r="BY10" s="5"/>
      <c r="BZ10" s="3"/>
      <c r="CW10" s="5"/>
      <c r="CX10" s="3"/>
      <c r="DU10" s="5"/>
      <c r="DV10" s="3"/>
      <c r="ES10" s="5"/>
      <c r="ET10" s="3"/>
      <c r="FQ10" s="5"/>
      <c r="FS10" s="3"/>
      <c r="FU10" s="3"/>
    </row>
    <row r="11" spans="1:177" x14ac:dyDescent="0.25">
      <c r="A11">
        <v>7</v>
      </c>
      <c r="C11" s="3"/>
      <c r="D11" s="3">
        <v>60</v>
      </c>
      <c r="E11" s="3">
        <f t="shared" si="0"/>
        <v>0</v>
      </c>
      <c r="F11" s="3">
        <f t="shared" si="1"/>
        <v>0</v>
      </c>
      <c r="G11" s="3">
        <f t="shared" si="2"/>
        <v>0</v>
      </c>
      <c r="H11" s="3">
        <f t="shared" si="3"/>
        <v>0</v>
      </c>
      <c r="I11" s="3">
        <f t="shared" si="4"/>
        <v>0</v>
      </c>
      <c r="J11" s="3">
        <v>60</v>
      </c>
      <c r="K11" s="3">
        <f t="shared" si="5"/>
        <v>0</v>
      </c>
      <c r="L11" s="3">
        <f t="shared" si="6"/>
        <v>0</v>
      </c>
      <c r="M11" s="3">
        <f t="shared" si="7"/>
        <v>0</v>
      </c>
      <c r="N11" s="3">
        <f t="shared" si="8"/>
        <v>0</v>
      </c>
      <c r="O11" s="3">
        <f t="shared" si="9"/>
        <v>0</v>
      </c>
      <c r="P11" s="3">
        <v>80</v>
      </c>
      <c r="Q11" s="3">
        <f t="shared" si="10"/>
        <v>0</v>
      </c>
      <c r="R11" s="3">
        <f t="shared" si="11"/>
        <v>0</v>
      </c>
      <c r="S11" s="3">
        <f t="shared" si="12"/>
        <v>0</v>
      </c>
      <c r="T11" s="3">
        <f t="shared" si="13"/>
        <v>0</v>
      </c>
      <c r="U11" s="3">
        <f t="shared" si="14"/>
        <v>0</v>
      </c>
      <c r="V11" s="3">
        <v>10</v>
      </c>
      <c r="W11" s="3">
        <f t="shared" si="15"/>
        <v>0</v>
      </c>
      <c r="X11" s="3">
        <f t="shared" si="16"/>
        <v>0</v>
      </c>
      <c r="Y11" s="3">
        <f t="shared" si="17"/>
        <v>0</v>
      </c>
      <c r="Z11" s="3">
        <f t="shared" si="18"/>
        <v>0</v>
      </c>
      <c r="AA11" s="3">
        <f t="shared" si="19"/>
        <v>0</v>
      </c>
      <c r="AB11" s="3">
        <v>0</v>
      </c>
      <c r="AC11" s="3">
        <f t="shared" si="20"/>
        <v>0</v>
      </c>
      <c r="AD11" s="3">
        <f t="shared" si="21"/>
        <v>0</v>
      </c>
      <c r="AE11" s="3">
        <f t="shared" si="22"/>
        <v>0</v>
      </c>
      <c r="AF11" s="3">
        <f t="shared" si="23"/>
        <v>0</v>
      </c>
      <c r="AG11" s="3">
        <f t="shared" si="24"/>
        <v>0</v>
      </c>
      <c r="AH11" s="3">
        <v>0</v>
      </c>
      <c r="AI11" s="3">
        <f t="shared" si="25"/>
        <v>0</v>
      </c>
      <c r="AJ11" s="3">
        <f t="shared" si="26"/>
        <v>0</v>
      </c>
      <c r="AK11" s="3">
        <f t="shared" si="27"/>
        <v>0</v>
      </c>
      <c r="AL11" s="3">
        <f t="shared" si="28"/>
        <v>0</v>
      </c>
      <c r="AM11" s="3">
        <f t="shared" si="29"/>
        <v>0</v>
      </c>
      <c r="AN11" s="3">
        <f t="shared" si="30"/>
        <v>0</v>
      </c>
      <c r="AO11" s="3">
        <f t="shared" si="31"/>
        <v>0</v>
      </c>
      <c r="AP11" s="3">
        <f t="shared" si="32"/>
        <v>5</v>
      </c>
      <c r="BA11" s="5"/>
      <c r="BB11" s="3"/>
      <c r="BY11" s="5"/>
      <c r="BZ11" s="3"/>
      <c r="CW11" s="5"/>
      <c r="CX11" s="3"/>
      <c r="DU11" s="5"/>
      <c r="DV11" s="3"/>
      <c r="ES11" s="5"/>
      <c r="ET11" s="3"/>
      <c r="FQ11" s="5"/>
      <c r="FS11" s="3"/>
      <c r="FU11" s="3"/>
    </row>
    <row r="12" spans="1:177" x14ac:dyDescent="0.25">
      <c r="A12">
        <v>8</v>
      </c>
      <c r="C12" s="3"/>
      <c r="D12" s="3">
        <v>60</v>
      </c>
      <c r="E12" s="3">
        <f t="shared" si="0"/>
        <v>0</v>
      </c>
      <c r="F12" s="3">
        <f t="shared" si="1"/>
        <v>0</v>
      </c>
      <c r="G12" s="3">
        <f t="shared" si="2"/>
        <v>0</v>
      </c>
      <c r="H12" s="3">
        <f t="shared" si="3"/>
        <v>0</v>
      </c>
      <c r="I12" s="3">
        <f t="shared" si="4"/>
        <v>0</v>
      </c>
      <c r="J12" s="3">
        <v>60</v>
      </c>
      <c r="K12" s="3">
        <f t="shared" si="5"/>
        <v>0</v>
      </c>
      <c r="L12" s="3">
        <f t="shared" si="6"/>
        <v>0</v>
      </c>
      <c r="M12" s="3">
        <f t="shared" si="7"/>
        <v>0</v>
      </c>
      <c r="N12" s="3">
        <f t="shared" si="8"/>
        <v>0</v>
      </c>
      <c r="O12" s="3">
        <f t="shared" si="9"/>
        <v>0</v>
      </c>
      <c r="P12" s="3">
        <v>80</v>
      </c>
      <c r="Q12" s="3">
        <f t="shared" si="10"/>
        <v>0</v>
      </c>
      <c r="R12" s="3">
        <f t="shared" si="11"/>
        <v>0</v>
      </c>
      <c r="S12" s="3">
        <f t="shared" si="12"/>
        <v>0</v>
      </c>
      <c r="T12" s="3">
        <f t="shared" si="13"/>
        <v>0</v>
      </c>
      <c r="U12" s="3">
        <f t="shared" si="14"/>
        <v>0</v>
      </c>
      <c r="V12" s="3">
        <v>10</v>
      </c>
      <c r="W12" s="3">
        <f t="shared" si="15"/>
        <v>0</v>
      </c>
      <c r="X12" s="3">
        <f t="shared" si="16"/>
        <v>0</v>
      </c>
      <c r="Y12" s="3">
        <f t="shared" si="17"/>
        <v>0</v>
      </c>
      <c r="Z12" s="3">
        <f t="shared" si="18"/>
        <v>0</v>
      </c>
      <c r="AA12" s="3">
        <f t="shared" si="19"/>
        <v>0</v>
      </c>
      <c r="AB12" s="3">
        <v>0</v>
      </c>
      <c r="AC12" s="3">
        <f t="shared" si="20"/>
        <v>0</v>
      </c>
      <c r="AD12" s="3">
        <f t="shared" si="21"/>
        <v>0</v>
      </c>
      <c r="AE12" s="3">
        <f t="shared" si="22"/>
        <v>0</v>
      </c>
      <c r="AF12" s="3">
        <f t="shared" si="23"/>
        <v>0</v>
      </c>
      <c r="AG12" s="3">
        <f t="shared" si="24"/>
        <v>0</v>
      </c>
      <c r="AH12" s="3">
        <v>0</v>
      </c>
      <c r="AI12" s="3">
        <f t="shared" si="25"/>
        <v>0</v>
      </c>
      <c r="AJ12" s="3">
        <f t="shared" si="26"/>
        <v>0</v>
      </c>
      <c r="AK12" s="3">
        <f t="shared" si="27"/>
        <v>0</v>
      </c>
      <c r="AL12" s="3">
        <f t="shared" si="28"/>
        <v>0</v>
      </c>
      <c r="AM12" s="3">
        <f t="shared" si="29"/>
        <v>0</v>
      </c>
      <c r="AN12" s="3">
        <f t="shared" si="30"/>
        <v>0</v>
      </c>
      <c r="AO12" s="3">
        <f t="shared" si="31"/>
        <v>0</v>
      </c>
      <c r="AP12" s="3">
        <f t="shared" si="32"/>
        <v>5</v>
      </c>
      <c r="BA12" s="5"/>
      <c r="BB12" s="3"/>
      <c r="BY12" s="5"/>
      <c r="BZ12" s="3"/>
      <c r="CW12" s="5"/>
      <c r="CX12" s="3"/>
      <c r="DU12" s="5"/>
      <c r="DV12" s="3"/>
      <c r="ES12" s="5"/>
      <c r="ET12" s="3"/>
      <c r="FQ12" s="5"/>
      <c r="FS12" s="3"/>
      <c r="FU12" s="3"/>
    </row>
    <row r="13" spans="1:177" x14ac:dyDescent="0.25">
      <c r="A13">
        <v>9</v>
      </c>
      <c r="C13" s="3"/>
      <c r="D13" s="3">
        <v>60</v>
      </c>
      <c r="E13" s="3">
        <f t="shared" si="0"/>
        <v>0</v>
      </c>
      <c r="F13" s="3">
        <f t="shared" si="1"/>
        <v>0</v>
      </c>
      <c r="G13" s="3">
        <f t="shared" si="2"/>
        <v>0</v>
      </c>
      <c r="H13" s="3">
        <f t="shared" si="3"/>
        <v>0</v>
      </c>
      <c r="I13" s="3">
        <f t="shared" si="4"/>
        <v>0</v>
      </c>
      <c r="J13" s="3">
        <v>60</v>
      </c>
      <c r="K13" s="3">
        <f t="shared" si="5"/>
        <v>0</v>
      </c>
      <c r="L13" s="3">
        <f t="shared" si="6"/>
        <v>0</v>
      </c>
      <c r="M13" s="3">
        <f t="shared" si="7"/>
        <v>0</v>
      </c>
      <c r="N13" s="3">
        <f t="shared" si="8"/>
        <v>0</v>
      </c>
      <c r="O13" s="3">
        <f t="shared" si="9"/>
        <v>0</v>
      </c>
      <c r="P13" s="3">
        <v>80</v>
      </c>
      <c r="Q13" s="3">
        <f t="shared" si="10"/>
        <v>0</v>
      </c>
      <c r="R13" s="3">
        <f t="shared" si="11"/>
        <v>0</v>
      </c>
      <c r="S13" s="3">
        <f t="shared" si="12"/>
        <v>0</v>
      </c>
      <c r="T13" s="3">
        <f t="shared" si="13"/>
        <v>0</v>
      </c>
      <c r="U13" s="3">
        <f t="shared" si="14"/>
        <v>0</v>
      </c>
      <c r="V13" s="3">
        <v>10</v>
      </c>
      <c r="W13" s="3">
        <f t="shared" si="15"/>
        <v>0</v>
      </c>
      <c r="X13" s="3">
        <f t="shared" si="16"/>
        <v>0</v>
      </c>
      <c r="Y13" s="3">
        <f t="shared" si="17"/>
        <v>0</v>
      </c>
      <c r="Z13" s="3">
        <f t="shared" si="18"/>
        <v>0</v>
      </c>
      <c r="AA13" s="3">
        <f t="shared" si="19"/>
        <v>0</v>
      </c>
      <c r="AB13" s="3">
        <v>0</v>
      </c>
      <c r="AC13" s="3">
        <f t="shared" si="20"/>
        <v>0</v>
      </c>
      <c r="AD13" s="3">
        <f t="shared" si="21"/>
        <v>0</v>
      </c>
      <c r="AE13" s="3">
        <f t="shared" si="22"/>
        <v>0</v>
      </c>
      <c r="AF13" s="3">
        <f t="shared" si="23"/>
        <v>0</v>
      </c>
      <c r="AG13" s="3">
        <f t="shared" si="24"/>
        <v>0</v>
      </c>
      <c r="AH13" s="3">
        <v>0</v>
      </c>
      <c r="AI13" s="3">
        <f t="shared" si="25"/>
        <v>0</v>
      </c>
      <c r="AJ13" s="3">
        <f t="shared" si="26"/>
        <v>0</v>
      </c>
      <c r="AK13" s="3">
        <f t="shared" si="27"/>
        <v>0</v>
      </c>
      <c r="AL13" s="3">
        <f t="shared" si="28"/>
        <v>0</v>
      </c>
      <c r="AM13" s="3">
        <f t="shared" si="29"/>
        <v>0</v>
      </c>
      <c r="AN13" s="3">
        <f t="shared" si="30"/>
        <v>0</v>
      </c>
      <c r="AO13" s="3">
        <f t="shared" si="31"/>
        <v>0</v>
      </c>
      <c r="AP13" s="3">
        <f t="shared" si="32"/>
        <v>5</v>
      </c>
      <c r="BA13" s="5"/>
      <c r="BB13" s="3"/>
      <c r="BY13" s="5"/>
      <c r="BZ13" s="3"/>
      <c r="CW13" s="5"/>
      <c r="CX13" s="3"/>
      <c r="DU13" s="5"/>
      <c r="DV13" s="3"/>
      <c r="ES13" s="5"/>
      <c r="ET13" s="3"/>
      <c r="FQ13" s="5"/>
      <c r="FS13" s="3"/>
      <c r="FU13" s="3"/>
    </row>
    <row r="14" spans="1:177" x14ac:dyDescent="0.25">
      <c r="A14">
        <v>10</v>
      </c>
      <c r="C14" s="3"/>
      <c r="D14" s="3">
        <v>60</v>
      </c>
      <c r="E14" s="3">
        <f t="shared" si="0"/>
        <v>0</v>
      </c>
      <c r="F14" s="3">
        <f t="shared" si="1"/>
        <v>0</v>
      </c>
      <c r="G14" s="3">
        <f t="shared" si="2"/>
        <v>0</v>
      </c>
      <c r="H14" s="3">
        <f t="shared" si="3"/>
        <v>0</v>
      </c>
      <c r="I14" s="3">
        <f t="shared" si="4"/>
        <v>0</v>
      </c>
      <c r="J14" s="3">
        <v>60</v>
      </c>
      <c r="K14" s="3">
        <f t="shared" si="5"/>
        <v>0</v>
      </c>
      <c r="L14" s="3">
        <f t="shared" si="6"/>
        <v>0</v>
      </c>
      <c r="M14" s="3">
        <f t="shared" si="7"/>
        <v>0</v>
      </c>
      <c r="N14" s="3">
        <f t="shared" si="8"/>
        <v>0</v>
      </c>
      <c r="O14" s="3">
        <f t="shared" si="9"/>
        <v>0</v>
      </c>
      <c r="P14" s="3">
        <v>80</v>
      </c>
      <c r="Q14" s="3">
        <f t="shared" si="10"/>
        <v>0</v>
      </c>
      <c r="R14" s="3">
        <f t="shared" si="11"/>
        <v>0</v>
      </c>
      <c r="S14" s="3">
        <f t="shared" si="12"/>
        <v>0</v>
      </c>
      <c r="T14" s="3">
        <f t="shared" si="13"/>
        <v>0</v>
      </c>
      <c r="U14" s="3">
        <f t="shared" si="14"/>
        <v>0</v>
      </c>
      <c r="V14" s="3">
        <v>10</v>
      </c>
      <c r="W14" s="3">
        <f t="shared" si="15"/>
        <v>0</v>
      </c>
      <c r="X14" s="3">
        <f t="shared" si="16"/>
        <v>0</v>
      </c>
      <c r="Y14" s="3">
        <f t="shared" si="17"/>
        <v>0</v>
      </c>
      <c r="Z14" s="3">
        <f t="shared" si="18"/>
        <v>0</v>
      </c>
      <c r="AA14" s="3">
        <f t="shared" si="19"/>
        <v>0</v>
      </c>
      <c r="AB14" s="3">
        <v>0</v>
      </c>
      <c r="AC14" s="3">
        <f t="shared" si="20"/>
        <v>0</v>
      </c>
      <c r="AD14" s="3">
        <f t="shared" si="21"/>
        <v>0</v>
      </c>
      <c r="AE14" s="3">
        <f t="shared" si="22"/>
        <v>0</v>
      </c>
      <c r="AF14" s="3">
        <f t="shared" si="23"/>
        <v>0</v>
      </c>
      <c r="AG14" s="3">
        <f t="shared" si="24"/>
        <v>0</v>
      </c>
      <c r="AH14" s="3">
        <v>0</v>
      </c>
      <c r="AI14" s="3">
        <f t="shared" si="25"/>
        <v>0</v>
      </c>
      <c r="AJ14" s="3">
        <f t="shared" si="26"/>
        <v>0</v>
      </c>
      <c r="AK14" s="3">
        <f t="shared" si="27"/>
        <v>0</v>
      </c>
      <c r="AL14" s="3">
        <f t="shared" si="28"/>
        <v>0</v>
      </c>
      <c r="AM14" s="3">
        <f t="shared" si="29"/>
        <v>0</v>
      </c>
      <c r="AN14" s="3">
        <f t="shared" si="30"/>
        <v>0</v>
      </c>
      <c r="AO14" s="3">
        <f t="shared" si="31"/>
        <v>0</v>
      </c>
      <c r="AP14" s="3">
        <f t="shared" si="32"/>
        <v>5</v>
      </c>
      <c r="BA14" s="5"/>
      <c r="BB14" s="3"/>
      <c r="BY14" s="5"/>
      <c r="BZ14" s="3"/>
      <c r="CW14" s="5"/>
      <c r="CX14" s="3"/>
      <c r="DU14" s="5"/>
      <c r="DV14" s="3"/>
      <c r="ES14" s="5"/>
      <c r="ET14" s="3"/>
      <c r="FQ14" s="5"/>
      <c r="FS14" s="3"/>
      <c r="FU14" s="3"/>
    </row>
    <row r="15" spans="1:177" x14ac:dyDescent="0.25">
      <c r="A15">
        <v>11</v>
      </c>
      <c r="C15" s="3"/>
      <c r="D15" s="3">
        <v>60</v>
      </c>
      <c r="E15" s="3">
        <f t="shared" si="0"/>
        <v>0</v>
      </c>
      <c r="F15" s="3">
        <f t="shared" si="1"/>
        <v>0</v>
      </c>
      <c r="G15" s="3">
        <f t="shared" si="2"/>
        <v>0</v>
      </c>
      <c r="H15" s="3">
        <f t="shared" si="3"/>
        <v>0</v>
      </c>
      <c r="I15" s="3">
        <f t="shared" si="4"/>
        <v>0</v>
      </c>
      <c r="J15" s="3">
        <v>60</v>
      </c>
      <c r="K15" s="3">
        <f t="shared" si="5"/>
        <v>0</v>
      </c>
      <c r="L15" s="3">
        <f t="shared" si="6"/>
        <v>0</v>
      </c>
      <c r="M15" s="3">
        <f t="shared" si="7"/>
        <v>0</v>
      </c>
      <c r="N15" s="3">
        <f t="shared" si="8"/>
        <v>0</v>
      </c>
      <c r="O15" s="3">
        <f t="shared" si="9"/>
        <v>0</v>
      </c>
      <c r="P15" s="3">
        <v>80</v>
      </c>
      <c r="Q15" s="3">
        <f t="shared" si="10"/>
        <v>0</v>
      </c>
      <c r="R15" s="3">
        <f t="shared" si="11"/>
        <v>0</v>
      </c>
      <c r="S15" s="3">
        <f t="shared" si="12"/>
        <v>0</v>
      </c>
      <c r="T15" s="3">
        <f t="shared" si="13"/>
        <v>0</v>
      </c>
      <c r="U15" s="3">
        <f t="shared" si="14"/>
        <v>0</v>
      </c>
      <c r="V15" s="3">
        <v>10</v>
      </c>
      <c r="W15" s="3">
        <f t="shared" si="15"/>
        <v>0</v>
      </c>
      <c r="X15" s="3">
        <f t="shared" si="16"/>
        <v>0</v>
      </c>
      <c r="Y15" s="3">
        <f t="shared" si="17"/>
        <v>0</v>
      </c>
      <c r="Z15" s="3">
        <f t="shared" si="18"/>
        <v>0</v>
      </c>
      <c r="AA15" s="3">
        <f t="shared" si="19"/>
        <v>0</v>
      </c>
      <c r="AB15" s="3">
        <v>0</v>
      </c>
      <c r="AC15" s="3">
        <f t="shared" si="20"/>
        <v>0</v>
      </c>
      <c r="AD15" s="3">
        <f t="shared" si="21"/>
        <v>0</v>
      </c>
      <c r="AE15" s="3">
        <f t="shared" si="22"/>
        <v>0</v>
      </c>
      <c r="AF15" s="3">
        <f t="shared" si="23"/>
        <v>0</v>
      </c>
      <c r="AG15" s="3">
        <f t="shared" si="24"/>
        <v>0</v>
      </c>
      <c r="AH15" s="3">
        <v>0</v>
      </c>
      <c r="AI15" s="3">
        <f t="shared" si="25"/>
        <v>0</v>
      </c>
      <c r="AJ15" s="3">
        <f t="shared" si="26"/>
        <v>0</v>
      </c>
      <c r="AK15" s="3">
        <f t="shared" si="27"/>
        <v>0</v>
      </c>
      <c r="AL15" s="3">
        <f t="shared" si="28"/>
        <v>0</v>
      </c>
      <c r="AM15" s="3">
        <f t="shared" si="29"/>
        <v>0</v>
      </c>
      <c r="AN15" s="3">
        <f t="shared" si="30"/>
        <v>0</v>
      </c>
      <c r="AO15" s="3">
        <f t="shared" si="31"/>
        <v>0</v>
      </c>
      <c r="AP15" s="3">
        <f t="shared" si="32"/>
        <v>5</v>
      </c>
      <c r="BA15" s="5"/>
      <c r="BB15" s="3"/>
      <c r="BY15" s="5"/>
      <c r="BZ15" s="6"/>
      <c r="CW15" s="5"/>
      <c r="CX15" s="3"/>
      <c r="DU15" s="5"/>
      <c r="DV15" s="3"/>
      <c r="ES15" s="5"/>
      <c r="ET15" s="3"/>
      <c r="FQ15" s="5"/>
      <c r="FS15" s="3"/>
      <c r="FU15" s="3"/>
    </row>
    <row r="16" spans="1:177" x14ac:dyDescent="0.25">
      <c r="A16">
        <v>12</v>
      </c>
      <c r="C16" s="3"/>
      <c r="D16" s="3">
        <v>60</v>
      </c>
      <c r="E16" s="3">
        <f t="shared" si="0"/>
        <v>0</v>
      </c>
      <c r="F16" s="3">
        <f t="shared" si="1"/>
        <v>0</v>
      </c>
      <c r="G16" s="3">
        <f t="shared" si="2"/>
        <v>0</v>
      </c>
      <c r="H16" s="3">
        <f t="shared" si="3"/>
        <v>0</v>
      </c>
      <c r="I16" s="3">
        <f t="shared" si="4"/>
        <v>0</v>
      </c>
      <c r="J16" s="3">
        <v>60</v>
      </c>
      <c r="K16" s="3">
        <f t="shared" si="5"/>
        <v>0</v>
      </c>
      <c r="L16" s="3">
        <f t="shared" si="6"/>
        <v>0</v>
      </c>
      <c r="M16" s="3">
        <f t="shared" si="7"/>
        <v>0</v>
      </c>
      <c r="N16" s="3">
        <f t="shared" si="8"/>
        <v>0</v>
      </c>
      <c r="O16" s="3">
        <f t="shared" si="9"/>
        <v>0</v>
      </c>
      <c r="P16" s="3">
        <v>80</v>
      </c>
      <c r="Q16" s="3">
        <f t="shared" si="10"/>
        <v>0</v>
      </c>
      <c r="R16" s="3">
        <f t="shared" si="11"/>
        <v>0</v>
      </c>
      <c r="S16" s="3">
        <f t="shared" si="12"/>
        <v>0</v>
      </c>
      <c r="T16" s="3">
        <f t="shared" si="13"/>
        <v>0</v>
      </c>
      <c r="U16" s="3">
        <f t="shared" si="14"/>
        <v>0</v>
      </c>
      <c r="V16" s="3">
        <v>10</v>
      </c>
      <c r="W16" s="3">
        <f t="shared" si="15"/>
        <v>0</v>
      </c>
      <c r="X16" s="3">
        <f t="shared" si="16"/>
        <v>0</v>
      </c>
      <c r="Y16" s="3">
        <f t="shared" si="17"/>
        <v>0</v>
      </c>
      <c r="Z16" s="3">
        <f t="shared" si="18"/>
        <v>0</v>
      </c>
      <c r="AA16" s="3">
        <f t="shared" si="19"/>
        <v>0</v>
      </c>
      <c r="AB16" s="3">
        <v>0</v>
      </c>
      <c r="AC16" s="3">
        <f t="shared" si="20"/>
        <v>0</v>
      </c>
      <c r="AD16" s="3">
        <f t="shared" si="21"/>
        <v>0</v>
      </c>
      <c r="AE16" s="3">
        <f t="shared" si="22"/>
        <v>0</v>
      </c>
      <c r="AF16" s="3">
        <f t="shared" si="23"/>
        <v>0</v>
      </c>
      <c r="AG16" s="3">
        <f t="shared" si="24"/>
        <v>0</v>
      </c>
      <c r="AH16" s="3">
        <v>0</v>
      </c>
      <c r="AI16" s="3">
        <f t="shared" si="25"/>
        <v>0</v>
      </c>
      <c r="AJ16" s="3">
        <f t="shared" si="26"/>
        <v>0</v>
      </c>
      <c r="AK16" s="3">
        <f t="shared" si="27"/>
        <v>0</v>
      </c>
      <c r="AL16" s="3">
        <f t="shared" si="28"/>
        <v>0</v>
      </c>
      <c r="AM16" s="3">
        <f t="shared" si="29"/>
        <v>0</v>
      </c>
      <c r="AN16" s="3">
        <f t="shared" si="30"/>
        <v>0</v>
      </c>
      <c r="AO16" s="3">
        <f t="shared" si="31"/>
        <v>0</v>
      </c>
      <c r="AP16" s="3">
        <f t="shared" si="32"/>
        <v>5</v>
      </c>
      <c r="BA16" s="5"/>
      <c r="BB16" s="3"/>
      <c r="BY16" s="5"/>
      <c r="BZ16" s="3"/>
      <c r="CW16" s="5"/>
      <c r="CX16" s="3"/>
      <c r="DU16" s="5"/>
      <c r="DV16" s="3"/>
      <c r="ES16" s="5"/>
      <c r="ET16" s="3"/>
      <c r="FQ16" s="5"/>
      <c r="FS16" s="3"/>
      <c r="FU16" s="3"/>
    </row>
    <row r="17" spans="1:177" x14ac:dyDescent="0.25">
      <c r="A17">
        <v>13</v>
      </c>
      <c r="C17" s="3"/>
      <c r="D17" s="3">
        <v>60</v>
      </c>
      <c r="E17" s="3">
        <f t="shared" si="0"/>
        <v>0</v>
      </c>
      <c r="F17" s="3">
        <f t="shared" si="1"/>
        <v>0</v>
      </c>
      <c r="G17" s="3">
        <f t="shared" si="2"/>
        <v>0</v>
      </c>
      <c r="H17" s="3">
        <f t="shared" si="3"/>
        <v>0</v>
      </c>
      <c r="I17" s="3">
        <f t="shared" si="4"/>
        <v>0</v>
      </c>
      <c r="J17" s="3">
        <v>60</v>
      </c>
      <c r="K17" s="3">
        <f t="shared" si="5"/>
        <v>0</v>
      </c>
      <c r="L17" s="3">
        <f t="shared" si="6"/>
        <v>0</v>
      </c>
      <c r="M17" s="3">
        <f t="shared" si="7"/>
        <v>0</v>
      </c>
      <c r="N17" s="3">
        <f t="shared" si="8"/>
        <v>0</v>
      </c>
      <c r="O17" s="3">
        <f t="shared" si="9"/>
        <v>0</v>
      </c>
      <c r="P17" s="3">
        <v>80</v>
      </c>
      <c r="Q17" s="3">
        <f t="shared" si="10"/>
        <v>0</v>
      </c>
      <c r="R17" s="3">
        <f t="shared" si="11"/>
        <v>0</v>
      </c>
      <c r="S17" s="3">
        <f t="shared" si="12"/>
        <v>0</v>
      </c>
      <c r="T17" s="3">
        <f t="shared" si="13"/>
        <v>0</v>
      </c>
      <c r="U17" s="3">
        <f t="shared" si="14"/>
        <v>0</v>
      </c>
      <c r="V17" s="3">
        <v>10</v>
      </c>
      <c r="W17" s="3">
        <f t="shared" si="15"/>
        <v>0</v>
      </c>
      <c r="X17" s="3">
        <f t="shared" si="16"/>
        <v>0</v>
      </c>
      <c r="Y17" s="3">
        <f t="shared" si="17"/>
        <v>0</v>
      </c>
      <c r="Z17" s="3">
        <f t="shared" si="18"/>
        <v>0</v>
      </c>
      <c r="AA17" s="3">
        <f t="shared" si="19"/>
        <v>0</v>
      </c>
      <c r="AB17" s="3">
        <v>0</v>
      </c>
      <c r="AC17" s="3">
        <f t="shared" si="20"/>
        <v>0</v>
      </c>
      <c r="AD17" s="3">
        <f t="shared" si="21"/>
        <v>0</v>
      </c>
      <c r="AE17" s="3">
        <f t="shared" si="22"/>
        <v>0</v>
      </c>
      <c r="AF17" s="3">
        <f t="shared" si="23"/>
        <v>0</v>
      </c>
      <c r="AG17" s="3">
        <f t="shared" si="24"/>
        <v>0</v>
      </c>
      <c r="AH17" s="3">
        <v>0</v>
      </c>
      <c r="AI17" s="3">
        <f t="shared" si="25"/>
        <v>0</v>
      </c>
      <c r="AJ17" s="3">
        <f t="shared" si="26"/>
        <v>0</v>
      </c>
      <c r="AK17" s="3">
        <f t="shared" si="27"/>
        <v>0</v>
      </c>
      <c r="AL17" s="3">
        <f t="shared" si="28"/>
        <v>0</v>
      </c>
      <c r="AM17" s="3">
        <f t="shared" si="29"/>
        <v>0</v>
      </c>
      <c r="AN17" s="3">
        <f t="shared" si="30"/>
        <v>0</v>
      </c>
      <c r="AO17" s="3">
        <f t="shared" si="31"/>
        <v>0</v>
      </c>
      <c r="AP17" s="3">
        <f t="shared" si="32"/>
        <v>5</v>
      </c>
      <c r="BA17" s="5"/>
      <c r="BB17" s="3"/>
      <c r="BY17" s="5"/>
      <c r="BZ17" s="3"/>
      <c r="CW17" s="5"/>
      <c r="CX17" s="3"/>
      <c r="DU17" s="5"/>
      <c r="DV17" s="3"/>
      <c r="ES17" s="5"/>
      <c r="ET17" s="3"/>
      <c r="FQ17" s="5"/>
      <c r="FS17" s="3"/>
      <c r="FU17" s="3"/>
    </row>
    <row r="18" spans="1:177" x14ac:dyDescent="0.25">
      <c r="A18">
        <v>14</v>
      </c>
      <c r="C18" s="3"/>
      <c r="D18" s="3">
        <v>60</v>
      </c>
      <c r="E18" s="3">
        <f t="shared" si="0"/>
        <v>0</v>
      </c>
      <c r="F18" s="3">
        <f t="shared" si="1"/>
        <v>0</v>
      </c>
      <c r="G18" s="3">
        <f t="shared" si="2"/>
        <v>0</v>
      </c>
      <c r="H18" s="3">
        <f t="shared" si="3"/>
        <v>0</v>
      </c>
      <c r="I18" s="3">
        <f t="shared" si="4"/>
        <v>0</v>
      </c>
      <c r="J18" s="3">
        <v>60</v>
      </c>
      <c r="K18" s="3">
        <f t="shared" si="5"/>
        <v>0</v>
      </c>
      <c r="L18" s="3">
        <f t="shared" si="6"/>
        <v>0</v>
      </c>
      <c r="M18" s="3">
        <f t="shared" si="7"/>
        <v>0</v>
      </c>
      <c r="N18" s="3">
        <f t="shared" si="8"/>
        <v>0</v>
      </c>
      <c r="O18" s="3">
        <f t="shared" si="9"/>
        <v>0</v>
      </c>
      <c r="P18" s="3">
        <v>80</v>
      </c>
      <c r="Q18" s="3">
        <f t="shared" si="10"/>
        <v>0</v>
      </c>
      <c r="R18" s="3">
        <f t="shared" si="11"/>
        <v>0</v>
      </c>
      <c r="S18" s="3">
        <f t="shared" si="12"/>
        <v>0</v>
      </c>
      <c r="T18" s="3">
        <f t="shared" si="13"/>
        <v>0</v>
      </c>
      <c r="U18" s="3">
        <f t="shared" si="14"/>
        <v>0</v>
      </c>
      <c r="V18" s="3">
        <v>10</v>
      </c>
      <c r="W18" s="3">
        <f t="shared" si="15"/>
        <v>0</v>
      </c>
      <c r="X18" s="3">
        <f t="shared" si="16"/>
        <v>0</v>
      </c>
      <c r="Y18" s="3">
        <f t="shared" si="17"/>
        <v>0</v>
      </c>
      <c r="Z18" s="3">
        <f t="shared" si="18"/>
        <v>0</v>
      </c>
      <c r="AA18" s="3">
        <f t="shared" si="19"/>
        <v>0</v>
      </c>
      <c r="AB18" s="3">
        <v>0</v>
      </c>
      <c r="AC18" s="3">
        <f t="shared" si="20"/>
        <v>0</v>
      </c>
      <c r="AD18" s="3">
        <f t="shared" si="21"/>
        <v>0</v>
      </c>
      <c r="AE18" s="3">
        <f t="shared" si="22"/>
        <v>0</v>
      </c>
      <c r="AF18" s="3">
        <f t="shared" si="23"/>
        <v>0</v>
      </c>
      <c r="AG18" s="3">
        <f t="shared" si="24"/>
        <v>0</v>
      </c>
      <c r="AH18" s="3">
        <v>0</v>
      </c>
      <c r="AI18" s="3">
        <f t="shared" si="25"/>
        <v>0</v>
      </c>
      <c r="AJ18" s="3">
        <f t="shared" si="26"/>
        <v>0</v>
      </c>
      <c r="AK18" s="3">
        <f t="shared" si="27"/>
        <v>0</v>
      </c>
      <c r="AL18" s="3">
        <f t="shared" si="28"/>
        <v>0</v>
      </c>
      <c r="AM18" s="3">
        <f t="shared" si="29"/>
        <v>0</v>
      </c>
      <c r="AN18" s="3">
        <f t="shared" si="30"/>
        <v>0</v>
      </c>
      <c r="AO18" s="3">
        <f t="shared" si="31"/>
        <v>0</v>
      </c>
      <c r="AP18" s="3">
        <f t="shared" si="32"/>
        <v>5</v>
      </c>
      <c r="BA18" s="5"/>
      <c r="BB18" s="3"/>
      <c r="BY18" s="5"/>
      <c r="BZ18" s="3"/>
      <c r="CW18" s="5"/>
      <c r="CX18" s="3"/>
      <c r="DU18" s="5"/>
      <c r="DV18" s="3"/>
      <c r="ES18" s="5"/>
      <c r="ET18" s="3"/>
      <c r="FQ18" s="5"/>
      <c r="FS18" s="3"/>
      <c r="FU18" s="3"/>
    </row>
    <row r="19" spans="1:177" x14ac:dyDescent="0.25">
      <c r="A19">
        <v>15</v>
      </c>
      <c r="C19" s="3"/>
      <c r="D19" s="3">
        <v>60</v>
      </c>
      <c r="E19" s="3">
        <f t="shared" si="0"/>
        <v>0</v>
      </c>
      <c r="F19" s="3">
        <f t="shared" si="1"/>
        <v>0</v>
      </c>
      <c r="G19" s="3">
        <f t="shared" si="2"/>
        <v>0</v>
      </c>
      <c r="H19" s="3">
        <f t="shared" si="3"/>
        <v>0</v>
      </c>
      <c r="I19" s="3">
        <f t="shared" si="4"/>
        <v>0</v>
      </c>
      <c r="J19" s="3">
        <v>60</v>
      </c>
      <c r="K19" s="3">
        <f t="shared" si="5"/>
        <v>0</v>
      </c>
      <c r="L19" s="3">
        <f t="shared" si="6"/>
        <v>0</v>
      </c>
      <c r="M19" s="3">
        <f t="shared" si="7"/>
        <v>0</v>
      </c>
      <c r="N19" s="3">
        <f t="shared" si="8"/>
        <v>0</v>
      </c>
      <c r="O19" s="3">
        <f t="shared" si="9"/>
        <v>0</v>
      </c>
      <c r="P19" s="3">
        <v>80</v>
      </c>
      <c r="Q19" s="3">
        <f t="shared" si="10"/>
        <v>0</v>
      </c>
      <c r="R19" s="3">
        <f t="shared" si="11"/>
        <v>0</v>
      </c>
      <c r="S19" s="3">
        <f t="shared" si="12"/>
        <v>0</v>
      </c>
      <c r="T19" s="3">
        <f t="shared" si="13"/>
        <v>0</v>
      </c>
      <c r="U19" s="3">
        <f t="shared" si="14"/>
        <v>0</v>
      </c>
      <c r="V19" s="3">
        <v>10</v>
      </c>
      <c r="W19" s="3">
        <f t="shared" si="15"/>
        <v>0</v>
      </c>
      <c r="X19" s="3">
        <f t="shared" si="16"/>
        <v>0</v>
      </c>
      <c r="Y19" s="3">
        <f t="shared" si="17"/>
        <v>0</v>
      </c>
      <c r="Z19" s="3">
        <f t="shared" si="18"/>
        <v>0</v>
      </c>
      <c r="AA19" s="3">
        <f t="shared" si="19"/>
        <v>0</v>
      </c>
      <c r="AB19" s="3">
        <v>0</v>
      </c>
      <c r="AC19" s="3">
        <f t="shared" si="20"/>
        <v>0</v>
      </c>
      <c r="AD19" s="3">
        <f t="shared" si="21"/>
        <v>0</v>
      </c>
      <c r="AE19" s="3">
        <f t="shared" si="22"/>
        <v>0</v>
      </c>
      <c r="AF19" s="3">
        <f t="shared" si="23"/>
        <v>0</v>
      </c>
      <c r="AG19" s="3">
        <f t="shared" si="24"/>
        <v>0</v>
      </c>
      <c r="AH19" s="3">
        <v>0</v>
      </c>
      <c r="AI19" s="3">
        <f t="shared" si="25"/>
        <v>0</v>
      </c>
      <c r="AJ19" s="3">
        <f t="shared" si="26"/>
        <v>0</v>
      </c>
      <c r="AK19" s="3">
        <f t="shared" si="27"/>
        <v>0</v>
      </c>
      <c r="AL19" s="3">
        <f t="shared" si="28"/>
        <v>0</v>
      </c>
      <c r="AM19" s="3">
        <f t="shared" si="29"/>
        <v>0</v>
      </c>
      <c r="AN19" s="3">
        <f t="shared" si="30"/>
        <v>0</v>
      </c>
      <c r="AO19" s="3">
        <f t="shared" si="31"/>
        <v>0</v>
      </c>
      <c r="AP19" s="3">
        <f t="shared" si="32"/>
        <v>5</v>
      </c>
      <c r="BA19" s="5"/>
      <c r="BB19" s="3"/>
      <c r="BY19" s="5"/>
      <c r="BZ19" s="3"/>
      <c r="CW19" s="5"/>
      <c r="CX19" s="3"/>
      <c r="DU19" s="5"/>
      <c r="DV19" s="3"/>
      <c r="ES19" s="5"/>
      <c r="ET19" s="3"/>
      <c r="FQ19" s="5"/>
      <c r="FS19" s="3"/>
      <c r="FU19" s="3"/>
    </row>
    <row r="20" spans="1:177" x14ac:dyDescent="0.25">
      <c r="A20">
        <v>16</v>
      </c>
      <c r="C20" s="3"/>
      <c r="D20" s="3">
        <v>60</v>
      </c>
      <c r="E20" s="3">
        <f t="shared" si="0"/>
        <v>0</v>
      </c>
      <c r="F20" s="3">
        <f t="shared" si="1"/>
        <v>0</v>
      </c>
      <c r="G20" s="3">
        <f t="shared" si="2"/>
        <v>0</v>
      </c>
      <c r="H20" s="3">
        <f t="shared" si="3"/>
        <v>0</v>
      </c>
      <c r="I20" s="3">
        <f t="shared" si="4"/>
        <v>0</v>
      </c>
      <c r="J20" s="3">
        <v>60</v>
      </c>
      <c r="K20" s="3">
        <f t="shared" si="5"/>
        <v>0</v>
      </c>
      <c r="L20" s="3">
        <f t="shared" si="6"/>
        <v>0</v>
      </c>
      <c r="M20" s="3">
        <f t="shared" si="7"/>
        <v>0</v>
      </c>
      <c r="N20" s="3">
        <f t="shared" si="8"/>
        <v>0</v>
      </c>
      <c r="O20" s="3">
        <f t="shared" si="9"/>
        <v>0</v>
      </c>
      <c r="P20" s="3">
        <v>80</v>
      </c>
      <c r="Q20" s="3">
        <f t="shared" si="10"/>
        <v>0</v>
      </c>
      <c r="R20" s="3">
        <f t="shared" si="11"/>
        <v>0</v>
      </c>
      <c r="S20" s="3">
        <f t="shared" si="12"/>
        <v>0</v>
      </c>
      <c r="T20" s="3">
        <f t="shared" si="13"/>
        <v>0</v>
      </c>
      <c r="U20" s="3">
        <f t="shared" si="14"/>
        <v>0</v>
      </c>
      <c r="V20" s="3">
        <v>10</v>
      </c>
      <c r="W20" s="3">
        <f t="shared" si="15"/>
        <v>0</v>
      </c>
      <c r="X20" s="3">
        <f t="shared" si="16"/>
        <v>0</v>
      </c>
      <c r="Y20" s="3">
        <f t="shared" si="17"/>
        <v>0</v>
      </c>
      <c r="Z20" s="3">
        <f t="shared" si="18"/>
        <v>0</v>
      </c>
      <c r="AA20" s="3">
        <f t="shared" si="19"/>
        <v>0</v>
      </c>
      <c r="AB20" s="3">
        <v>0</v>
      </c>
      <c r="AC20" s="3">
        <f t="shared" si="20"/>
        <v>0</v>
      </c>
      <c r="AD20" s="3">
        <f t="shared" si="21"/>
        <v>0</v>
      </c>
      <c r="AE20" s="3">
        <f t="shared" si="22"/>
        <v>0</v>
      </c>
      <c r="AF20" s="3">
        <f t="shared" si="23"/>
        <v>0</v>
      </c>
      <c r="AG20" s="3">
        <f t="shared" si="24"/>
        <v>0</v>
      </c>
      <c r="AH20" s="3">
        <v>0</v>
      </c>
      <c r="AI20" s="3">
        <f t="shared" si="25"/>
        <v>0</v>
      </c>
      <c r="AJ20" s="3">
        <f t="shared" si="26"/>
        <v>0</v>
      </c>
      <c r="AK20" s="3">
        <f t="shared" si="27"/>
        <v>0</v>
      </c>
      <c r="AL20" s="3">
        <f t="shared" si="28"/>
        <v>0</v>
      </c>
      <c r="AM20" s="3">
        <f t="shared" si="29"/>
        <v>0</v>
      </c>
      <c r="AN20" s="3">
        <f t="shared" si="30"/>
        <v>0</v>
      </c>
      <c r="AO20" s="3">
        <f t="shared" si="31"/>
        <v>0</v>
      </c>
      <c r="AP20" s="3">
        <f t="shared" si="32"/>
        <v>5</v>
      </c>
      <c r="BA20" s="5"/>
      <c r="BB20" s="3"/>
      <c r="BY20" s="5"/>
      <c r="BZ20" s="3"/>
      <c r="CW20" s="5"/>
      <c r="CX20" s="3"/>
      <c r="DU20" s="5"/>
      <c r="DV20" s="3"/>
      <c r="ES20" s="5"/>
      <c r="ET20" s="3"/>
      <c r="FQ20" s="5"/>
      <c r="FS20" s="3"/>
      <c r="FU20" s="3"/>
    </row>
    <row r="21" spans="1:177" x14ac:dyDescent="0.25">
      <c r="A21">
        <v>17</v>
      </c>
      <c r="C21" s="3"/>
      <c r="D21" s="3">
        <v>60</v>
      </c>
      <c r="E21" s="3">
        <f t="shared" si="0"/>
        <v>0</v>
      </c>
      <c r="F21" s="3">
        <f t="shared" si="1"/>
        <v>0</v>
      </c>
      <c r="G21" s="3">
        <f t="shared" si="2"/>
        <v>0</v>
      </c>
      <c r="H21" s="3">
        <f t="shared" si="3"/>
        <v>0</v>
      </c>
      <c r="I21" s="3">
        <f t="shared" si="4"/>
        <v>0</v>
      </c>
      <c r="J21" s="3">
        <v>60</v>
      </c>
      <c r="K21" s="3">
        <f t="shared" si="5"/>
        <v>0</v>
      </c>
      <c r="L21" s="3">
        <f t="shared" si="6"/>
        <v>0</v>
      </c>
      <c r="M21" s="3">
        <f t="shared" si="7"/>
        <v>0</v>
      </c>
      <c r="N21" s="3">
        <f t="shared" si="8"/>
        <v>0</v>
      </c>
      <c r="O21" s="3">
        <f t="shared" si="9"/>
        <v>0</v>
      </c>
      <c r="P21" s="3">
        <v>80</v>
      </c>
      <c r="Q21" s="3">
        <f t="shared" si="10"/>
        <v>0</v>
      </c>
      <c r="R21" s="3">
        <f t="shared" si="11"/>
        <v>0</v>
      </c>
      <c r="S21" s="3">
        <f t="shared" si="12"/>
        <v>0</v>
      </c>
      <c r="T21" s="3">
        <f t="shared" si="13"/>
        <v>0</v>
      </c>
      <c r="U21" s="3">
        <f t="shared" si="14"/>
        <v>0</v>
      </c>
      <c r="V21" s="3">
        <v>10</v>
      </c>
      <c r="W21" s="3">
        <f t="shared" si="15"/>
        <v>0</v>
      </c>
      <c r="X21" s="3">
        <f t="shared" si="16"/>
        <v>0</v>
      </c>
      <c r="Y21" s="3">
        <f t="shared" si="17"/>
        <v>0</v>
      </c>
      <c r="Z21" s="3">
        <f t="shared" si="18"/>
        <v>0</v>
      </c>
      <c r="AA21" s="3">
        <f t="shared" si="19"/>
        <v>0</v>
      </c>
      <c r="AB21" s="3">
        <v>0</v>
      </c>
      <c r="AC21" s="3">
        <f t="shared" si="20"/>
        <v>0</v>
      </c>
      <c r="AD21" s="3">
        <f t="shared" si="21"/>
        <v>0</v>
      </c>
      <c r="AE21" s="3">
        <f t="shared" si="22"/>
        <v>0</v>
      </c>
      <c r="AF21" s="3">
        <f t="shared" si="23"/>
        <v>0</v>
      </c>
      <c r="AG21" s="3">
        <f t="shared" si="24"/>
        <v>0</v>
      </c>
      <c r="AH21" s="3">
        <v>0</v>
      </c>
      <c r="AI21" s="3">
        <f t="shared" si="25"/>
        <v>0</v>
      </c>
      <c r="AJ21" s="3">
        <f t="shared" si="26"/>
        <v>0</v>
      </c>
      <c r="AK21" s="3">
        <f t="shared" si="27"/>
        <v>0</v>
      </c>
      <c r="AL21" s="3">
        <f t="shared" si="28"/>
        <v>0</v>
      </c>
      <c r="AM21" s="3">
        <f t="shared" si="29"/>
        <v>0</v>
      </c>
      <c r="AN21" s="3">
        <f t="shared" si="30"/>
        <v>0</v>
      </c>
      <c r="AO21" s="3">
        <f t="shared" si="31"/>
        <v>0</v>
      </c>
      <c r="AP21" s="3">
        <f t="shared" si="32"/>
        <v>5</v>
      </c>
      <c r="BA21" s="5"/>
      <c r="BB21" s="3"/>
      <c r="BY21" s="5"/>
      <c r="BZ21" s="3"/>
      <c r="CW21" s="5"/>
      <c r="CX21" s="3"/>
      <c r="DU21" s="5"/>
      <c r="DV21" s="3"/>
      <c r="ES21" s="5"/>
      <c r="ET21" s="3"/>
      <c r="FQ21" s="5"/>
      <c r="FS21" s="3"/>
      <c r="FU21" s="3"/>
    </row>
    <row r="22" spans="1:177" x14ac:dyDescent="0.25">
      <c r="A22">
        <v>18</v>
      </c>
      <c r="C22" s="3"/>
      <c r="D22" s="3">
        <v>60</v>
      </c>
      <c r="E22" s="3">
        <f t="shared" si="0"/>
        <v>0</v>
      </c>
      <c r="F22" s="3">
        <f t="shared" si="1"/>
        <v>0</v>
      </c>
      <c r="G22" s="3">
        <f t="shared" si="2"/>
        <v>0</v>
      </c>
      <c r="H22" s="3">
        <f t="shared" si="3"/>
        <v>0</v>
      </c>
      <c r="I22" s="3">
        <f t="shared" si="4"/>
        <v>0</v>
      </c>
      <c r="J22" s="3">
        <v>60</v>
      </c>
      <c r="K22" s="3">
        <f t="shared" si="5"/>
        <v>0</v>
      </c>
      <c r="L22" s="3">
        <f t="shared" si="6"/>
        <v>0</v>
      </c>
      <c r="M22" s="3">
        <f t="shared" si="7"/>
        <v>0</v>
      </c>
      <c r="N22" s="3">
        <f t="shared" si="8"/>
        <v>0</v>
      </c>
      <c r="O22" s="3">
        <f t="shared" si="9"/>
        <v>0</v>
      </c>
      <c r="P22" s="3">
        <v>80</v>
      </c>
      <c r="Q22" s="3">
        <f t="shared" si="10"/>
        <v>0</v>
      </c>
      <c r="R22" s="3">
        <f t="shared" si="11"/>
        <v>0</v>
      </c>
      <c r="S22" s="3">
        <f t="shared" si="12"/>
        <v>0</v>
      </c>
      <c r="T22" s="3">
        <f t="shared" si="13"/>
        <v>0</v>
      </c>
      <c r="U22" s="3">
        <f t="shared" si="14"/>
        <v>0</v>
      </c>
      <c r="V22" s="3">
        <v>10</v>
      </c>
      <c r="W22" s="3">
        <f t="shared" si="15"/>
        <v>0</v>
      </c>
      <c r="X22" s="3">
        <f t="shared" si="16"/>
        <v>0</v>
      </c>
      <c r="Y22" s="3">
        <f t="shared" si="17"/>
        <v>0</v>
      </c>
      <c r="Z22" s="3">
        <f t="shared" si="18"/>
        <v>0</v>
      </c>
      <c r="AA22" s="3">
        <f t="shared" si="19"/>
        <v>0</v>
      </c>
      <c r="AB22" s="3">
        <v>0</v>
      </c>
      <c r="AC22" s="3">
        <f t="shared" si="20"/>
        <v>0</v>
      </c>
      <c r="AD22" s="3">
        <f t="shared" si="21"/>
        <v>0</v>
      </c>
      <c r="AE22" s="3">
        <f t="shared" si="22"/>
        <v>0</v>
      </c>
      <c r="AF22" s="3">
        <f t="shared" si="23"/>
        <v>0</v>
      </c>
      <c r="AG22" s="3">
        <f t="shared" si="24"/>
        <v>0</v>
      </c>
      <c r="AH22" s="3">
        <v>0</v>
      </c>
      <c r="AI22" s="3">
        <f t="shared" si="25"/>
        <v>0</v>
      </c>
      <c r="AJ22" s="3">
        <f t="shared" si="26"/>
        <v>0</v>
      </c>
      <c r="AK22" s="3">
        <f t="shared" si="27"/>
        <v>0</v>
      </c>
      <c r="AL22" s="3">
        <f t="shared" si="28"/>
        <v>0</v>
      </c>
      <c r="AM22" s="3">
        <f t="shared" si="29"/>
        <v>0</v>
      </c>
      <c r="AN22" s="3">
        <f t="shared" si="30"/>
        <v>0</v>
      </c>
      <c r="AO22" s="3">
        <f t="shared" si="31"/>
        <v>0</v>
      </c>
      <c r="AP22" s="3">
        <f t="shared" si="32"/>
        <v>5</v>
      </c>
      <c r="BA22" s="5"/>
      <c r="BB22" s="3"/>
      <c r="BY22" s="5"/>
      <c r="BZ22" s="3"/>
      <c r="CW22" s="5"/>
      <c r="CX22" s="3"/>
      <c r="DU22" s="5"/>
      <c r="DV22" s="3"/>
      <c r="ES22" s="5"/>
      <c r="ET22" s="3"/>
      <c r="FQ22" s="5"/>
      <c r="FS22" s="3"/>
      <c r="FU22" s="3"/>
    </row>
    <row r="23" spans="1:177" x14ac:dyDescent="0.25">
      <c r="A23">
        <v>19</v>
      </c>
      <c r="C23" s="3"/>
      <c r="D23" s="3">
        <v>60</v>
      </c>
      <c r="E23" s="3">
        <f t="shared" si="0"/>
        <v>0</v>
      </c>
      <c r="F23" s="3">
        <f t="shared" si="1"/>
        <v>0</v>
      </c>
      <c r="G23" s="3">
        <f t="shared" si="2"/>
        <v>0</v>
      </c>
      <c r="H23" s="3">
        <f t="shared" si="3"/>
        <v>0</v>
      </c>
      <c r="I23" s="3">
        <f t="shared" si="4"/>
        <v>0</v>
      </c>
      <c r="J23" s="3">
        <v>60</v>
      </c>
      <c r="K23" s="3">
        <f t="shared" si="5"/>
        <v>0</v>
      </c>
      <c r="L23" s="3">
        <f t="shared" si="6"/>
        <v>0</v>
      </c>
      <c r="M23" s="3">
        <f t="shared" si="7"/>
        <v>0</v>
      </c>
      <c r="N23" s="3">
        <f t="shared" si="8"/>
        <v>0</v>
      </c>
      <c r="O23" s="3">
        <f t="shared" si="9"/>
        <v>0</v>
      </c>
      <c r="P23" s="3">
        <v>80</v>
      </c>
      <c r="Q23" s="3">
        <f t="shared" si="10"/>
        <v>0</v>
      </c>
      <c r="R23" s="3">
        <f t="shared" si="11"/>
        <v>0</v>
      </c>
      <c r="S23" s="3">
        <f t="shared" si="12"/>
        <v>0</v>
      </c>
      <c r="T23" s="3">
        <f t="shared" si="13"/>
        <v>0</v>
      </c>
      <c r="U23" s="3">
        <f t="shared" si="14"/>
        <v>0</v>
      </c>
      <c r="V23" s="3">
        <v>10</v>
      </c>
      <c r="W23" s="3">
        <f t="shared" si="15"/>
        <v>0</v>
      </c>
      <c r="X23" s="3">
        <f t="shared" si="16"/>
        <v>0</v>
      </c>
      <c r="Y23" s="3">
        <f t="shared" si="17"/>
        <v>0</v>
      </c>
      <c r="Z23" s="3">
        <f t="shared" si="18"/>
        <v>0</v>
      </c>
      <c r="AA23" s="3">
        <f t="shared" si="19"/>
        <v>0</v>
      </c>
      <c r="AB23" s="3">
        <v>0</v>
      </c>
      <c r="AC23" s="3">
        <f t="shared" si="20"/>
        <v>0</v>
      </c>
      <c r="AD23" s="3">
        <f t="shared" si="21"/>
        <v>0</v>
      </c>
      <c r="AE23" s="3">
        <f t="shared" si="22"/>
        <v>0</v>
      </c>
      <c r="AF23" s="3">
        <f t="shared" si="23"/>
        <v>0</v>
      </c>
      <c r="AG23" s="3">
        <f t="shared" si="24"/>
        <v>0</v>
      </c>
      <c r="AH23" s="3">
        <v>0</v>
      </c>
      <c r="AI23" s="3">
        <f t="shared" si="25"/>
        <v>0</v>
      </c>
      <c r="AJ23" s="3">
        <f t="shared" si="26"/>
        <v>0</v>
      </c>
      <c r="AK23" s="3">
        <f t="shared" si="27"/>
        <v>0</v>
      </c>
      <c r="AL23" s="3">
        <f t="shared" si="28"/>
        <v>0</v>
      </c>
      <c r="AM23" s="3">
        <f t="shared" si="29"/>
        <v>0</v>
      </c>
      <c r="AN23" s="3">
        <f t="shared" si="30"/>
        <v>0</v>
      </c>
      <c r="AO23" s="3">
        <f t="shared" si="31"/>
        <v>0</v>
      </c>
      <c r="AP23" s="3">
        <f t="shared" si="32"/>
        <v>5</v>
      </c>
      <c r="BA23" s="5"/>
      <c r="BB23" s="3"/>
      <c r="BY23" s="5"/>
      <c r="BZ23" s="3"/>
      <c r="CW23" s="5"/>
      <c r="CX23" s="3"/>
      <c r="DU23" s="5"/>
      <c r="DV23" s="3"/>
      <c r="ES23" s="5"/>
      <c r="ET23" s="3"/>
      <c r="FQ23" s="5"/>
      <c r="FS23" s="3"/>
      <c r="FU23" s="3"/>
    </row>
    <row r="24" spans="1:177" x14ac:dyDescent="0.25">
      <c r="A24">
        <v>20</v>
      </c>
      <c r="C24" s="3"/>
      <c r="D24" s="3">
        <v>60</v>
      </c>
      <c r="E24" s="3">
        <f t="shared" si="0"/>
        <v>0</v>
      </c>
      <c r="F24" s="3">
        <f t="shared" si="1"/>
        <v>0</v>
      </c>
      <c r="G24" s="3">
        <f t="shared" si="2"/>
        <v>0</v>
      </c>
      <c r="H24" s="3">
        <f t="shared" si="3"/>
        <v>0</v>
      </c>
      <c r="I24" s="3">
        <f t="shared" si="4"/>
        <v>0</v>
      </c>
      <c r="J24" s="3">
        <v>60</v>
      </c>
      <c r="K24" s="3">
        <f t="shared" si="5"/>
        <v>0</v>
      </c>
      <c r="L24" s="3">
        <f t="shared" si="6"/>
        <v>0</v>
      </c>
      <c r="M24" s="3">
        <f t="shared" si="7"/>
        <v>0</v>
      </c>
      <c r="N24" s="3">
        <f t="shared" si="8"/>
        <v>0</v>
      </c>
      <c r="O24" s="3">
        <f t="shared" si="9"/>
        <v>0</v>
      </c>
      <c r="P24" s="3">
        <v>80</v>
      </c>
      <c r="Q24" s="3">
        <f t="shared" si="10"/>
        <v>0</v>
      </c>
      <c r="R24" s="3">
        <f t="shared" si="11"/>
        <v>0</v>
      </c>
      <c r="S24" s="3">
        <f t="shared" si="12"/>
        <v>0</v>
      </c>
      <c r="T24" s="3">
        <f t="shared" si="13"/>
        <v>0</v>
      </c>
      <c r="U24" s="3">
        <f t="shared" si="14"/>
        <v>0</v>
      </c>
      <c r="V24" s="3">
        <v>10</v>
      </c>
      <c r="W24" s="3">
        <f t="shared" si="15"/>
        <v>0</v>
      </c>
      <c r="X24" s="3">
        <f t="shared" si="16"/>
        <v>0</v>
      </c>
      <c r="Y24" s="3">
        <f t="shared" si="17"/>
        <v>0</v>
      </c>
      <c r="Z24" s="3">
        <f t="shared" si="18"/>
        <v>0</v>
      </c>
      <c r="AA24" s="3">
        <f t="shared" si="19"/>
        <v>0</v>
      </c>
      <c r="AB24" s="3">
        <v>0</v>
      </c>
      <c r="AC24" s="3">
        <f t="shared" si="20"/>
        <v>0</v>
      </c>
      <c r="AD24" s="3">
        <f t="shared" si="21"/>
        <v>0</v>
      </c>
      <c r="AE24" s="3">
        <f t="shared" si="22"/>
        <v>0</v>
      </c>
      <c r="AF24" s="3">
        <f t="shared" si="23"/>
        <v>0</v>
      </c>
      <c r="AG24" s="3">
        <f t="shared" si="24"/>
        <v>0</v>
      </c>
      <c r="AH24" s="3">
        <v>0</v>
      </c>
      <c r="AI24" s="3">
        <f t="shared" si="25"/>
        <v>0</v>
      </c>
      <c r="AJ24" s="3">
        <f t="shared" si="26"/>
        <v>0</v>
      </c>
      <c r="AK24" s="3">
        <f t="shared" si="27"/>
        <v>0</v>
      </c>
      <c r="AL24" s="3">
        <f t="shared" si="28"/>
        <v>0</v>
      </c>
      <c r="AM24" s="3">
        <f t="shared" si="29"/>
        <v>0</v>
      </c>
      <c r="AN24" s="3">
        <f t="shared" si="30"/>
        <v>0</v>
      </c>
      <c r="AO24" s="3">
        <f t="shared" si="31"/>
        <v>0</v>
      </c>
      <c r="AP24" s="3">
        <f t="shared" si="32"/>
        <v>5</v>
      </c>
      <c r="BA24" s="5"/>
      <c r="BB24" s="3"/>
      <c r="BY24" s="5"/>
      <c r="BZ24" s="3"/>
      <c r="CW24" s="5"/>
      <c r="CX24" s="3"/>
      <c r="DU24" s="5"/>
      <c r="DV24" s="3"/>
      <c r="ES24" s="5"/>
      <c r="ET24" s="3"/>
      <c r="FQ24" s="5"/>
      <c r="FS24" s="3"/>
      <c r="FU24" s="3"/>
    </row>
    <row r="25" spans="1:177" x14ac:dyDescent="0.25">
      <c r="A25">
        <v>21</v>
      </c>
      <c r="C25" s="3"/>
      <c r="D25" s="3">
        <v>60</v>
      </c>
      <c r="E25" s="3">
        <f t="shared" si="0"/>
        <v>0</v>
      </c>
      <c r="F25" s="3">
        <f t="shared" si="1"/>
        <v>0</v>
      </c>
      <c r="G25" s="3">
        <f t="shared" si="2"/>
        <v>0</v>
      </c>
      <c r="H25" s="3">
        <f t="shared" si="3"/>
        <v>0</v>
      </c>
      <c r="I25" s="3">
        <f t="shared" si="4"/>
        <v>0</v>
      </c>
      <c r="J25" s="3">
        <v>60</v>
      </c>
      <c r="K25" s="3">
        <f t="shared" si="5"/>
        <v>0</v>
      </c>
      <c r="L25" s="3">
        <f t="shared" si="6"/>
        <v>0</v>
      </c>
      <c r="M25" s="3">
        <f t="shared" si="7"/>
        <v>0</v>
      </c>
      <c r="N25" s="3">
        <f t="shared" si="8"/>
        <v>0</v>
      </c>
      <c r="O25" s="3">
        <f t="shared" si="9"/>
        <v>0</v>
      </c>
      <c r="P25" s="3">
        <v>80</v>
      </c>
      <c r="Q25" s="3">
        <f t="shared" si="10"/>
        <v>0</v>
      </c>
      <c r="R25" s="3">
        <f t="shared" si="11"/>
        <v>0</v>
      </c>
      <c r="S25" s="3">
        <f t="shared" si="12"/>
        <v>0</v>
      </c>
      <c r="T25" s="3">
        <f t="shared" si="13"/>
        <v>0</v>
      </c>
      <c r="U25" s="3">
        <f t="shared" si="14"/>
        <v>0</v>
      </c>
      <c r="V25" s="3">
        <v>10</v>
      </c>
      <c r="W25" s="3">
        <f t="shared" si="15"/>
        <v>0</v>
      </c>
      <c r="X25" s="3">
        <f t="shared" si="16"/>
        <v>0</v>
      </c>
      <c r="Y25" s="3">
        <f t="shared" si="17"/>
        <v>0</v>
      </c>
      <c r="Z25" s="3">
        <f t="shared" si="18"/>
        <v>0</v>
      </c>
      <c r="AA25" s="3">
        <f t="shared" si="19"/>
        <v>0</v>
      </c>
      <c r="AB25" s="3">
        <v>0</v>
      </c>
      <c r="AC25" s="3">
        <f t="shared" si="20"/>
        <v>0</v>
      </c>
      <c r="AD25" s="3">
        <f t="shared" si="21"/>
        <v>0</v>
      </c>
      <c r="AE25" s="3">
        <f t="shared" si="22"/>
        <v>0</v>
      </c>
      <c r="AF25" s="3">
        <f t="shared" si="23"/>
        <v>0</v>
      </c>
      <c r="AG25" s="3">
        <f t="shared" si="24"/>
        <v>0</v>
      </c>
      <c r="AH25" s="3">
        <v>0</v>
      </c>
      <c r="AI25" s="3">
        <f t="shared" si="25"/>
        <v>0</v>
      </c>
      <c r="AJ25" s="3">
        <f t="shared" si="26"/>
        <v>0</v>
      </c>
      <c r="AK25" s="3">
        <f t="shared" si="27"/>
        <v>0</v>
      </c>
      <c r="AL25" s="3">
        <f t="shared" si="28"/>
        <v>0</v>
      </c>
      <c r="AM25" s="3">
        <f t="shared" si="29"/>
        <v>0</v>
      </c>
      <c r="AN25" s="3">
        <f t="shared" si="30"/>
        <v>0</v>
      </c>
      <c r="AO25" s="3">
        <f t="shared" si="31"/>
        <v>0</v>
      </c>
      <c r="AP25" s="3">
        <f t="shared" si="32"/>
        <v>5</v>
      </c>
      <c r="BA25" s="5"/>
      <c r="BB25" s="3"/>
      <c r="BY25" s="5"/>
      <c r="BZ25" s="3"/>
      <c r="CW25" s="5"/>
      <c r="CX25" s="3"/>
      <c r="DU25" s="5"/>
      <c r="DV25" s="3"/>
      <c r="ES25" s="5"/>
      <c r="ET25" s="3"/>
      <c r="FQ25" s="5"/>
      <c r="FS25" s="3"/>
      <c r="FU25" s="3"/>
    </row>
    <row r="26" spans="1:177" x14ac:dyDescent="0.25">
      <c r="A26">
        <v>22</v>
      </c>
      <c r="C26" s="3"/>
      <c r="D26" s="3">
        <v>60</v>
      </c>
      <c r="E26" s="3">
        <f t="shared" si="0"/>
        <v>0</v>
      </c>
      <c r="F26" s="3">
        <f t="shared" si="1"/>
        <v>0</v>
      </c>
      <c r="G26" s="3">
        <f t="shared" si="2"/>
        <v>0</v>
      </c>
      <c r="H26" s="3">
        <f t="shared" si="3"/>
        <v>0</v>
      </c>
      <c r="I26" s="3">
        <f t="shared" si="4"/>
        <v>0</v>
      </c>
      <c r="J26" s="3">
        <v>60</v>
      </c>
      <c r="K26" s="3">
        <f t="shared" si="5"/>
        <v>0</v>
      </c>
      <c r="L26" s="3">
        <f t="shared" si="6"/>
        <v>0</v>
      </c>
      <c r="M26" s="3">
        <f t="shared" si="7"/>
        <v>0</v>
      </c>
      <c r="N26" s="3">
        <f t="shared" si="8"/>
        <v>0</v>
      </c>
      <c r="O26" s="3">
        <f t="shared" si="9"/>
        <v>0</v>
      </c>
      <c r="P26" s="3">
        <v>80</v>
      </c>
      <c r="Q26" s="3">
        <f t="shared" si="10"/>
        <v>0</v>
      </c>
      <c r="R26" s="3">
        <f t="shared" si="11"/>
        <v>0</v>
      </c>
      <c r="S26" s="3">
        <f t="shared" si="12"/>
        <v>0</v>
      </c>
      <c r="T26" s="3">
        <f t="shared" si="13"/>
        <v>0</v>
      </c>
      <c r="U26" s="3">
        <f t="shared" si="14"/>
        <v>0</v>
      </c>
      <c r="V26" s="3">
        <v>10</v>
      </c>
      <c r="W26" s="3">
        <f t="shared" si="15"/>
        <v>0</v>
      </c>
      <c r="X26" s="3">
        <f t="shared" si="16"/>
        <v>0</v>
      </c>
      <c r="Y26" s="3">
        <f t="shared" si="17"/>
        <v>0</v>
      </c>
      <c r="Z26" s="3">
        <f t="shared" si="18"/>
        <v>0</v>
      </c>
      <c r="AA26" s="3">
        <f t="shared" si="19"/>
        <v>0</v>
      </c>
      <c r="AB26" s="3">
        <v>0</v>
      </c>
      <c r="AC26" s="3">
        <f t="shared" si="20"/>
        <v>0</v>
      </c>
      <c r="AD26" s="3">
        <f t="shared" si="21"/>
        <v>0</v>
      </c>
      <c r="AE26" s="3">
        <f t="shared" si="22"/>
        <v>0</v>
      </c>
      <c r="AF26" s="3">
        <f t="shared" si="23"/>
        <v>0</v>
      </c>
      <c r="AG26" s="3">
        <f t="shared" si="24"/>
        <v>0</v>
      </c>
      <c r="AH26" s="3">
        <v>0</v>
      </c>
      <c r="AI26" s="3">
        <f t="shared" si="25"/>
        <v>0</v>
      </c>
      <c r="AJ26" s="3">
        <f t="shared" si="26"/>
        <v>0</v>
      </c>
      <c r="AK26" s="3">
        <f t="shared" si="27"/>
        <v>0</v>
      </c>
      <c r="AL26" s="3">
        <f t="shared" si="28"/>
        <v>0</v>
      </c>
      <c r="AM26" s="3">
        <f t="shared" si="29"/>
        <v>0</v>
      </c>
      <c r="AN26" s="3">
        <f t="shared" si="30"/>
        <v>0</v>
      </c>
      <c r="AO26" s="3">
        <f t="shared" si="31"/>
        <v>0</v>
      </c>
      <c r="AP26" s="3">
        <f t="shared" si="32"/>
        <v>5</v>
      </c>
      <c r="BA26" s="5"/>
      <c r="BB26" s="3"/>
      <c r="BY26" s="5"/>
      <c r="BZ26" s="3"/>
      <c r="CW26" s="5"/>
      <c r="CX26" s="3"/>
      <c r="DU26" s="5"/>
      <c r="DV26" s="3"/>
      <c r="ES26" s="5"/>
      <c r="ET26" s="3"/>
      <c r="FQ26" s="5"/>
      <c r="FS26" s="3"/>
      <c r="FU26" s="3"/>
    </row>
    <row r="27" spans="1:177" x14ac:dyDescent="0.25">
      <c r="A27">
        <v>23</v>
      </c>
      <c r="D27" s="3">
        <v>60</v>
      </c>
      <c r="E27" s="3">
        <f t="shared" si="0"/>
        <v>0</v>
      </c>
      <c r="F27" s="3">
        <f t="shared" si="1"/>
        <v>0</v>
      </c>
      <c r="G27" s="3">
        <f t="shared" si="2"/>
        <v>0</v>
      </c>
      <c r="H27" s="3">
        <f t="shared" si="3"/>
        <v>0</v>
      </c>
      <c r="I27" s="3">
        <f t="shared" si="4"/>
        <v>0</v>
      </c>
      <c r="J27" s="3">
        <v>60</v>
      </c>
      <c r="K27" s="3">
        <f t="shared" si="5"/>
        <v>0</v>
      </c>
      <c r="L27" s="3">
        <f t="shared" si="6"/>
        <v>0</v>
      </c>
      <c r="M27" s="3">
        <f t="shared" si="7"/>
        <v>0</v>
      </c>
      <c r="N27" s="3">
        <f t="shared" si="8"/>
        <v>0</v>
      </c>
      <c r="O27" s="3">
        <f t="shared" si="9"/>
        <v>0</v>
      </c>
      <c r="P27" s="3">
        <v>80</v>
      </c>
      <c r="Q27" s="3">
        <f t="shared" si="10"/>
        <v>0</v>
      </c>
      <c r="R27" s="3">
        <f t="shared" si="11"/>
        <v>0</v>
      </c>
      <c r="S27" s="3">
        <f t="shared" si="12"/>
        <v>0</v>
      </c>
      <c r="T27" s="3">
        <f t="shared" si="13"/>
        <v>0</v>
      </c>
      <c r="U27" s="3">
        <f t="shared" si="14"/>
        <v>0</v>
      </c>
      <c r="V27" s="3">
        <v>10</v>
      </c>
      <c r="W27" s="3">
        <f t="shared" si="15"/>
        <v>0</v>
      </c>
      <c r="X27" s="3">
        <f t="shared" si="16"/>
        <v>0</v>
      </c>
      <c r="Y27" s="3">
        <f t="shared" si="17"/>
        <v>0</v>
      </c>
      <c r="Z27" s="3">
        <f t="shared" si="18"/>
        <v>0</v>
      </c>
      <c r="AA27" s="3">
        <f t="shared" si="19"/>
        <v>0</v>
      </c>
      <c r="AB27" s="3">
        <v>0</v>
      </c>
      <c r="AC27" s="3">
        <f t="shared" si="20"/>
        <v>0</v>
      </c>
      <c r="AD27" s="3">
        <f t="shared" si="21"/>
        <v>0</v>
      </c>
      <c r="AE27" s="3">
        <f t="shared" si="22"/>
        <v>0</v>
      </c>
      <c r="AF27" s="3">
        <f t="shared" si="23"/>
        <v>0</v>
      </c>
      <c r="AG27" s="3">
        <f t="shared" si="24"/>
        <v>0</v>
      </c>
      <c r="AH27" s="3">
        <v>0</v>
      </c>
      <c r="AI27" s="3">
        <f t="shared" si="25"/>
        <v>0</v>
      </c>
      <c r="AJ27" s="3">
        <f t="shared" si="26"/>
        <v>0</v>
      </c>
      <c r="AK27" s="3">
        <f t="shared" si="27"/>
        <v>0</v>
      </c>
      <c r="AL27" s="3">
        <f t="shared" si="28"/>
        <v>0</v>
      </c>
      <c r="AM27" s="3">
        <f t="shared" si="29"/>
        <v>0</v>
      </c>
      <c r="AN27" s="3">
        <f t="shared" si="30"/>
        <v>0</v>
      </c>
      <c r="AO27" s="3">
        <f t="shared" si="31"/>
        <v>0</v>
      </c>
      <c r="AP27" s="3">
        <f t="shared" si="32"/>
        <v>5</v>
      </c>
    </row>
    <row r="28" spans="1:177" x14ac:dyDescent="0.25">
      <c r="A28">
        <v>24</v>
      </c>
      <c r="D28" s="3">
        <v>60</v>
      </c>
      <c r="E28" s="3">
        <f t="shared" si="0"/>
        <v>0</v>
      </c>
      <c r="F28" s="3">
        <f t="shared" si="1"/>
        <v>0</v>
      </c>
      <c r="G28" s="3">
        <f t="shared" si="2"/>
        <v>0</v>
      </c>
      <c r="H28" s="3">
        <f t="shared" si="3"/>
        <v>0</v>
      </c>
      <c r="I28" s="3">
        <f t="shared" si="4"/>
        <v>0</v>
      </c>
      <c r="J28" s="3">
        <v>60</v>
      </c>
      <c r="K28" s="3">
        <f t="shared" si="5"/>
        <v>0</v>
      </c>
      <c r="L28" s="3">
        <f t="shared" si="6"/>
        <v>0</v>
      </c>
      <c r="M28" s="3">
        <f t="shared" si="7"/>
        <v>0</v>
      </c>
      <c r="N28" s="3">
        <f t="shared" si="8"/>
        <v>0</v>
      </c>
      <c r="O28" s="3">
        <f t="shared" si="9"/>
        <v>0</v>
      </c>
      <c r="P28" s="3">
        <v>80</v>
      </c>
      <c r="Q28" s="3">
        <f t="shared" si="10"/>
        <v>0</v>
      </c>
      <c r="R28" s="3">
        <f t="shared" si="11"/>
        <v>0</v>
      </c>
      <c r="S28" s="3">
        <f t="shared" si="12"/>
        <v>0</v>
      </c>
      <c r="T28" s="3">
        <f t="shared" si="13"/>
        <v>0</v>
      </c>
      <c r="U28" s="3">
        <f t="shared" si="14"/>
        <v>0</v>
      </c>
      <c r="V28" s="3">
        <v>10</v>
      </c>
      <c r="W28" s="3">
        <f t="shared" si="15"/>
        <v>0</v>
      </c>
      <c r="X28" s="3">
        <f t="shared" si="16"/>
        <v>0</v>
      </c>
      <c r="Y28" s="3">
        <f t="shared" si="17"/>
        <v>0</v>
      </c>
      <c r="Z28" s="3">
        <f t="shared" si="18"/>
        <v>0</v>
      </c>
      <c r="AA28" s="3">
        <f t="shared" si="19"/>
        <v>0</v>
      </c>
      <c r="AB28" s="3">
        <v>0</v>
      </c>
      <c r="AC28" s="3">
        <f t="shared" si="20"/>
        <v>0</v>
      </c>
      <c r="AD28" s="3">
        <f t="shared" si="21"/>
        <v>0</v>
      </c>
      <c r="AE28" s="3">
        <f t="shared" si="22"/>
        <v>0</v>
      </c>
      <c r="AF28" s="3">
        <f t="shared" si="23"/>
        <v>0</v>
      </c>
      <c r="AG28" s="3">
        <f t="shared" si="24"/>
        <v>0</v>
      </c>
      <c r="AH28" s="3">
        <v>0</v>
      </c>
      <c r="AI28" s="3">
        <f t="shared" si="25"/>
        <v>0</v>
      </c>
      <c r="AJ28" s="3">
        <f t="shared" si="26"/>
        <v>0</v>
      </c>
      <c r="AK28" s="3">
        <f t="shared" si="27"/>
        <v>0</v>
      </c>
      <c r="AL28" s="3">
        <f t="shared" si="28"/>
        <v>0</v>
      </c>
      <c r="AM28" s="3">
        <f t="shared" si="29"/>
        <v>0</v>
      </c>
      <c r="AN28" s="3">
        <f t="shared" si="30"/>
        <v>0</v>
      </c>
      <c r="AO28" s="3">
        <f t="shared" si="31"/>
        <v>0</v>
      </c>
      <c r="AP28" s="3">
        <f t="shared" si="32"/>
        <v>5</v>
      </c>
    </row>
    <row r="29" spans="1:177" x14ac:dyDescent="0.25">
      <c r="A29">
        <v>25</v>
      </c>
      <c r="D29" s="3">
        <v>60</v>
      </c>
      <c r="E29" s="3">
        <f t="shared" si="0"/>
        <v>0</v>
      </c>
      <c r="F29" s="3">
        <f t="shared" si="1"/>
        <v>0</v>
      </c>
      <c r="G29" s="3">
        <f t="shared" si="2"/>
        <v>0</v>
      </c>
      <c r="H29" s="3">
        <f t="shared" si="3"/>
        <v>0</v>
      </c>
      <c r="I29" s="3">
        <f t="shared" si="4"/>
        <v>0</v>
      </c>
      <c r="J29" s="3">
        <v>60</v>
      </c>
      <c r="K29" s="3">
        <f t="shared" si="5"/>
        <v>0</v>
      </c>
      <c r="L29" s="3">
        <f t="shared" si="6"/>
        <v>0</v>
      </c>
      <c r="M29" s="3">
        <f t="shared" si="7"/>
        <v>0</v>
      </c>
      <c r="N29" s="3">
        <f t="shared" si="8"/>
        <v>0</v>
      </c>
      <c r="O29" s="3">
        <f t="shared" si="9"/>
        <v>0</v>
      </c>
      <c r="P29" s="3">
        <v>80</v>
      </c>
      <c r="Q29" s="3">
        <f t="shared" si="10"/>
        <v>0</v>
      </c>
      <c r="R29" s="3">
        <f t="shared" si="11"/>
        <v>0</v>
      </c>
      <c r="S29" s="3">
        <f t="shared" si="12"/>
        <v>0</v>
      </c>
      <c r="T29" s="3">
        <f t="shared" si="13"/>
        <v>0</v>
      </c>
      <c r="U29" s="3">
        <f t="shared" si="14"/>
        <v>0</v>
      </c>
      <c r="V29" s="3">
        <v>10</v>
      </c>
      <c r="W29" s="3">
        <f t="shared" si="15"/>
        <v>0</v>
      </c>
      <c r="X29" s="3">
        <f t="shared" si="16"/>
        <v>0</v>
      </c>
      <c r="Y29" s="3">
        <f t="shared" si="17"/>
        <v>0</v>
      </c>
      <c r="Z29" s="3">
        <f t="shared" si="18"/>
        <v>0</v>
      </c>
      <c r="AA29" s="3">
        <f t="shared" si="19"/>
        <v>0</v>
      </c>
      <c r="AB29" s="3">
        <v>0</v>
      </c>
      <c r="AC29" s="3">
        <f t="shared" si="20"/>
        <v>0</v>
      </c>
      <c r="AD29" s="3">
        <f t="shared" si="21"/>
        <v>0</v>
      </c>
      <c r="AE29" s="3">
        <f t="shared" si="22"/>
        <v>0</v>
      </c>
      <c r="AF29" s="3">
        <f t="shared" si="23"/>
        <v>0</v>
      </c>
      <c r="AG29" s="3">
        <f t="shared" si="24"/>
        <v>0</v>
      </c>
      <c r="AH29" s="3">
        <v>0</v>
      </c>
      <c r="AI29" s="3">
        <f t="shared" si="25"/>
        <v>0</v>
      </c>
      <c r="AJ29" s="3">
        <f t="shared" si="26"/>
        <v>0</v>
      </c>
      <c r="AK29" s="3">
        <f t="shared" si="27"/>
        <v>0</v>
      </c>
      <c r="AL29" s="3">
        <f t="shared" si="28"/>
        <v>0</v>
      </c>
      <c r="AM29" s="3">
        <f t="shared" si="29"/>
        <v>0</v>
      </c>
      <c r="AN29" s="3">
        <f t="shared" si="30"/>
        <v>0</v>
      </c>
      <c r="AO29" s="3">
        <f t="shared" si="31"/>
        <v>0</v>
      </c>
      <c r="AP29" s="3">
        <f t="shared" si="32"/>
        <v>5</v>
      </c>
    </row>
    <row r="30" spans="1:177" x14ac:dyDescent="0.25">
      <c r="A30">
        <v>26</v>
      </c>
      <c r="D30" s="3">
        <v>60</v>
      </c>
      <c r="E30" s="3">
        <f t="shared" si="0"/>
        <v>0</v>
      </c>
      <c r="F30" s="3">
        <f t="shared" si="1"/>
        <v>0</v>
      </c>
      <c r="G30" s="3">
        <f t="shared" si="2"/>
        <v>0</v>
      </c>
      <c r="H30" s="3">
        <f t="shared" si="3"/>
        <v>0</v>
      </c>
      <c r="I30" s="3">
        <f t="shared" si="4"/>
        <v>0</v>
      </c>
      <c r="J30" s="3">
        <v>60</v>
      </c>
      <c r="K30" s="3">
        <f t="shared" si="5"/>
        <v>0</v>
      </c>
      <c r="L30" s="3">
        <f t="shared" si="6"/>
        <v>0</v>
      </c>
      <c r="M30" s="3">
        <f t="shared" si="7"/>
        <v>0</v>
      </c>
      <c r="N30" s="3">
        <f t="shared" si="8"/>
        <v>0</v>
      </c>
      <c r="O30" s="3">
        <f t="shared" si="9"/>
        <v>0</v>
      </c>
      <c r="P30" s="3">
        <v>80</v>
      </c>
      <c r="Q30" s="3">
        <f t="shared" si="10"/>
        <v>0</v>
      </c>
      <c r="R30" s="3">
        <f t="shared" si="11"/>
        <v>0</v>
      </c>
      <c r="S30" s="3">
        <f t="shared" si="12"/>
        <v>0</v>
      </c>
      <c r="T30" s="3">
        <f t="shared" si="13"/>
        <v>0</v>
      </c>
      <c r="U30" s="3">
        <f t="shared" si="14"/>
        <v>0</v>
      </c>
      <c r="V30" s="3">
        <v>10</v>
      </c>
      <c r="W30" s="3">
        <f t="shared" si="15"/>
        <v>0</v>
      </c>
      <c r="X30" s="3">
        <f t="shared" si="16"/>
        <v>0</v>
      </c>
      <c r="Y30" s="3">
        <f t="shared" si="17"/>
        <v>0</v>
      </c>
      <c r="Z30" s="3">
        <f t="shared" si="18"/>
        <v>0</v>
      </c>
      <c r="AA30" s="3">
        <f t="shared" si="19"/>
        <v>0</v>
      </c>
      <c r="AB30" s="3">
        <v>0</v>
      </c>
      <c r="AC30" s="3">
        <f t="shared" si="20"/>
        <v>0</v>
      </c>
      <c r="AD30" s="3">
        <f t="shared" si="21"/>
        <v>0</v>
      </c>
      <c r="AE30" s="3">
        <f t="shared" si="22"/>
        <v>0</v>
      </c>
      <c r="AF30" s="3">
        <f t="shared" si="23"/>
        <v>0</v>
      </c>
      <c r="AG30" s="3">
        <f t="shared" si="24"/>
        <v>0</v>
      </c>
      <c r="AH30" s="3">
        <v>0</v>
      </c>
      <c r="AI30" s="3">
        <f t="shared" si="25"/>
        <v>0</v>
      </c>
      <c r="AJ30" s="3">
        <f t="shared" si="26"/>
        <v>0</v>
      </c>
      <c r="AK30" s="3">
        <f t="shared" si="27"/>
        <v>0</v>
      </c>
      <c r="AL30" s="3">
        <f t="shared" si="28"/>
        <v>0</v>
      </c>
      <c r="AM30" s="3">
        <f t="shared" si="29"/>
        <v>0</v>
      </c>
      <c r="AN30" s="3">
        <f t="shared" si="30"/>
        <v>0</v>
      </c>
      <c r="AO30" s="3">
        <f t="shared" si="31"/>
        <v>0</v>
      </c>
      <c r="AP30" s="3">
        <f t="shared" si="32"/>
        <v>5</v>
      </c>
    </row>
    <row r="31" spans="1:177" x14ac:dyDescent="0.25">
      <c r="A31">
        <v>27</v>
      </c>
      <c r="D31" s="3">
        <v>60</v>
      </c>
      <c r="E31" s="3">
        <f t="shared" si="0"/>
        <v>0</v>
      </c>
      <c r="F31" s="3">
        <f t="shared" si="1"/>
        <v>0</v>
      </c>
      <c r="G31" s="3">
        <f t="shared" si="2"/>
        <v>0</v>
      </c>
      <c r="H31" s="3">
        <f t="shared" si="3"/>
        <v>0</v>
      </c>
      <c r="I31" s="3">
        <f t="shared" si="4"/>
        <v>0</v>
      </c>
      <c r="J31" s="3">
        <v>60</v>
      </c>
      <c r="K31" s="3">
        <f t="shared" si="5"/>
        <v>0</v>
      </c>
      <c r="L31" s="3">
        <f t="shared" si="6"/>
        <v>0</v>
      </c>
      <c r="M31" s="3">
        <f t="shared" si="7"/>
        <v>0</v>
      </c>
      <c r="N31" s="3">
        <f t="shared" si="8"/>
        <v>0</v>
      </c>
      <c r="O31" s="3">
        <f t="shared" si="9"/>
        <v>0</v>
      </c>
      <c r="P31" s="3">
        <v>80</v>
      </c>
      <c r="Q31" s="3">
        <f t="shared" si="10"/>
        <v>0</v>
      </c>
      <c r="R31" s="3">
        <f t="shared" si="11"/>
        <v>0</v>
      </c>
      <c r="S31" s="3">
        <f t="shared" si="12"/>
        <v>0</v>
      </c>
      <c r="T31" s="3">
        <f t="shared" si="13"/>
        <v>0</v>
      </c>
      <c r="U31" s="3">
        <f t="shared" si="14"/>
        <v>0</v>
      </c>
      <c r="V31" s="3">
        <v>10</v>
      </c>
      <c r="W31" s="3">
        <f t="shared" si="15"/>
        <v>0</v>
      </c>
      <c r="X31" s="3">
        <f t="shared" si="16"/>
        <v>0</v>
      </c>
      <c r="Y31" s="3">
        <f t="shared" si="17"/>
        <v>0</v>
      </c>
      <c r="Z31" s="3">
        <f t="shared" si="18"/>
        <v>0</v>
      </c>
      <c r="AA31" s="3">
        <f t="shared" si="19"/>
        <v>0</v>
      </c>
      <c r="AB31" s="3">
        <v>0</v>
      </c>
      <c r="AC31" s="3">
        <f t="shared" si="20"/>
        <v>0</v>
      </c>
      <c r="AD31" s="3">
        <f t="shared" si="21"/>
        <v>0</v>
      </c>
      <c r="AE31" s="3">
        <f t="shared" si="22"/>
        <v>0</v>
      </c>
      <c r="AF31" s="3">
        <f t="shared" si="23"/>
        <v>0</v>
      </c>
      <c r="AG31" s="3">
        <f t="shared" si="24"/>
        <v>0</v>
      </c>
      <c r="AH31" s="3">
        <v>0</v>
      </c>
      <c r="AI31" s="3">
        <f t="shared" si="25"/>
        <v>0</v>
      </c>
      <c r="AJ31" s="3">
        <f t="shared" si="26"/>
        <v>0</v>
      </c>
      <c r="AK31" s="3">
        <f t="shared" si="27"/>
        <v>0</v>
      </c>
      <c r="AL31" s="3">
        <f t="shared" si="28"/>
        <v>0</v>
      </c>
      <c r="AM31" s="3">
        <f t="shared" si="29"/>
        <v>0</v>
      </c>
      <c r="AN31" s="3">
        <f t="shared" si="30"/>
        <v>0</v>
      </c>
      <c r="AO31" s="3">
        <f t="shared" si="31"/>
        <v>0</v>
      </c>
      <c r="AP31" s="3">
        <f t="shared" si="32"/>
        <v>5</v>
      </c>
    </row>
    <row r="32" spans="1:177" x14ac:dyDescent="0.25">
      <c r="A32">
        <v>28</v>
      </c>
      <c r="D32" s="3">
        <v>60</v>
      </c>
      <c r="E32" s="3">
        <f t="shared" si="0"/>
        <v>0</v>
      </c>
      <c r="F32" s="3">
        <f t="shared" si="1"/>
        <v>0</v>
      </c>
      <c r="G32" s="3">
        <f t="shared" si="2"/>
        <v>0</v>
      </c>
      <c r="H32" s="3">
        <f t="shared" si="3"/>
        <v>0</v>
      </c>
      <c r="I32" s="3">
        <f t="shared" si="4"/>
        <v>0</v>
      </c>
      <c r="J32" s="3">
        <v>60</v>
      </c>
      <c r="K32" s="3">
        <f t="shared" si="5"/>
        <v>0</v>
      </c>
      <c r="L32" s="3">
        <f t="shared" si="6"/>
        <v>0</v>
      </c>
      <c r="M32" s="3">
        <f t="shared" si="7"/>
        <v>0</v>
      </c>
      <c r="N32" s="3">
        <f t="shared" si="8"/>
        <v>0</v>
      </c>
      <c r="O32" s="3">
        <f t="shared" si="9"/>
        <v>0</v>
      </c>
      <c r="P32" s="3">
        <v>80</v>
      </c>
      <c r="Q32" s="3">
        <f t="shared" si="10"/>
        <v>0</v>
      </c>
      <c r="R32" s="3">
        <f t="shared" si="11"/>
        <v>0</v>
      </c>
      <c r="S32" s="3">
        <f t="shared" si="12"/>
        <v>0</v>
      </c>
      <c r="T32" s="3">
        <f t="shared" si="13"/>
        <v>0</v>
      </c>
      <c r="U32" s="3">
        <f t="shared" si="14"/>
        <v>0</v>
      </c>
      <c r="V32" s="3">
        <v>10</v>
      </c>
      <c r="W32" s="3">
        <f t="shared" si="15"/>
        <v>0</v>
      </c>
      <c r="X32" s="3">
        <f t="shared" si="16"/>
        <v>0</v>
      </c>
      <c r="Y32" s="3">
        <f t="shared" si="17"/>
        <v>0</v>
      </c>
      <c r="Z32" s="3">
        <f t="shared" si="18"/>
        <v>0</v>
      </c>
      <c r="AA32" s="3">
        <f t="shared" si="19"/>
        <v>0</v>
      </c>
      <c r="AB32" s="3">
        <v>0</v>
      </c>
      <c r="AC32" s="3">
        <f t="shared" si="20"/>
        <v>0</v>
      </c>
      <c r="AD32" s="3">
        <f t="shared" si="21"/>
        <v>0</v>
      </c>
      <c r="AE32" s="3">
        <f t="shared" si="22"/>
        <v>0</v>
      </c>
      <c r="AF32" s="3">
        <f t="shared" si="23"/>
        <v>0</v>
      </c>
      <c r="AG32" s="3">
        <f t="shared" si="24"/>
        <v>0</v>
      </c>
      <c r="AH32" s="3">
        <v>0</v>
      </c>
      <c r="AI32" s="3">
        <f t="shared" si="25"/>
        <v>0</v>
      </c>
      <c r="AJ32" s="3">
        <f t="shared" si="26"/>
        <v>0</v>
      </c>
      <c r="AK32" s="3">
        <f t="shared" si="27"/>
        <v>0</v>
      </c>
      <c r="AL32" s="3">
        <f t="shared" si="28"/>
        <v>0</v>
      </c>
      <c r="AM32" s="3">
        <f t="shared" si="29"/>
        <v>0</v>
      </c>
      <c r="AN32" s="3">
        <f t="shared" si="30"/>
        <v>0</v>
      </c>
      <c r="AO32" s="3">
        <f t="shared" si="31"/>
        <v>0</v>
      </c>
      <c r="AP32" s="3">
        <f t="shared" si="32"/>
        <v>5</v>
      </c>
    </row>
    <row r="33" spans="1:42" x14ac:dyDescent="0.25">
      <c r="A33">
        <v>29</v>
      </c>
      <c r="D33" s="3">
        <v>60</v>
      </c>
      <c r="E33" s="3">
        <f t="shared" si="0"/>
        <v>0</v>
      </c>
      <c r="F33" s="3">
        <f t="shared" si="1"/>
        <v>0</v>
      </c>
      <c r="G33" s="3">
        <f t="shared" si="2"/>
        <v>0</v>
      </c>
      <c r="H33" s="3">
        <f t="shared" si="3"/>
        <v>0</v>
      </c>
      <c r="I33" s="3">
        <f t="shared" si="4"/>
        <v>0</v>
      </c>
      <c r="J33" s="3">
        <v>60</v>
      </c>
      <c r="K33" s="3">
        <f t="shared" si="5"/>
        <v>0</v>
      </c>
      <c r="L33" s="3">
        <f t="shared" si="6"/>
        <v>0</v>
      </c>
      <c r="M33" s="3">
        <f t="shared" si="7"/>
        <v>0</v>
      </c>
      <c r="N33" s="3">
        <f t="shared" si="8"/>
        <v>0</v>
      </c>
      <c r="O33" s="3">
        <f t="shared" si="9"/>
        <v>0</v>
      </c>
      <c r="P33" s="3">
        <v>80</v>
      </c>
      <c r="Q33" s="3">
        <f t="shared" si="10"/>
        <v>0</v>
      </c>
      <c r="R33" s="3">
        <f t="shared" si="11"/>
        <v>0</v>
      </c>
      <c r="S33" s="3">
        <f t="shared" si="12"/>
        <v>0</v>
      </c>
      <c r="T33" s="3">
        <f t="shared" si="13"/>
        <v>0</v>
      </c>
      <c r="U33" s="3">
        <f t="shared" si="14"/>
        <v>0</v>
      </c>
      <c r="V33" s="3">
        <v>10</v>
      </c>
      <c r="W33" s="3">
        <f t="shared" si="15"/>
        <v>0</v>
      </c>
      <c r="X33" s="3">
        <f t="shared" si="16"/>
        <v>0</v>
      </c>
      <c r="Y33" s="3">
        <f t="shared" si="17"/>
        <v>0</v>
      </c>
      <c r="Z33" s="3">
        <f t="shared" si="18"/>
        <v>0</v>
      </c>
      <c r="AA33" s="3">
        <f t="shared" si="19"/>
        <v>0</v>
      </c>
      <c r="AB33" s="3">
        <v>0</v>
      </c>
      <c r="AC33" s="3">
        <f t="shared" si="20"/>
        <v>0</v>
      </c>
      <c r="AD33" s="3">
        <f t="shared" si="21"/>
        <v>0</v>
      </c>
      <c r="AE33" s="3">
        <f t="shared" si="22"/>
        <v>0</v>
      </c>
      <c r="AF33" s="3">
        <f t="shared" si="23"/>
        <v>0</v>
      </c>
      <c r="AG33" s="3">
        <f t="shared" si="24"/>
        <v>0</v>
      </c>
      <c r="AH33" s="3">
        <v>0</v>
      </c>
      <c r="AI33" s="3">
        <f t="shared" si="25"/>
        <v>0</v>
      </c>
      <c r="AJ33" s="3">
        <f t="shared" si="26"/>
        <v>0</v>
      </c>
      <c r="AK33" s="3">
        <f t="shared" si="27"/>
        <v>0</v>
      </c>
      <c r="AL33" s="3">
        <f t="shared" si="28"/>
        <v>0</v>
      </c>
      <c r="AM33" s="3">
        <f t="shared" si="29"/>
        <v>0</v>
      </c>
      <c r="AN33" s="3">
        <f t="shared" si="30"/>
        <v>0</v>
      </c>
      <c r="AO33" s="3">
        <f t="shared" si="31"/>
        <v>0</v>
      </c>
      <c r="AP33" s="3">
        <f t="shared" si="32"/>
        <v>5</v>
      </c>
    </row>
    <row r="34" spans="1:42" x14ac:dyDescent="0.25">
      <c r="A34">
        <v>30</v>
      </c>
      <c r="D34" s="3">
        <v>60</v>
      </c>
      <c r="E34" s="3">
        <f t="shared" si="0"/>
        <v>0</v>
      </c>
      <c r="F34" s="3">
        <f t="shared" si="1"/>
        <v>0</v>
      </c>
      <c r="G34" s="3">
        <f t="shared" si="2"/>
        <v>0</v>
      </c>
      <c r="H34" s="3">
        <f t="shared" si="3"/>
        <v>0</v>
      </c>
      <c r="I34" s="3">
        <f t="shared" si="4"/>
        <v>0</v>
      </c>
      <c r="J34" s="3">
        <v>60</v>
      </c>
      <c r="K34" s="3">
        <f t="shared" si="5"/>
        <v>0</v>
      </c>
      <c r="L34" s="3">
        <f t="shared" si="6"/>
        <v>0</v>
      </c>
      <c r="M34" s="3">
        <f t="shared" si="7"/>
        <v>0</v>
      </c>
      <c r="N34" s="3">
        <f t="shared" si="8"/>
        <v>0</v>
      </c>
      <c r="O34" s="3">
        <f t="shared" si="9"/>
        <v>0</v>
      </c>
      <c r="P34" s="3">
        <v>80</v>
      </c>
      <c r="Q34" s="3">
        <f t="shared" si="10"/>
        <v>0</v>
      </c>
      <c r="R34" s="3">
        <f t="shared" si="11"/>
        <v>0</v>
      </c>
      <c r="S34" s="3">
        <f t="shared" si="12"/>
        <v>0</v>
      </c>
      <c r="T34" s="3">
        <f t="shared" si="13"/>
        <v>0</v>
      </c>
      <c r="U34" s="3">
        <f t="shared" si="14"/>
        <v>0</v>
      </c>
      <c r="V34" s="3">
        <v>10</v>
      </c>
      <c r="W34" s="3">
        <f t="shared" si="15"/>
        <v>0</v>
      </c>
      <c r="X34" s="3">
        <f t="shared" si="16"/>
        <v>0</v>
      </c>
      <c r="Y34" s="3">
        <f t="shared" si="17"/>
        <v>0</v>
      </c>
      <c r="Z34" s="3">
        <f t="shared" si="18"/>
        <v>0</v>
      </c>
      <c r="AA34" s="3">
        <f t="shared" si="19"/>
        <v>0</v>
      </c>
      <c r="AB34" s="3">
        <v>0</v>
      </c>
      <c r="AC34" s="3">
        <f t="shared" si="20"/>
        <v>0</v>
      </c>
      <c r="AD34" s="3">
        <f t="shared" si="21"/>
        <v>0</v>
      </c>
      <c r="AE34" s="3">
        <f t="shared" si="22"/>
        <v>0</v>
      </c>
      <c r="AF34" s="3">
        <f t="shared" si="23"/>
        <v>0</v>
      </c>
      <c r="AG34" s="3">
        <f t="shared" si="24"/>
        <v>0</v>
      </c>
      <c r="AH34" s="3">
        <v>0</v>
      </c>
      <c r="AI34" s="3">
        <f t="shared" si="25"/>
        <v>0</v>
      </c>
      <c r="AJ34" s="3">
        <f t="shared" si="26"/>
        <v>0</v>
      </c>
      <c r="AK34" s="3">
        <f t="shared" si="27"/>
        <v>0</v>
      </c>
      <c r="AL34" s="3">
        <f t="shared" si="28"/>
        <v>0</v>
      </c>
      <c r="AM34" s="3">
        <f t="shared" si="29"/>
        <v>0</v>
      </c>
      <c r="AN34" s="3">
        <f t="shared" si="30"/>
        <v>0</v>
      </c>
      <c r="AO34" s="3">
        <f t="shared" si="31"/>
        <v>0</v>
      </c>
      <c r="AP34" s="3">
        <f t="shared" si="32"/>
        <v>5</v>
      </c>
    </row>
    <row r="35" spans="1:42" x14ac:dyDescent="0.25">
      <c r="A35">
        <v>31</v>
      </c>
      <c r="D35" s="3">
        <v>60</v>
      </c>
      <c r="E35" s="3">
        <f t="shared" si="0"/>
        <v>0</v>
      </c>
      <c r="F35" s="3">
        <f t="shared" si="1"/>
        <v>0</v>
      </c>
      <c r="G35" s="3">
        <f t="shared" si="2"/>
        <v>0</v>
      </c>
      <c r="H35" s="3">
        <f t="shared" si="3"/>
        <v>0</v>
      </c>
      <c r="I35" s="3">
        <f t="shared" si="4"/>
        <v>0</v>
      </c>
      <c r="J35" s="3">
        <v>60</v>
      </c>
      <c r="K35" s="3">
        <f t="shared" si="5"/>
        <v>0</v>
      </c>
      <c r="L35" s="3">
        <f t="shared" si="6"/>
        <v>0</v>
      </c>
      <c r="M35" s="3">
        <f t="shared" si="7"/>
        <v>0</v>
      </c>
      <c r="N35" s="3">
        <f t="shared" si="8"/>
        <v>0</v>
      </c>
      <c r="O35" s="3">
        <f t="shared" si="9"/>
        <v>0</v>
      </c>
      <c r="P35" s="3">
        <v>80</v>
      </c>
      <c r="Q35" s="3">
        <f t="shared" si="10"/>
        <v>0</v>
      </c>
      <c r="R35" s="3">
        <f t="shared" si="11"/>
        <v>0</v>
      </c>
      <c r="S35" s="3">
        <f t="shared" si="12"/>
        <v>0</v>
      </c>
      <c r="T35" s="3">
        <f t="shared" si="13"/>
        <v>0</v>
      </c>
      <c r="U35" s="3">
        <f t="shared" si="14"/>
        <v>0</v>
      </c>
      <c r="V35" s="3">
        <v>10</v>
      </c>
      <c r="W35" s="3">
        <f t="shared" si="15"/>
        <v>0</v>
      </c>
      <c r="X35" s="3">
        <f t="shared" si="16"/>
        <v>0</v>
      </c>
      <c r="Y35" s="3">
        <f t="shared" si="17"/>
        <v>0</v>
      </c>
      <c r="Z35" s="3">
        <f t="shared" si="18"/>
        <v>0</v>
      </c>
      <c r="AA35" s="3">
        <f t="shared" si="19"/>
        <v>0</v>
      </c>
      <c r="AB35" s="3">
        <v>0</v>
      </c>
      <c r="AC35" s="3">
        <f t="shared" si="20"/>
        <v>0</v>
      </c>
      <c r="AD35" s="3">
        <f t="shared" si="21"/>
        <v>0</v>
      </c>
      <c r="AE35" s="3">
        <f t="shared" si="22"/>
        <v>0</v>
      </c>
      <c r="AF35" s="3">
        <f t="shared" si="23"/>
        <v>0</v>
      </c>
      <c r="AG35" s="3">
        <f t="shared" si="24"/>
        <v>0</v>
      </c>
      <c r="AH35" s="3">
        <v>0</v>
      </c>
      <c r="AI35" s="3">
        <f t="shared" si="25"/>
        <v>0</v>
      </c>
      <c r="AJ35" s="3">
        <f t="shared" si="26"/>
        <v>0</v>
      </c>
      <c r="AK35" s="3">
        <f t="shared" si="27"/>
        <v>0</v>
      </c>
      <c r="AL35" s="3">
        <f t="shared" si="28"/>
        <v>0</v>
      </c>
      <c r="AM35" s="3">
        <f t="shared" si="29"/>
        <v>0</v>
      </c>
      <c r="AN35" s="3">
        <f t="shared" si="30"/>
        <v>0</v>
      </c>
      <c r="AO35" s="3">
        <f t="shared" si="31"/>
        <v>0</v>
      </c>
      <c r="AP35" s="3">
        <f t="shared" si="32"/>
        <v>5</v>
      </c>
    </row>
    <row r="36" spans="1:42" x14ac:dyDescent="0.25">
      <c r="A36">
        <v>32</v>
      </c>
      <c r="D36" s="3">
        <v>60</v>
      </c>
      <c r="E36" s="3">
        <f t="shared" si="0"/>
        <v>0</v>
      </c>
      <c r="F36" s="3">
        <f t="shared" si="1"/>
        <v>0</v>
      </c>
      <c r="G36" s="3">
        <f t="shared" si="2"/>
        <v>0</v>
      </c>
      <c r="H36" s="3">
        <f t="shared" si="3"/>
        <v>0</v>
      </c>
      <c r="I36" s="3">
        <f t="shared" si="4"/>
        <v>0</v>
      </c>
      <c r="J36" s="3">
        <v>60</v>
      </c>
      <c r="K36" s="3">
        <f t="shared" si="5"/>
        <v>0</v>
      </c>
      <c r="L36" s="3">
        <f t="shared" si="6"/>
        <v>0</v>
      </c>
      <c r="M36" s="3">
        <f t="shared" si="7"/>
        <v>0</v>
      </c>
      <c r="N36" s="3">
        <f t="shared" si="8"/>
        <v>0</v>
      </c>
      <c r="O36" s="3">
        <f t="shared" si="9"/>
        <v>0</v>
      </c>
      <c r="P36" s="3">
        <v>80</v>
      </c>
      <c r="Q36" s="3">
        <f t="shared" si="10"/>
        <v>0</v>
      </c>
      <c r="R36" s="3">
        <f t="shared" si="11"/>
        <v>0</v>
      </c>
      <c r="S36" s="3">
        <f t="shared" si="12"/>
        <v>0</v>
      </c>
      <c r="T36" s="3">
        <f t="shared" si="13"/>
        <v>0</v>
      </c>
      <c r="U36" s="3">
        <f t="shared" si="14"/>
        <v>0</v>
      </c>
      <c r="V36" s="3">
        <v>10</v>
      </c>
      <c r="W36" s="3">
        <f t="shared" si="15"/>
        <v>0</v>
      </c>
      <c r="X36" s="3">
        <f t="shared" si="16"/>
        <v>0</v>
      </c>
      <c r="Y36" s="3">
        <f t="shared" si="17"/>
        <v>0</v>
      </c>
      <c r="Z36" s="3">
        <f t="shared" si="18"/>
        <v>0</v>
      </c>
      <c r="AA36" s="3">
        <f t="shared" si="19"/>
        <v>0</v>
      </c>
      <c r="AB36" s="3">
        <v>0</v>
      </c>
      <c r="AC36" s="3">
        <f t="shared" si="20"/>
        <v>0</v>
      </c>
      <c r="AD36" s="3">
        <f t="shared" si="21"/>
        <v>0</v>
      </c>
      <c r="AE36" s="3">
        <f t="shared" si="22"/>
        <v>0</v>
      </c>
      <c r="AF36" s="3">
        <f t="shared" si="23"/>
        <v>0</v>
      </c>
      <c r="AG36" s="3">
        <f t="shared" si="24"/>
        <v>0</v>
      </c>
      <c r="AH36" s="3">
        <v>0</v>
      </c>
      <c r="AI36" s="3">
        <f t="shared" si="25"/>
        <v>0</v>
      </c>
      <c r="AJ36" s="3">
        <f t="shared" si="26"/>
        <v>0</v>
      </c>
      <c r="AK36" s="3">
        <f t="shared" si="27"/>
        <v>0</v>
      </c>
      <c r="AL36" s="3">
        <f t="shared" si="28"/>
        <v>0</v>
      </c>
      <c r="AM36" s="3">
        <f t="shared" si="29"/>
        <v>0</v>
      </c>
      <c r="AN36" s="3">
        <f t="shared" si="30"/>
        <v>0</v>
      </c>
      <c r="AO36" s="3">
        <f t="shared" si="31"/>
        <v>0</v>
      </c>
      <c r="AP36" s="3">
        <f t="shared" si="32"/>
        <v>5</v>
      </c>
    </row>
    <row r="37" spans="1:42" x14ac:dyDescent="0.25">
      <c r="A37">
        <v>33</v>
      </c>
      <c r="D37" s="3">
        <v>60</v>
      </c>
      <c r="E37" s="3">
        <f t="shared" si="0"/>
        <v>0</v>
      </c>
      <c r="F37" s="3">
        <f t="shared" si="1"/>
        <v>0</v>
      </c>
      <c r="G37" s="3">
        <f t="shared" si="2"/>
        <v>0</v>
      </c>
      <c r="H37" s="3">
        <f t="shared" si="3"/>
        <v>0</v>
      </c>
      <c r="I37" s="3">
        <f t="shared" si="4"/>
        <v>0</v>
      </c>
      <c r="J37" s="3">
        <v>60</v>
      </c>
      <c r="K37" s="3">
        <f t="shared" si="5"/>
        <v>0</v>
      </c>
      <c r="L37" s="3">
        <f t="shared" si="6"/>
        <v>0</v>
      </c>
      <c r="M37" s="3">
        <f t="shared" si="7"/>
        <v>0</v>
      </c>
      <c r="N37" s="3">
        <f t="shared" si="8"/>
        <v>0</v>
      </c>
      <c r="O37" s="3">
        <f t="shared" si="9"/>
        <v>0</v>
      </c>
      <c r="P37" s="3">
        <v>80</v>
      </c>
      <c r="Q37" s="3">
        <f t="shared" si="10"/>
        <v>0</v>
      </c>
      <c r="R37" s="3">
        <f t="shared" si="11"/>
        <v>0</v>
      </c>
      <c r="S37" s="3">
        <f t="shared" si="12"/>
        <v>0</v>
      </c>
      <c r="T37" s="3">
        <f t="shared" si="13"/>
        <v>0</v>
      </c>
      <c r="U37" s="3">
        <f t="shared" si="14"/>
        <v>0</v>
      </c>
      <c r="V37" s="3">
        <v>10</v>
      </c>
      <c r="W37" s="3">
        <f t="shared" si="15"/>
        <v>0</v>
      </c>
      <c r="X37" s="3">
        <f t="shared" si="16"/>
        <v>0</v>
      </c>
      <c r="Y37" s="3">
        <f t="shared" si="17"/>
        <v>0</v>
      </c>
      <c r="Z37" s="3">
        <f t="shared" si="18"/>
        <v>0</v>
      </c>
      <c r="AA37" s="3">
        <f t="shared" si="19"/>
        <v>0</v>
      </c>
      <c r="AB37" s="3">
        <v>0</v>
      </c>
      <c r="AC37" s="3">
        <f t="shared" si="20"/>
        <v>0</v>
      </c>
      <c r="AD37" s="3">
        <f t="shared" si="21"/>
        <v>0</v>
      </c>
      <c r="AE37" s="3">
        <f t="shared" si="22"/>
        <v>0</v>
      </c>
      <c r="AF37" s="3">
        <f t="shared" si="23"/>
        <v>0</v>
      </c>
      <c r="AG37" s="3">
        <f t="shared" si="24"/>
        <v>0</v>
      </c>
      <c r="AH37" s="3">
        <v>0</v>
      </c>
      <c r="AI37" s="3">
        <f t="shared" si="25"/>
        <v>0</v>
      </c>
      <c r="AJ37" s="3">
        <f t="shared" si="26"/>
        <v>0</v>
      </c>
      <c r="AK37" s="3">
        <f t="shared" si="27"/>
        <v>0</v>
      </c>
      <c r="AL37" s="3">
        <f t="shared" si="28"/>
        <v>0</v>
      </c>
      <c r="AM37" s="3">
        <f t="shared" si="29"/>
        <v>0</v>
      </c>
      <c r="AN37" s="3">
        <f t="shared" si="30"/>
        <v>0</v>
      </c>
      <c r="AO37" s="3">
        <f t="shared" si="31"/>
        <v>0</v>
      </c>
      <c r="AP37" s="3">
        <f t="shared" si="32"/>
        <v>5</v>
      </c>
    </row>
    <row r="38" spans="1:42" x14ac:dyDescent="0.25">
      <c r="A38">
        <v>34</v>
      </c>
      <c r="D38" s="3">
        <v>60</v>
      </c>
      <c r="E38" s="3">
        <f t="shared" si="0"/>
        <v>0</v>
      </c>
      <c r="F38" s="3">
        <f t="shared" si="1"/>
        <v>0</v>
      </c>
      <c r="G38" s="3">
        <f t="shared" si="2"/>
        <v>0</v>
      </c>
      <c r="H38" s="3">
        <f t="shared" si="3"/>
        <v>0</v>
      </c>
      <c r="I38" s="3">
        <f t="shared" si="4"/>
        <v>0</v>
      </c>
      <c r="J38" s="3">
        <v>60</v>
      </c>
      <c r="K38" s="3">
        <f t="shared" si="5"/>
        <v>0</v>
      </c>
      <c r="L38" s="3">
        <f t="shared" si="6"/>
        <v>0</v>
      </c>
      <c r="M38" s="3">
        <f t="shared" si="7"/>
        <v>0</v>
      </c>
      <c r="N38" s="3">
        <f t="shared" si="8"/>
        <v>0</v>
      </c>
      <c r="O38" s="3">
        <f t="shared" si="9"/>
        <v>0</v>
      </c>
      <c r="P38" s="3">
        <v>80</v>
      </c>
      <c r="Q38" s="3">
        <f t="shared" si="10"/>
        <v>0</v>
      </c>
      <c r="R38" s="3">
        <f t="shared" si="11"/>
        <v>0</v>
      </c>
      <c r="S38" s="3">
        <f t="shared" si="12"/>
        <v>0</v>
      </c>
      <c r="T38" s="3">
        <f t="shared" si="13"/>
        <v>0</v>
      </c>
      <c r="U38" s="3">
        <f t="shared" si="14"/>
        <v>0</v>
      </c>
      <c r="V38" s="3">
        <v>10</v>
      </c>
      <c r="W38" s="3">
        <f t="shared" si="15"/>
        <v>0</v>
      </c>
      <c r="X38" s="3">
        <f t="shared" si="16"/>
        <v>0</v>
      </c>
      <c r="Y38" s="3">
        <f t="shared" si="17"/>
        <v>0</v>
      </c>
      <c r="Z38" s="3">
        <f t="shared" si="18"/>
        <v>0</v>
      </c>
      <c r="AA38" s="3">
        <f t="shared" si="19"/>
        <v>0</v>
      </c>
      <c r="AB38" s="3">
        <v>0</v>
      </c>
      <c r="AC38" s="3">
        <f t="shared" si="20"/>
        <v>0</v>
      </c>
      <c r="AD38" s="3">
        <f t="shared" si="21"/>
        <v>0</v>
      </c>
      <c r="AE38" s="3">
        <f t="shared" si="22"/>
        <v>0</v>
      </c>
      <c r="AF38" s="3">
        <f t="shared" si="23"/>
        <v>0</v>
      </c>
      <c r="AG38" s="3">
        <f t="shared" si="24"/>
        <v>0</v>
      </c>
      <c r="AH38" s="3">
        <v>0</v>
      </c>
      <c r="AI38" s="3">
        <f t="shared" si="25"/>
        <v>0</v>
      </c>
      <c r="AJ38" s="3">
        <f t="shared" si="26"/>
        <v>0</v>
      </c>
      <c r="AK38" s="3">
        <f t="shared" si="27"/>
        <v>0</v>
      </c>
      <c r="AL38" s="3">
        <f t="shared" si="28"/>
        <v>0</v>
      </c>
      <c r="AM38" s="3">
        <f t="shared" si="29"/>
        <v>0</v>
      </c>
      <c r="AN38" s="3">
        <f t="shared" si="30"/>
        <v>0</v>
      </c>
      <c r="AO38" s="3">
        <f t="shared" si="31"/>
        <v>0</v>
      </c>
      <c r="AP38" s="3">
        <f t="shared" si="32"/>
        <v>5</v>
      </c>
    </row>
    <row r="39" spans="1:42" x14ac:dyDescent="0.25">
      <c r="A39">
        <v>35</v>
      </c>
      <c r="D39" s="3">
        <v>60</v>
      </c>
      <c r="E39" s="3">
        <f t="shared" si="0"/>
        <v>0</v>
      </c>
      <c r="F39" s="3">
        <f t="shared" si="1"/>
        <v>0</v>
      </c>
      <c r="G39" s="3">
        <f t="shared" si="2"/>
        <v>0</v>
      </c>
      <c r="H39" s="3">
        <f t="shared" si="3"/>
        <v>0</v>
      </c>
      <c r="I39" s="3">
        <f t="shared" si="4"/>
        <v>0</v>
      </c>
      <c r="J39" s="3">
        <v>60</v>
      </c>
      <c r="K39" s="3">
        <f t="shared" si="5"/>
        <v>0</v>
      </c>
      <c r="L39" s="3">
        <f t="shared" si="6"/>
        <v>0</v>
      </c>
      <c r="M39" s="3">
        <f t="shared" si="7"/>
        <v>0</v>
      </c>
      <c r="N39" s="3">
        <f t="shared" si="8"/>
        <v>0</v>
      </c>
      <c r="O39" s="3">
        <f t="shared" si="9"/>
        <v>0</v>
      </c>
      <c r="P39" s="3">
        <v>80</v>
      </c>
      <c r="Q39" s="3">
        <f t="shared" si="10"/>
        <v>0</v>
      </c>
      <c r="R39" s="3">
        <f t="shared" si="11"/>
        <v>0</v>
      </c>
      <c r="S39" s="3">
        <f t="shared" si="12"/>
        <v>0</v>
      </c>
      <c r="T39" s="3">
        <f t="shared" si="13"/>
        <v>0</v>
      </c>
      <c r="U39" s="3">
        <f t="shared" si="14"/>
        <v>0</v>
      </c>
      <c r="V39" s="3">
        <v>10</v>
      </c>
      <c r="W39" s="3">
        <f t="shared" si="15"/>
        <v>0</v>
      </c>
      <c r="X39" s="3">
        <f t="shared" si="16"/>
        <v>0</v>
      </c>
      <c r="Y39" s="3">
        <f t="shared" si="17"/>
        <v>0</v>
      </c>
      <c r="Z39" s="3">
        <f t="shared" si="18"/>
        <v>0</v>
      </c>
      <c r="AA39" s="3">
        <f t="shared" si="19"/>
        <v>0</v>
      </c>
      <c r="AB39" s="3">
        <v>0</v>
      </c>
      <c r="AC39" s="3">
        <f t="shared" si="20"/>
        <v>0</v>
      </c>
      <c r="AD39" s="3">
        <f t="shared" si="21"/>
        <v>0</v>
      </c>
      <c r="AE39" s="3">
        <f t="shared" si="22"/>
        <v>0</v>
      </c>
      <c r="AF39" s="3">
        <f t="shared" si="23"/>
        <v>0</v>
      </c>
      <c r="AG39" s="3">
        <f t="shared" si="24"/>
        <v>0</v>
      </c>
      <c r="AH39" s="3">
        <v>0</v>
      </c>
      <c r="AI39" s="3">
        <f t="shared" si="25"/>
        <v>0</v>
      </c>
      <c r="AJ39" s="3">
        <f t="shared" si="26"/>
        <v>0</v>
      </c>
      <c r="AK39" s="3">
        <f t="shared" si="27"/>
        <v>0</v>
      </c>
      <c r="AL39" s="3">
        <f t="shared" si="28"/>
        <v>0</v>
      </c>
      <c r="AM39" s="3">
        <f t="shared" si="29"/>
        <v>0</v>
      </c>
      <c r="AN39" s="3">
        <f t="shared" si="30"/>
        <v>0</v>
      </c>
      <c r="AO39" s="3">
        <f t="shared" si="31"/>
        <v>0</v>
      </c>
      <c r="AP39" s="3">
        <f t="shared" si="32"/>
        <v>5</v>
      </c>
    </row>
    <row r="40" spans="1:42" x14ac:dyDescent="0.25">
      <c r="A40">
        <v>36</v>
      </c>
      <c r="D40" s="3">
        <v>60</v>
      </c>
      <c r="E40" s="3">
        <f t="shared" si="0"/>
        <v>0</v>
      </c>
      <c r="F40" s="3">
        <f t="shared" si="1"/>
        <v>0</v>
      </c>
      <c r="G40" s="3">
        <f t="shared" si="2"/>
        <v>0</v>
      </c>
      <c r="H40" s="3">
        <f t="shared" si="3"/>
        <v>0</v>
      </c>
      <c r="I40" s="3">
        <f t="shared" si="4"/>
        <v>0</v>
      </c>
      <c r="J40" s="3">
        <v>60</v>
      </c>
      <c r="K40" s="3">
        <f t="shared" si="5"/>
        <v>0</v>
      </c>
      <c r="L40" s="3">
        <f t="shared" si="6"/>
        <v>0</v>
      </c>
      <c r="M40" s="3">
        <f t="shared" si="7"/>
        <v>0</v>
      </c>
      <c r="N40" s="3">
        <f t="shared" si="8"/>
        <v>0</v>
      </c>
      <c r="O40" s="3">
        <f t="shared" si="9"/>
        <v>0</v>
      </c>
      <c r="P40" s="3">
        <v>80</v>
      </c>
      <c r="Q40" s="3">
        <f t="shared" si="10"/>
        <v>0</v>
      </c>
      <c r="R40" s="3">
        <f t="shared" si="11"/>
        <v>0</v>
      </c>
      <c r="S40" s="3">
        <f t="shared" si="12"/>
        <v>0</v>
      </c>
      <c r="T40" s="3">
        <f t="shared" si="13"/>
        <v>0</v>
      </c>
      <c r="U40" s="3">
        <f t="shared" si="14"/>
        <v>0</v>
      </c>
      <c r="V40" s="3">
        <v>10</v>
      </c>
      <c r="W40" s="3">
        <f t="shared" si="15"/>
        <v>0</v>
      </c>
      <c r="X40" s="3">
        <f t="shared" si="16"/>
        <v>0</v>
      </c>
      <c r="Y40" s="3">
        <f t="shared" si="17"/>
        <v>0</v>
      </c>
      <c r="Z40" s="3">
        <f t="shared" si="18"/>
        <v>0</v>
      </c>
      <c r="AA40" s="3">
        <f t="shared" si="19"/>
        <v>0</v>
      </c>
      <c r="AB40" s="3">
        <v>0</v>
      </c>
      <c r="AC40" s="3">
        <f t="shared" si="20"/>
        <v>0</v>
      </c>
      <c r="AD40" s="3">
        <f t="shared" si="21"/>
        <v>0</v>
      </c>
      <c r="AE40" s="3">
        <f t="shared" si="22"/>
        <v>0</v>
      </c>
      <c r="AF40" s="3">
        <f t="shared" si="23"/>
        <v>0</v>
      </c>
      <c r="AG40" s="3">
        <f t="shared" si="24"/>
        <v>0</v>
      </c>
      <c r="AH40" s="3">
        <v>0</v>
      </c>
      <c r="AI40" s="3">
        <f t="shared" si="25"/>
        <v>0</v>
      </c>
      <c r="AJ40" s="3">
        <f t="shared" si="26"/>
        <v>0</v>
      </c>
      <c r="AK40" s="3">
        <f t="shared" si="27"/>
        <v>0</v>
      </c>
      <c r="AL40" s="3">
        <f t="shared" si="28"/>
        <v>0</v>
      </c>
      <c r="AM40" s="3">
        <f t="shared" si="29"/>
        <v>0</v>
      </c>
      <c r="AN40" s="3">
        <f t="shared" si="30"/>
        <v>0</v>
      </c>
      <c r="AO40" s="3">
        <f t="shared" si="31"/>
        <v>0</v>
      </c>
      <c r="AP40" s="3">
        <f t="shared" si="32"/>
        <v>5</v>
      </c>
    </row>
    <row r="41" spans="1:42" x14ac:dyDescent="0.25">
      <c r="A41">
        <v>37</v>
      </c>
      <c r="D41" s="3">
        <v>60</v>
      </c>
      <c r="E41" s="3">
        <f t="shared" si="0"/>
        <v>0</v>
      </c>
      <c r="F41" s="3">
        <f t="shared" si="1"/>
        <v>0</v>
      </c>
      <c r="G41" s="3">
        <f t="shared" si="2"/>
        <v>0</v>
      </c>
      <c r="H41" s="3">
        <f t="shared" si="3"/>
        <v>0</v>
      </c>
      <c r="I41" s="3">
        <f t="shared" si="4"/>
        <v>0</v>
      </c>
      <c r="J41" s="3">
        <v>60</v>
      </c>
      <c r="K41" s="3">
        <f t="shared" si="5"/>
        <v>0</v>
      </c>
      <c r="L41" s="3">
        <f t="shared" si="6"/>
        <v>0</v>
      </c>
      <c r="M41" s="3">
        <f t="shared" si="7"/>
        <v>0</v>
      </c>
      <c r="N41" s="3">
        <f t="shared" si="8"/>
        <v>0</v>
      </c>
      <c r="O41" s="3">
        <f t="shared" si="9"/>
        <v>0</v>
      </c>
      <c r="P41" s="3">
        <v>80</v>
      </c>
      <c r="Q41" s="3">
        <f t="shared" si="10"/>
        <v>0</v>
      </c>
      <c r="R41" s="3">
        <f t="shared" si="11"/>
        <v>0</v>
      </c>
      <c r="S41" s="3">
        <f t="shared" si="12"/>
        <v>0</v>
      </c>
      <c r="T41" s="3">
        <f t="shared" si="13"/>
        <v>0</v>
      </c>
      <c r="U41" s="3">
        <f t="shared" si="14"/>
        <v>0</v>
      </c>
      <c r="V41" s="3">
        <v>10</v>
      </c>
      <c r="W41" s="3">
        <f t="shared" si="15"/>
        <v>0</v>
      </c>
      <c r="X41" s="3">
        <f t="shared" si="16"/>
        <v>0</v>
      </c>
      <c r="Y41" s="3">
        <f t="shared" si="17"/>
        <v>0</v>
      </c>
      <c r="Z41" s="3">
        <f t="shared" si="18"/>
        <v>0</v>
      </c>
      <c r="AA41" s="3">
        <f t="shared" si="19"/>
        <v>0</v>
      </c>
      <c r="AB41" s="3">
        <v>0</v>
      </c>
      <c r="AC41" s="3">
        <f t="shared" si="20"/>
        <v>0</v>
      </c>
      <c r="AD41" s="3">
        <f t="shared" si="21"/>
        <v>0</v>
      </c>
      <c r="AE41" s="3">
        <f t="shared" si="22"/>
        <v>0</v>
      </c>
      <c r="AF41" s="3">
        <f t="shared" si="23"/>
        <v>0</v>
      </c>
      <c r="AG41" s="3">
        <f t="shared" si="24"/>
        <v>0</v>
      </c>
      <c r="AH41" s="3">
        <v>0</v>
      </c>
      <c r="AI41" s="3">
        <f t="shared" si="25"/>
        <v>0</v>
      </c>
      <c r="AJ41" s="3">
        <f t="shared" si="26"/>
        <v>0</v>
      </c>
      <c r="AK41" s="3">
        <f t="shared" si="27"/>
        <v>0</v>
      </c>
      <c r="AL41" s="3">
        <f t="shared" si="28"/>
        <v>0</v>
      </c>
      <c r="AM41" s="3">
        <f t="shared" si="29"/>
        <v>0</v>
      </c>
      <c r="AN41" s="3">
        <f t="shared" si="30"/>
        <v>0</v>
      </c>
      <c r="AO41" s="3">
        <f t="shared" si="31"/>
        <v>0</v>
      </c>
      <c r="AP41" s="3">
        <f t="shared" si="32"/>
        <v>5</v>
      </c>
    </row>
    <row r="42" spans="1:42" x14ac:dyDescent="0.25">
      <c r="A42">
        <v>38</v>
      </c>
      <c r="D42" s="3">
        <v>60</v>
      </c>
      <c r="E42" s="3">
        <f t="shared" si="0"/>
        <v>0</v>
      </c>
      <c r="F42" s="3">
        <f t="shared" si="1"/>
        <v>0</v>
      </c>
      <c r="G42" s="3">
        <f t="shared" si="2"/>
        <v>0</v>
      </c>
      <c r="H42" s="3">
        <f t="shared" si="3"/>
        <v>0</v>
      </c>
      <c r="I42" s="3">
        <f t="shared" si="4"/>
        <v>0</v>
      </c>
      <c r="J42" s="3">
        <v>60</v>
      </c>
      <c r="K42" s="3">
        <f t="shared" si="5"/>
        <v>0</v>
      </c>
      <c r="L42" s="3">
        <f t="shared" si="6"/>
        <v>0</v>
      </c>
      <c r="M42" s="3">
        <f t="shared" si="7"/>
        <v>0</v>
      </c>
      <c r="N42" s="3">
        <f t="shared" si="8"/>
        <v>0</v>
      </c>
      <c r="O42" s="3">
        <f t="shared" si="9"/>
        <v>0</v>
      </c>
      <c r="P42" s="3">
        <v>80</v>
      </c>
      <c r="Q42" s="3">
        <f t="shared" si="10"/>
        <v>0</v>
      </c>
      <c r="R42" s="3">
        <f t="shared" si="11"/>
        <v>0</v>
      </c>
      <c r="S42" s="3">
        <f t="shared" si="12"/>
        <v>0</v>
      </c>
      <c r="T42" s="3">
        <f t="shared" si="13"/>
        <v>0</v>
      </c>
      <c r="U42" s="3">
        <f t="shared" si="14"/>
        <v>0</v>
      </c>
      <c r="V42" s="3">
        <v>10</v>
      </c>
      <c r="W42" s="3">
        <f t="shared" si="15"/>
        <v>0</v>
      </c>
      <c r="X42" s="3">
        <f t="shared" si="16"/>
        <v>0</v>
      </c>
      <c r="Y42" s="3">
        <f t="shared" si="17"/>
        <v>0</v>
      </c>
      <c r="Z42" s="3">
        <f t="shared" si="18"/>
        <v>0</v>
      </c>
      <c r="AA42" s="3">
        <f t="shared" si="19"/>
        <v>0</v>
      </c>
      <c r="AB42" s="3">
        <v>0</v>
      </c>
      <c r="AC42" s="3">
        <f t="shared" si="20"/>
        <v>0</v>
      </c>
      <c r="AD42" s="3">
        <f t="shared" si="21"/>
        <v>0</v>
      </c>
      <c r="AE42" s="3">
        <f t="shared" si="22"/>
        <v>0</v>
      </c>
      <c r="AF42" s="3">
        <f t="shared" si="23"/>
        <v>0</v>
      </c>
      <c r="AG42" s="3">
        <f t="shared" si="24"/>
        <v>0</v>
      </c>
      <c r="AH42" s="3">
        <v>0</v>
      </c>
      <c r="AI42" s="3">
        <f t="shared" si="25"/>
        <v>0</v>
      </c>
      <c r="AJ42" s="3">
        <f t="shared" si="26"/>
        <v>0</v>
      </c>
      <c r="AK42" s="3">
        <f t="shared" si="27"/>
        <v>0</v>
      </c>
      <c r="AL42" s="3">
        <f t="shared" si="28"/>
        <v>0</v>
      </c>
      <c r="AM42" s="3">
        <f t="shared" si="29"/>
        <v>0</v>
      </c>
      <c r="AN42" s="3">
        <f t="shared" si="30"/>
        <v>0</v>
      </c>
      <c r="AO42" s="3">
        <f t="shared" si="31"/>
        <v>0</v>
      </c>
      <c r="AP42" s="3">
        <f t="shared" si="32"/>
        <v>5</v>
      </c>
    </row>
    <row r="43" spans="1:42" x14ac:dyDescent="0.25">
      <c r="A43">
        <v>39</v>
      </c>
      <c r="D43" s="3">
        <v>60</v>
      </c>
      <c r="E43" s="3">
        <f t="shared" si="0"/>
        <v>0</v>
      </c>
      <c r="F43" s="3">
        <f t="shared" si="1"/>
        <v>0</v>
      </c>
      <c r="G43" s="3">
        <f t="shared" si="2"/>
        <v>0</v>
      </c>
      <c r="H43" s="3">
        <f t="shared" si="3"/>
        <v>0</v>
      </c>
      <c r="I43" s="3">
        <f t="shared" si="4"/>
        <v>0</v>
      </c>
      <c r="J43" s="3">
        <v>60</v>
      </c>
      <c r="K43" s="3">
        <f t="shared" si="5"/>
        <v>0</v>
      </c>
      <c r="L43" s="3">
        <f t="shared" si="6"/>
        <v>0</v>
      </c>
      <c r="M43" s="3">
        <f t="shared" si="7"/>
        <v>0</v>
      </c>
      <c r="N43" s="3">
        <f t="shared" si="8"/>
        <v>0</v>
      </c>
      <c r="O43" s="3">
        <f t="shared" si="9"/>
        <v>0</v>
      </c>
      <c r="P43" s="3">
        <v>80</v>
      </c>
      <c r="Q43" s="3">
        <f t="shared" si="10"/>
        <v>0</v>
      </c>
      <c r="R43" s="3">
        <f t="shared" si="11"/>
        <v>0</v>
      </c>
      <c r="S43" s="3">
        <f t="shared" si="12"/>
        <v>0</v>
      </c>
      <c r="T43" s="3">
        <f t="shared" si="13"/>
        <v>0</v>
      </c>
      <c r="U43" s="3">
        <f t="shared" si="14"/>
        <v>0</v>
      </c>
      <c r="V43" s="3">
        <v>10</v>
      </c>
      <c r="W43" s="3">
        <f t="shared" si="15"/>
        <v>0</v>
      </c>
      <c r="X43" s="3">
        <f t="shared" si="16"/>
        <v>0</v>
      </c>
      <c r="Y43" s="3">
        <f t="shared" si="17"/>
        <v>0</v>
      </c>
      <c r="Z43" s="3">
        <f t="shared" si="18"/>
        <v>0</v>
      </c>
      <c r="AA43" s="3">
        <f t="shared" si="19"/>
        <v>0</v>
      </c>
      <c r="AB43" s="3">
        <v>0</v>
      </c>
      <c r="AC43" s="3">
        <f t="shared" si="20"/>
        <v>0</v>
      </c>
      <c r="AD43" s="3">
        <f t="shared" si="21"/>
        <v>0</v>
      </c>
      <c r="AE43" s="3">
        <f t="shared" si="22"/>
        <v>0</v>
      </c>
      <c r="AF43" s="3">
        <f t="shared" si="23"/>
        <v>0</v>
      </c>
      <c r="AG43" s="3">
        <f t="shared" si="24"/>
        <v>0</v>
      </c>
      <c r="AH43" s="3">
        <v>0</v>
      </c>
      <c r="AI43" s="3">
        <f t="shared" si="25"/>
        <v>0</v>
      </c>
      <c r="AJ43" s="3">
        <f t="shared" si="26"/>
        <v>0</v>
      </c>
      <c r="AK43" s="3">
        <f t="shared" si="27"/>
        <v>0</v>
      </c>
      <c r="AL43" s="3">
        <f t="shared" si="28"/>
        <v>0</v>
      </c>
      <c r="AM43" s="3">
        <f t="shared" si="29"/>
        <v>0</v>
      </c>
      <c r="AN43" s="3">
        <f t="shared" si="30"/>
        <v>0</v>
      </c>
      <c r="AO43" s="3">
        <f t="shared" si="31"/>
        <v>0</v>
      </c>
      <c r="AP43" s="3">
        <f t="shared" si="32"/>
        <v>5</v>
      </c>
    </row>
    <row r="44" spans="1:42" x14ac:dyDescent="0.25">
      <c r="A44">
        <v>40</v>
      </c>
      <c r="D44" s="3">
        <v>60</v>
      </c>
      <c r="E44" s="3">
        <f t="shared" si="0"/>
        <v>0</v>
      </c>
      <c r="F44" s="3">
        <f t="shared" si="1"/>
        <v>0</v>
      </c>
      <c r="G44" s="3">
        <f t="shared" si="2"/>
        <v>0</v>
      </c>
      <c r="H44" s="3">
        <f t="shared" si="3"/>
        <v>0</v>
      </c>
      <c r="I44" s="3">
        <f t="shared" si="4"/>
        <v>0</v>
      </c>
      <c r="J44" s="3">
        <v>60</v>
      </c>
      <c r="K44" s="3">
        <f t="shared" si="5"/>
        <v>0</v>
      </c>
      <c r="L44" s="3">
        <f t="shared" si="6"/>
        <v>0</v>
      </c>
      <c r="M44" s="3">
        <f t="shared" si="7"/>
        <v>0</v>
      </c>
      <c r="N44" s="3">
        <f t="shared" si="8"/>
        <v>0</v>
      </c>
      <c r="O44" s="3">
        <f t="shared" si="9"/>
        <v>0</v>
      </c>
      <c r="P44" s="3">
        <v>80</v>
      </c>
      <c r="Q44" s="3">
        <f t="shared" si="10"/>
        <v>0</v>
      </c>
      <c r="R44" s="3">
        <f t="shared" si="11"/>
        <v>0</v>
      </c>
      <c r="S44" s="3">
        <f t="shared" si="12"/>
        <v>0</v>
      </c>
      <c r="T44" s="3">
        <f t="shared" si="13"/>
        <v>0</v>
      </c>
      <c r="U44" s="3">
        <f t="shared" si="14"/>
        <v>0</v>
      </c>
      <c r="V44" s="3">
        <v>10</v>
      </c>
      <c r="W44" s="3">
        <f t="shared" si="15"/>
        <v>0</v>
      </c>
      <c r="X44" s="3">
        <f t="shared" si="16"/>
        <v>0</v>
      </c>
      <c r="Y44" s="3">
        <f t="shared" si="17"/>
        <v>0</v>
      </c>
      <c r="Z44" s="3">
        <f t="shared" si="18"/>
        <v>0</v>
      </c>
      <c r="AA44" s="3">
        <f t="shared" si="19"/>
        <v>0</v>
      </c>
      <c r="AB44" s="3">
        <v>0</v>
      </c>
      <c r="AC44" s="3">
        <f t="shared" si="20"/>
        <v>0</v>
      </c>
      <c r="AD44" s="3">
        <f t="shared" si="21"/>
        <v>0</v>
      </c>
      <c r="AE44" s="3">
        <f t="shared" si="22"/>
        <v>0</v>
      </c>
      <c r="AF44" s="3">
        <f t="shared" si="23"/>
        <v>0</v>
      </c>
      <c r="AG44" s="3">
        <f t="shared" si="24"/>
        <v>0</v>
      </c>
      <c r="AH44" s="3">
        <v>0</v>
      </c>
      <c r="AI44" s="3">
        <f t="shared" si="25"/>
        <v>0</v>
      </c>
      <c r="AJ44" s="3">
        <f t="shared" si="26"/>
        <v>0</v>
      </c>
      <c r="AK44" s="3">
        <f t="shared" si="27"/>
        <v>0</v>
      </c>
      <c r="AL44" s="3">
        <f t="shared" si="28"/>
        <v>0</v>
      </c>
      <c r="AM44" s="3">
        <f t="shared" si="29"/>
        <v>0</v>
      </c>
      <c r="AN44" s="3">
        <f t="shared" si="30"/>
        <v>0</v>
      </c>
      <c r="AO44" s="3">
        <f t="shared" si="31"/>
        <v>0</v>
      </c>
      <c r="AP44" s="3">
        <f t="shared" si="32"/>
        <v>5</v>
      </c>
    </row>
    <row r="45" spans="1:42" x14ac:dyDescent="0.25">
      <c r="A45">
        <v>41</v>
      </c>
      <c r="D45" s="3">
        <v>60</v>
      </c>
      <c r="E45" s="3">
        <f t="shared" si="0"/>
        <v>0</v>
      </c>
      <c r="F45" s="3">
        <f t="shared" si="1"/>
        <v>0</v>
      </c>
      <c r="G45" s="3">
        <f t="shared" si="2"/>
        <v>0</v>
      </c>
      <c r="H45" s="3">
        <f t="shared" si="3"/>
        <v>0</v>
      </c>
      <c r="I45" s="3">
        <f t="shared" si="4"/>
        <v>0</v>
      </c>
      <c r="J45" s="3">
        <v>60</v>
      </c>
      <c r="K45" s="3">
        <f t="shared" si="5"/>
        <v>0</v>
      </c>
      <c r="L45" s="3">
        <f t="shared" si="6"/>
        <v>0</v>
      </c>
      <c r="M45" s="3">
        <f t="shared" si="7"/>
        <v>0</v>
      </c>
      <c r="N45" s="3">
        <f t="shared" si="8"/>
        <v>0</v>
      </c>
      <c r="O45" s="3">
        <f t="shared" si="9"/>
        <v>0</v>
      </c>
      <c r="P45" s="3">
        <v>80</v>
      </c>
      <c r="Q45" s="3">
        <f t="shared" si="10"/>
        <v>0</v>
      </c>
      <c r="R45" s="3">
        <f t="shared" si="11"/>
        <v>0</v>
      </c>
      <c r="S45" s="3">
        <f t="shared" si="12"/>
        <v>0</v>
      </c>
      <c r="T45" s="3">
        <f t="shared" si="13"/>
        <v>0</v>
      </c>
      <c r="U45" s="3">
        <f t="shared" si="14"/>
        <v>0</v>
      </c>
      <c r="V45" s="3">
        <v>10</v>
      </c>
      <c r="W45" s="3">
        <f t="shared" si="15"/>
        <v>0</v>
      </c>
      <c r="X45" s="3">
        <f t="shared" si="16"/>
        <v>0</v>
      </c>
      <c r="Y45" s="3">
        <f t="shared" si="17"/>
        <v>0</v>
      </c>
      <c r="Z45" s="3">
        <f t="shared" si="18"/>
        <v>0</v>
      </c>
      <c r="AA45" s="3">
        <f t="shared" si="19"/>
        <v>0</v>
      </c>
      <c r="AB45" s="3">
        <v>0</v>
      </c>
      <c r="AC45" s="3">
        <f t="shared" si="20"/>
        <v>0</v>
      </c>
      <c r="AD45" s="3">
        <f t="shared" si="21"/>
        <v>0</v>
      </c>
      <c r="AE45" s="3">
        <f t="shared" si="22"/>
        <v>0</v>
      </c>
      <c r="AF45" s="3">
        <f t="shared" si="23"/>
        <v>0</v>
      </c>
      <c r="AG45" s="3">
        <f t="shared" si="24"/>
        <v>0</v>
      </c>
      <c r="AH45" s="3">
        <v>0</v>
      </c>
      <c r="AI45" s="3">
        <f t="shared" si="25"/>
        <v>0</v>
      </c>
      <c r="AJ45" s="3">
        <f t="shared" si="26"/>
        <v>0</v>
      </c>
      <c r="AK45" s="3">
        <f t="shared" si="27"/>
        <v>0</v>
      </c>
      <c r="AL45" s="3">
        <f t="shared" si="28"/>
        <v>0</v>
      </c>
      <c r="AM45" s="3">
        <f t="shared" si="29"/>
        <v>0</v>
      </c>
      <c r="AN45" s="3">
        <f t="shared" si="30"/>
        <v>0</v>
      </c>
      <c r="AO45" s="3">
        <f t="shared" si="31"/>
        <v>0</v>
      </c>
      <c r="AP45" s="3">
        <f t="shared" si="32"/>
        <v>5</v>
      </c>
    </row>
    <row r="46" spans="1:42" x14ac:dyDescent="0.25">
      <c r="A46">
        <v>42</v>
      </c>
      <c r="D46" s="3">
        <v>60</v>
      </c>
      <c r="E46" s="3">
        <f t="shared" si="0"/>
        <v>0</v>
      </c>
      <c r="F46" s="3">
        <f t="shared" si="1"/>
        <v>0</v>
      </c>
      <c r="G46" s="3">
        <f t="shared" si="2"/>
        <v>0</v>
      </c>
      <c r="H46" s="3">
        <f t="shared" si="3"/>
        <v>0</v>
      </c>
      <c r="I46" s="3">
        <f t="shared" si="4"/>
        <v>0</v>
      </c>
      <c r="J46" s="3">
        <v>60</v>
      </c>
      <c r="K46" s="3">
        <f t="shared" si="5"/>
        <v>0</v>
      </c>
      <c r="L46" s="3">
        <f t="shared" si="6"/>
        <v>0</v>
      </c>
      <c r="M46" s="3">
        <f t="shared" si="7"/>
        <v>0</v>
      </c>
      <c r="N46" s="3">
        <f t="shared" si="8"/>
        <v>0</v>
      </c>
      <c r="O46" s="3">
        <f t="shared" si="9"/>
        <v>0</v>
      </c>
      <c r="P46" s="3">
        <v>80</v>
      </c>
      <c r="Q46" s="3">
        <f t="shared" si="10"/>
        <v>0</v>
      </c>
      <c r="R46" s="3">
        <f t="shared" si="11"/>
        <v>0</v>
      </c>
      <c r="S46" s="3">
        <f t="shared" si="12"/>
        <v>0</v>
      </c>
      <c r="T46" s="3">
        <f t="shared" si="13"/>
        <v>0</v>
      </c>
      <c r="U46" s="3">
        <f t="shared" si="14"/>
        <v>0</v>
      </c>
      <c r="V46" s="3">
        <v>10</v>
      </c>
      <c r="W46" s="3">
        <f t="shared" si="15"/>
        <v>0</v>
      </c>
      <c r="X46" s="3">
        <f t="shared" si="16"/>
        <v>0</v>
      </c>
      <c r="Y46" s="3">
        <f t="shared" si="17"/>
        <v>0</v>
      </c>
      <c r="Z46" s="3">
        <f t="shared" si="18"/>
        <v>0</v>
      </c>
      <c r="AA46" s="3">
        <f t="shared" si="19"/>
        <v>0</v>
      </c>
      <c r="AB46" s="3">
        <v>0</v>
      </c>
      <c r="AC46" s="3">
        <f t="shared" si="20"/>
        <v>0</v>
      </c>
      <c r="AD46" s="3">
        <f t="shared" si="21"/>
        <v>0</v>
      </c>
      <c r="AE46" s="3">
        <f t="shared" si="22"/>
        <v>0</v>
      </c>
      <c r="AF46" s="3">
        <f t="shared" si="23"/>
        <v>0</v>
      </c>
      <c r="AG46" s="3">
        <f t="shared" si="24"/>
        <v>0</v>
      </c>
      <c r="AH46" s="3">
        <v>0</v>
      </c>
      <c r="AI46" s="3">
        <f t="shared" si="25"/>
        <v>0</v>
      </c>
      <c r="AJ46" s="3">
        <f t="shared" si="26"/>
        <v>0</v>
      </c>
      <c r="AK46" s="3">
        <f t="shared" si="27"/>
        <v>0</v>
      </c>
      <c r="AL46" s="3">
        <f t="shared" si="28"/>
        <v>0</v>
      </c>
      <c r="AM46" s="3">
        <f t="shared" si="29"/>
        <v>0</v>
      </c>
      <c r="AN46" s="3">
        <f t="shared" si="30"/>
        <v>0</v>
      </c>
      <c r="AO46" s="3">
        <f t="shared" si="31"/>
        <v>0</v>
      </c>
      <c r="AP46" s="3">
        <f t="shared" si="32"/>
        <v>5</v>
      </c>
    </row>
    <row r="47" spans="1:42" x14ac:dyDescent="0.25">
      <c r="A47">
        <v>43</v>
      </c>
      <c r="D47" s="3">
        <v>60</v>
      </c>
      <c r="E47" s="3">
        <f t="shared" si="0"/>
        <v>0</v>
      </c>
      <c r="F47" s="3">
        <f t="shared" si="1"/>
        <v>0</v>
      </c>
      <c r="G47" s="3">
        <f t="shared" si="2"/>
        <v>0</v>
      </c>
      <c r="H47" s="3">
        <f t="shared" si="3"/>
        <v>0</v>
      </c>
      <c r="I47" s="3">
        <f t="shared" si="4"/>
        <v>0</v>
      </c>
      <c r="J47" s="3">
        <v>60</v>
      </c>
      <c r="K47" s="3">
        <f t="shared" si="5"/>
        <v>0</v>
      </c>
      <c r="L47" s="3">
        <f t="shared" si="6"/>
        <v>0</v>
      </c>
      <c r="M47" s="3">
        <f t="shared" si="7"/>
        <v>0</v>
      </c>
      <c r="N47" s="3">
        <f t="shared" si="8"/>
        <v>0</v>
      </c>
      <c r="O47" s="3">
        <f t="shared" si="9"/>
        <v>0</v>
      </c>
      <c r="P47" s="3">
        <v>80</v>
      </c>
      <c r="Q47" s="3">
        <f t="shared" si="10"/>
        <v>0</v>
      </c>
      <c r="R47" s="3">
        <f t="shared" si="11"/>
        <v>0</v>
      </c>
      <c r="S47" s="3">
        <f t="shared" si="12"/>
        <v>0</v>
      </c>
      <c r="T47" s="3">
        <f t="shared" si="13"/>
        <v>0</v>
      </c>
      <c r="U47" s="3">
        <f t="shared" si="14"/>
        <v>0</v>
      </c>
      <c r="V47" s="3">
        <v>10</v>
      </c>
      <c r="W47" s="3">
        <f t="shared" si="15"/>
        <v>0</v>
      </c>
      <c r="X47" s="3">
        <f t="shared" si="16"/>
        <v>0</v>
      </c>
      <c r="Y47" s="3">
        <f t="shared" si="17"/>
        <v>0</v>
      </c>
      <c r="Z47" s="3">
        <f t="shared" si="18"/>
        <v>0</v>
      </c>
      <c r="AA47" s="3">
        <f t="shared" si="19"/>
        <v>0</v>
      </c>
      <c r="AB47" s="3">
        <v>0</v>
      </c>
      <c r="AC47" s="3">
        <f t="shared" si="20"/>
        <v>0</v>
      </c>
      <c r="AD47" s="3">
        <f t="shared" si="21"/>
        <v>0</v>
      </c>
      <c r="AE47" s="3">
        <f t="shared" si="22"/>
        <v>0</v>
      </c>
      <c r="AF47" s="3">
        <f t="shared" si="23"/>
        <v>0</v>
      </c>
      <c r="AG47" s="3">
        <f t="shared" si="24"/>
        <v>0</v>
      </c>
      <c r="AH47" s="3">
        <v>0</v>
      </c>
      <c r="AI47" s="3">
        <f t="shared" si="25"/>
        <v>0</v>
      </c>
      <c r="AJ47" s="3">
        <f t="shared" si="26"/>
        <v>0</v>
      </c>
      <c r="AK47" s="3">
        <f t="shared" si="27"/>
        <v>0</v>
      </c>
      <c r="AL47" s="3">
        <f t="shared" si="28"/>
        <v>0</v>
      </c>
      <c r="AM47" s="3">
        <f t="shared" si="29"/>
        <v>0</v>
      </c>
      <c r="AN47" s="3">
        <f t="shared" si="30"/>
        <v>0</v>
      </c>
      <c r="AO47" s="3">
        <f t="shared" si="31"/>
        <v>0</v>
      </c>
      <c r="AP47" s="3">
        <f t="shared" si="32"/>
        <v>5</v>
      </c>
    </row>
    <row r="48" spans="1:42" x14ac:dyDescent="0.25">
      <c r="A48">
        <v>44</v>
      </c>
      <c r="D48" s="3">
        <v>60</v>
      </c>
      <c r="E48" s="3">
        <f t="shared" si="0"/>
        <v>0</v>
      </c>
      <c r="F48" s="3">
        <f t="shared" si="1"/>
        <v>0</v>
      </c>
      <c r="G48" s="3">
        <f t="shared" si="2"/>
        <v>0</v>
      </c>
      <c r="H48" s="3">
        <f t="shared" si="3"/>
        <v>0</v>
      </c>
      <c r="I48" s="3">
        <f t="shared" si="4"/>
        <v>0</v>
      </c>
      <c r="J48" s="3">
        <v>60</v>
      </c>
      <c r="K48" s="3">
        <f t="shared" si="5"/>
        <v>0</v>
      </c>
      <c r="L48" s="3">
        <f t="shared" si="6"/>
        <v>0</v>
      </c>
      <c r="M48" s="3">
        <f t="shared" si="7"/>
        <v>0</v>
      </c>
      <c r="N48" s="3">
        <f t="shared" si="8"/>
        <v>0</v>
      </c>
      <c r="O48" s="3">
        <f t="shared" si="9"/>
        <v>0</v>
      </c>
      <c r="P48" s="3">
        <v>80</v>
      </c>
      <c r="Q48" s="3">
        <f t="shared" si="10"/>
        <v>0</v>
      </c>
      <c r="R48" s="3">
        <f t="shared" si="11"/>
        <v>0</v>
      </c>
      <c r="S48" s="3">
        <f t="shared" si="12"/>
        <v>0</v>
      </c>
      <c r="T48" s="3">
        <f t="shared" si="13"/>
        <v>0</v>
      </c>
      <c r="U48" s="3">
        <f t="shared" si="14"/>
        <v>0</v>
      </c>
      <c r="V48" s="3">
        <v>10</v>
      </c>
      <c r="W48" s="3">
        <f t="shared" si="15"/>
        <v>0</v>
      </c>
      <c r="X48" s="3">
        <f t="shared" si="16"/>
        <v>0</v>
      </c>
      <c r="Y48" s="3">
        <f t="shared" si="17"/>
        <v>0</v>
      </c>
      <c r="Z48" s="3">
        <f t="shared" si="18"/>
        <v>0</v>
      </c>
      <c r="AA48" s="3">
        <f t="shared" si="19"/>
        <v>0</v>
      </c>
      <c r="AB48" s="3">
        <v>0</v>
      </c>
      <c r="AC48" s="3">
        <f t="shared" si="20"/>
        <v>0</v>
      </c>
      <c r="AD48" s="3">
        <f t="shared" si="21"/>
        <v>0</v>
      </c>
      <c r="AE48" s="3">
        <f t="shared" si="22"/>
        <v>0</v>
      </c>
      <c r="AF48" s="3">
        <f t="shared" si="23"/>
        <v>0</v>
      </c>
      <c r="AG48" s="3">
        <f t="shared" si="24"/>
        <v>0</v>
      </c>
      <c r="AH48" s="3">
        <v>0</v>
      </c>
      <c r="AI48" s="3">
        <f t="shared" si="25"/>
        <v>0</v>
      </c>
      <c r="AJ48" s="3">
        <f t="shared" si="26"/>
        <v>0</v>
      </c>
      <c r="AK48" s="3">
        <f t="shared" si="27"/>
        <v>0</v>
      </c>
      <c r="AL48" s="3">
        <f t="shared" si="28"/>
        <v>0</v>
      </c>
      <c r="AM48" s="3">
        <f t="shared" si="29"/>
        <v>0</v>
      </c>
      <c r="AN48" s="3">
        <f t="shared" si="30"/>
        <v>0</v>
      </c>
      <c r="AO48" s="3">
        <f t="shared" si="31"/>
        <v>0</v>
      </c>
      <c r="AP48" s="3">
        <f t="shared" si="32"/>
        <v>5</v>
      </c>
    </row>
    <row r="49" spans="1:42" x14ac:dyDescent="0.25">
      <c r="A49">
        <v>45</v>
      </c>
      <c r="D49" s="3">
        <v>60</v>
      </c>
      <c r="E49" s="3">
        <f t="shared" si="0"/>
        <v>0</v>
      </c>
      <c r="F49" s="3">
        <f t="shared" si="1"/>
        <v>0</v>
      </c>
      <c r="G49" s="3">
        <f t="shared" si="2"/>
        <v>0</v>
      </c>
      <c r="H49" s="3">
        <f t="shared" si="3"/>
        <v>0</v>
      </c>
      <c r="I49" s="3">
        <f t="shared" si="4"/>
        <v>0</v>
      </c>
      <c r="J49" s="3">
        <v>60</v>
      </c>
      <c r="K49" s="3">
        <f t="shared" si="5"/>
        <v>0</v>
      </c>
      <c r="L49" s="3">
        <f t="shared" si="6"/>
        <v>0</v>
      </c>
      <c r="M49" s="3">
        <f t="shared" si="7"/>
        <v>0</v>
      </c>
      <c r="N49" s="3">
        <f t="shared" si="8"/>
        <v>0</v>
      </c>
      <c r="O49" s="3">
        <f t="shared" si="9"/>
        <v>0</v>
      </c>
      <c r="P49" s="3">
        <v>80</v>
      </c>
      <c r="Q49" s="3">
        <f t="shared" si="10"/>
        <v>0</v>
      </c>
      <c r="R49" s="3">
        <f t="shared" si="11"/>
        <v>0</v>
      </c>
      <c r="S49" s="3">
        <f t="shared" si="12"/>
        <v>0</v>
      </c>
      <c r="T49" s="3">
        <f t="shared" si="13"/>
        <v>0</v>
      </c>
      <c r="U49" s="3">
        <f t="shared" si="14"/>
        <v>0</v>
      </c>
      <c r="V49" s="3">
        <v>10</v>
      </c>
      <c r="W49" s="3">
        <f t="shared" si="15"/>
        <v>0</v>
      </c>
      <c r="X49" s="3">
        <f t="shared" si="16"/>
        <v>0</v>
      </c>
      <c r="Y49" s="3">
        <f t="shared" si="17"/>
        <v>0</v>
      </c>
      <c r="Z49" s="3">
        <f t="shared" si="18"/>
        <v>0</v>
      </c>
      <c r="AA49" s="3">
        <f t="shared" si="19"/>
        <v>0</v>
      </c>
      <c r="AB49" s="3">
        <v>0</v>
      </c>
      <c r="AC49" s="3">
        <f t="shared" si="20"/>
        <v>0</v>
      </c>
      <c r="AD49" s="3">
        <f t="shared" si="21"/>
        <v>0</v>
      </c>
      <c r="AE49" s="3">
        <f t="shared" si="22"/>
        <v>0</v>
      </c>
      <c r="AF49" s="3">
        <f t="shared" si="23"/>
        <v>0</v>
      </c>
      <c r="AG49" s="3">
        <f t="shared" si="24"/>
        <v>0</v>
      </c>
      <c r="AH49" s="3">
        <v>0</v>
      </c>
      <c r="AI49" s="3">
        <f t="shared" si="25"/>
        <v>0</v>
      </c>
      <c r="AJ49" s="3">
        <f t="shared" si="26"/>
        <v>0</v>
      </c>
      <c r="AK49" s="3">
        <f t="shared" si="27"/>
        <v>0</v>
      </c>
      <c r="AL49" s="3">
        <f t="shared" si="28"/>
        <v>0</v>
      </c>
      <c r="AM49" s="3">
        <f t="shared" si="29"/>
        <v>0</v>
      </c>
      <c r="AN49" s="3">
        <f t="shared" si="30"/>
        <v>0</v>
      </c>
      <c r="AO49" s="3">
        <f t="shared" si="31"/>
        <v>0</v>
      </c>
      <c r="AP49" s="3">
        <f t="shared" si="32"/>
        <v>5</v>
      </c>
    </row>
    <row r="50" spans="1:42" x14ac:dyDescent="0.25">
      <c r="A50">
        <v>46</v>
      </c>
      <c r="D50" s="3">
        <v>60</v>
      </c>
      <c r="E50" s="3">
        <f t="shared" si="0"/>
        <v>0</v>
      </c>
      <c r="F50" s="3">
        <f t="shared" si="1"/>
        <v>0</v>
      </c>
      <c r="G50" s="3">
        <f t="shared" si="2"/>
        <v>0</v>
      </c>
      <c r="H50" s="3">
        <f t="shared" si="3"/>
        <v>0</v>
      </c>
      <c r="I50" s="3">
        <f t="shared" si="4"/>
        <v>0</v>
      </c>
      <c r="J50" s="3">
        <v>60</v>
      </c>
      <c r="K50" s="3">
        <f t="shared" si="5"/>
        <v>0</v>
      </c>
      <c r="L50" s="3">
        <f t="shared" si="6"/>
        <v>0</v>
      </c>
      <c r="M50" s="3">
        <f t="shared" si="7"/>
        <v>0</v>
      </c>
      <c r="N50" s="3">
        <f t="shared" si="8"/>
        <v>0</v>
      </c>
      <c r="O50" s="3">
        <f t="shared" si="9"/>
        <v>0</v>
      </c>
      <c r="P50" s="3">
        <v>80</v>
      </c>
      <c r="Q50" s="3">
        <f t="shared" si="10"/>
        <v>0</v>
      </c>
      <c r="R50" s="3">
        <f t="shared" si="11"/>
        <v>0</v>
      </c>
      <c r="S50" s="3">
        <f t="shared" si="12"/>
        <v>0</v>
      </c>
      <c r="T50" s="3">
        <f t="shared" si="13"/>
        <v>0</v>
      </c>
      <c r="U50" s="3">
        <f t="shared" si="14"/>
        <v>0</v>
      </c>
      <c r="V50" s="3">
        <v>10</v>
      </c>
      <c r="W50" s="3">
        <f t="shared" si="15"/>
        <v>0</v>
      </c>
      <c r="X50" s="3">
        <f t="shared" si="16"/>
        <v>0</v>
      </c>
      <c r="Y50" s="3">
        <f t="shared" si="17"/>
        <v>0</v>
      </c>
      <c r="Z50" s="3">
        <f t="shared" si="18"/>
        <v>0</v>
      </c>
      <c r="AA50" s="3">
        <f t="shared" si="19"/>
        <v>0</v>
      </c>
      <c r="AB50" s="3">
        <v>0</v>
      </c>
      <c r="AC50" s="3">
        <f t="shared" si="20"/>
        <v>0</v>
      </c>
      <c r="AD50" s="3">
        <f t="shared" si="21"/>
        <v>0</v>
      </c>
      <c r="AE50" s="3">
        <f t="shared" si="22"/>
        <v>0</v>
      </c>
      <c r="AF50" s="3">
        <f t="shared" si="23"/>
        <v>0</v>
      </c>
      <c r="AG50" s="3">
        <f t="shared" si="24"/>
        <v>0</v>
      </c>
      <c r="AH50" s="3">
        <v>0</v>
      </c>
      <c r="AI50" s="3">
        <f t="shared" si="25"/>
        <v>0</v>
      </c>
      <c r="AJ50" s="3">
        <f t="shared" si="26"/>
        <v>0</v>
      </c>
      <c r="AK50" s="3">
        <f t="shared" si="27"/>
        <v>0</v>
      </c>
      <c r="AL50" s="3">
        <f t="shared" si="28"/>
        <v>0</v>
      </c>
      <c r="AM50" s="3">
        <f t="shared" si="29"/>
        <v>0</v>
      </c>
      <c r="AN50" s="3">
        <f t="shared" si="30"/>
        <v>0</v>
      </c>
      <c r="AO50" s="3">
        <f t="shared" si="31"/>
        <v>0</v>
      </c>
      <c r="AP50" s="3">
        <f t="shared" si="32"/>
        <v>5</v>
      </c>
    </row>
    <row r="51" spans="1:42" x14ac:dyDescent="0.25">
      <c r="A51">
        <v>47</v>
      </c>
      <c r="D51" s="3">
        <v>60</v>
      </c>
      <c r="E51" s="3">
        <f t="shared" si="0"/>
        <v>0</v>
      </c>
      <c r="F51" s="3">
        <f t="shared" si="1"/>
        <v>0</v>
      </c>
      <c r="G51" s="3">
        <f t="shared" si="2"/>
        <v>0</v>
      </c>
      <c r="H51" s="3">
        <f t="shared" si="3"/>
        <v>0</v>
      </c>
      <c r="I51" s="3">
        <f t="shared" si="4"/>
        <v>0</v>
      </c>
      <c r="J51" s="3">
        <v>60</v>
      </c>
      <c r="K51" s="3">
        <f t="shared" si="5"/>
        <v>0</v>
      </c>
      <c r="L51" s="3">
        <f t="shared" si="6"/>
        <v>0</v>
      </c>
      <c r="M51" s="3">
        <f t="shared" si="7"/>
        <v>0</v>
      </c>
      <c r="N51" s="3">
        <f t="shared" si="8"/>
        <v>0</v>
      </c>
      <c r="O51" s="3">
        <f t="shared" si="9"/>
        <v>0</v>
      </c>
      <c r="P51" s="3">
        <v>80</v>
      </c>
      <c r="Q51" s="3">
        <f t="shared" si="10"/>
        <v>0</v>
      </c>
      <c r="R51" s="3">
        <f t="shared" si="11"/>
        <v>0</v>
      </c>
      <c r="S51" s="3">
        <f t="shared" si="12"/>
        <v>0</v>
      </c>
      <c r="T51" s="3">
        <f t="shared" si="13"/>
        <v>0</v>
      </c>
      <c r="U51" s="3">
        <f t="shared" si="14"/>
        <v>0</v>
      </c>
      <c r="V51" s="3">
        <v>10</v>
      </c>
      <c r="W51" s="3">
        <f t="shared" si="15"/>
        <v>0</v>
      </c>
      <c r="X51" s="3">
        <f t="shared" si="16"/>
        <v>0</v>
      </c>
      <c r="Y51" s="3">
        <f t="shared" si="17"/>
        <v>0</v>
      </c>
      <c r="Z51" s="3">
        <f t="shared" si="18"/>
        <v>0</v>
      </c>
      <c r="AA51" s="3">
        <f t="shared" si="19"/>
        <v>0</v>
      </c>
      <c r="AB51" s="3">
        <v>0</v>
      </c>
      <c r="AC51" s="3">
        <f t="shared" si="20"/>
        <v>0</v>
      </c>
      <c r="AD51" s="3">
        <f t="shared" si="21"/>
        <v>0</v>
      </c>
      <c r="AE51" s="3">
        <f t="shared" si="22"/>
        <v>0</v>
      </c>
      <c r="AF51" s="3">
        <f t="shared" si="23"/>
        <v>0</v>
      </c>
      <c r="AG51" s="3">
        <f t="shared" si="24"/>
        <v>0</v>
      </c>
      <c r="AH51" s="3">
        <v>0</v>
      </c>
      <c r="AI51" s="3">
        <f t="shared" si="25"/>
        <v>0</v>
      </c>
      <c r="AJ51" s="3">
        <f t="shared" si="26"/>
        <v>0</v>
      </c>
      <c r="AK51" s="3">
        <f t="shared" si="27"/>
        <v>0</v>
      </c>
      <c r="AL51" s="3">
        <f t="shared" si="28"/>
        <v>0</v>
      </c>
      <c r="AM51" s="3">
        <f t="shared" si="29"/>
        <v>0</v>
      </c>
      <c r="AN51" s="3">
        <f t="shared" si="30"/>
        <v>0</v>
      </c>
      <c r="AO51" s="3">
        <f t="shared" si="31"/>
        <v>0</v>
      </c>
      <c r="AP51" s="3">
        <f t="shared" si="32"/>
        <v>5</v>
      </c>
    </row>
    <row r="52" spans="1:42" x14ac:dyDescent="0.25">
      <c r="A52">
        <v>48</v>
      </c>
      <c r="D52" s="3">
        <v>60</v>
      </c>
      <c r="E52" s="3">
        <f t="shared" si="0"/>
        <v>0</v>
      </c>
      <c r="F52" s="3">
        <f t="shared" si="1"/>
        <v>0</v>
      </c>
      <c r="G52" s="3">
        <f t="shared" si="2"/>
        <v>0</v>
      </c>
      <c r="H52" s="3">
        <f t="shared" si="3"/>
        <v>0</v>
      </c>
      <c r="I52" s="3">
        <f t="shared" si="4"/>
        <v>0</v>
      </c>
      <c r="J52" s="3">
        <v>60</v>
      </c>
      <c r="K52" s="3">
        <f t="shared" si="5"/>
        <v>0</v>
      </c>
      <c r="L52" s="3">
        <f t="shared" si="6"/>
        <v>0</v>
      </c>
      <c r="M52" s="3">
        <f t="shared" si="7"/>
        <v>0</v>
      </c>
      <c r="N52" s="3">
        <f t="shared" si="8"/>
        <v>0</v>
      </c>
      <c r="O52" s="3">
        <f t="shared" si="9"/>
        <v>0</v>
      </c>
      <c r="P52" s="3">
        <v>80</v>
      </c>
      <c r="Q52" s="3">
        <f t="shared" si="10"/>
        <v>0</v>
      </c>
      <c r="R52" s="3">
        <f t="shared" si="11"/>
        <v>0</v>
      </c>
      <c r="S52" s="3">
        <f t="shared" si="12"/>
        <v>0</v>
      </c>
      <c r="T52" s="3">
        <f t="shared" si="13"/>
        <v>0</v>
      </c>
      <c r="U52" s="3">
        <f t="shared" si="14"/>
        <v>0</v>
      </c>
      <c r="V52" s="3">
        <v>10</v>
      </c>
      <c r="W52" s="3">
        <f t="shared" si="15"/>
        <v>0</v>
      </c>
      <c r="X52" s="3">
        <f t="shared" si="16"/>
        <v>0</v>
      </c>
      <c r="Y52" s="3">
        <f t="shared" si="17"/>
        <v>0</v>
      </c>
      <c r="Z52" s="3">
        <f t="shared" si="18"/>
        <v>0</v>
      </c>
      <c r="AA52" s="3">
        <f t="shared" si="19"/>
        <v>0</v>
      </c>
      <c r="AB52" s="3">
        <v>0</v>
      </c>
      <c r="AC52" s="3">
        <f t="shared" si="20"/>
        <v>0</v>
      </c>
      <c r="AD52" s="3">
        <f t="shared" si="21"/>
        <v>0</v>
      </c>
      <c r="AE52" s="3">
        <f t="shared" si="22"/>
        <v>0</v>
      </c>
      <c r="AF52" s="3">
        <f t="shared" si="23"/>
        <v>0</v>
      </c>
      <c r="AG52" s="3">
        <f t="shared" si="24"/>
        <v>0</v>
      </c>
      <c r="AH52" s="3">
        <v>0</v>
      </c>
      <c r="AI52" s="3">
        <f t="shared" si="25"/>
        <v>0</v>
      </c>
      <c r="AJ52" s="3">
        <f t="shared" si="26"/>
        <v>0</v>
      </c>
      <c r="AK52" s="3">
        <f t="shared" si="27"/>
        <v>0</v>
      </c>
      <c r="AL52" s="3">
        <f t="shared" si="28"/>
        <v>0</v>
      </c>
      <c r="AM52" s="3">
        <f t="shared" si="29"/>
        <v>0</v>
      </c>
      <c r="AN52" s="3">
        <f t="shared" si="30"/>
        <v>0</v>
      </c>
      <c r="AO52" s="3">
        <f t="shared" si="31"/>
        <v>0</v>
      </c>
      <c r="AP52" s="3">
        <f t="shared" si="32"/>
        <v>5</v>
      </c>
    </row>
    <row r="53" spans="1:42" x14ac:dyDescent="0.25">
      <c r="A53">
        <v>49</v>
      </c>
      <c r="D53" s="3">
        <v>60</v>
      </c>
      <c r="E53" s="3">
        <f t="shared" si="0"/>
        <v>0</v>
      </c>
      <c r="F53" s="3">
        <f t="shared" si="1"/>
        <v>0</v>
      </c>
      <c r="G53" s="3">
        <f t="shared" si="2"/>
        <v>0</v>
      </c>
      <c r="H53" s="3">
        <f t="shared" si="3"/>
        <v>0</v>
      </c>
      <c r="I53" s="3">
        <f t="shared" si="4"/>
        <v>0</v>
      </c>
      <c r="J53" s="3">
        <v>60</v>
      </c>
      <c r="K53" s="3">
        <f t="shared" si="5"/>
        <v>0</v>
      </c>
      <c r="L53" s="3">
        <f t="shared" si="6"/>
        <v>0</v>
      </c>
      <c r="M53" s="3">
        <f t="shared" si="7"/>
        <v>0</v>
      </c>
      <c r="N53" s="3">
        <f t="shared" si="8"/>
        <v>0</v>
      </c>
      <c r="O53" s="3">
        <f t="shared" si="9"/>
        <v>0</v>
      </c>
      <c r="P53" s="3">
        <v>80</v>
      </c>
      <c r="Q53" s="3">
        <f t="shared" si="10"/>
        <v>0</v>
      </c>
      <c r="R53" s="3">
        <f t="shared" si="11"/>
        <v>0</v>
      </c>
      <c r="S53" s="3">
        <f t="shared" si="12"/>
        <v>0</v>
      </c>
      <c r="T53" s="3">
        <f t="shared" si="13"/>
        <v>0</v>
      </c>
      <c r="U53" s="3">
        <f t="shared" si="14"/>
        <v>0</v>
      </c>
      <c r="V53" s="3">
        <v>10</v>
      </c>
      <c r="W53" s="3">
        <f t="shared" si="15"/>
        <v>0</v>
      </c>
      <c r="X53" s="3">
        <f t="shared" si="16"/>
        <v>0</v>
      </c>
      <c r="Y53" s="3">
        <f t="shared" si="17"/>
        <v>0</v>
      </c>
      <c r="Z53" s="3">
        <f t="shared" si="18"/>
        <v>0</v>
      </c>
      <c r="AA53" s="3">
        <f t="shared" si="19"/>
        <v>0</v>
      </c>
      <c r="AB53" s="3">
        <v>0</v>
      </c>
      <c r="AC53" s="3">
        <f t="shared" si="20"/>
        <v>0</v>
      </c>
      <c r="AD53" s="3">
        <f t="shared" si="21"/>
        <v>0</v>
      </c>
      <c r="AE53" s="3">
        <f t="shared" si="22"/>
        <v>0</v>
      </c>
      <c r="AF53" s="3">
        <f t="shared" si="23"/>
        <v>0</v>
      </c>
      <c r="AG53" s="3">
        <f t="shared" si="24"/>
        <v>0</v>
      </c>
      <c r="AH53" s="3">
        <v>0</v>
      </c>
      <c r="AI53" s="3">
        <f t="shared" si="25"/>
        <v>0</v>
      </c>
      <c r="AJ53" s="3">
        <f t="shared" si="26"/>
        <v>0</v>
      </c>
      <c r="AK53" s="3">
        <f t="shared" si="27"/>
        <v>0</v>
      </c>
      <c r="AL53" s="3">
        <f t="shared" si="28"/>
        <v>0</v>
      </c>
      <c r="AM53" s="3">
        <f t="shared" si="29"/>
        <v>0</v>
      </c>
      <c r="AN53" s="3">
        <f t="shared" si="30"/>
        <v>0</v>
      </c>
      <c r="AO53" s="3">
        <f t="shared" si="31"/>
        <v>0</v>
      </c>
      <c r="AP53" s="3">
        <f t="shared" si="32"/>
        <v>5</v>
      </c>
    </row>
    <row r="54" spans="1:42" x14ac:dyDescent="0.25">
      <c r="A54">
        <v>50</v>
      </c>
      <c r="D54" s="3">
        <v>60</v>
      </c>
      <c r="E54" s="3">
        <f t="shared" si="0"/>
        <v>0</v>
      </c>
      <c r="F54" s="3">
        <f t="shared" si="1"/>
        <v>0</v>
      </c>
      <c r="G54" s="3">
        <f t="shared" si="2"/>
        <v>0</v>
      </c>
      <c r="H54" s="3">
        <f t="shared" si="3"/>
        <v>0</v>
      </c>
      <c r="I54" s="3">
        <f t="shared" si="4"/>
        <v>0</v>
      </c>
      <c r="J54" s="3">
        <v>60</v>
      </c>
      <c r="K54" s="3">
        <f t="shared" si="5"/>
        <v>0</v>
      </c>
      <c r="L54" s="3">
        <f t="shared" si="6"/>
        <v>0</v>
      </c>
      <c r="M54" s="3">
        <f t="shared" si="7"/>
        <v>0</v>
      </c>
      <c r="N54" s="3">
        <f t="shared" si="8"/>
        <v>0</v>
      </c>
      <c r="O54" s="3">
        <f t="shared" si="9"/>
        <v>0</v>
      </c>
      <c r="P54" s="3">
        <v>80</v>
      </c>
      <c r="Q54" s="3">
        <f t="shared" si="10"/>
        <v>0</v>
      </c>
      <c r="R54" s="3">
        <f t="shared" si="11"/>
        <v>0</v>
      </c>
      <c r="S54" s="3">
        <f t="shared" si="12"/>
        <v>0</v>
      </c>
      <c r="T54" s="3">
        <f t="shared" si="13"/>
        <v>0</v>
      </c>
      <c r="U54" s="3">
        <f t="shared" si="14"/>
        <v>0</v>
      </c>
      <c r="V54" s="3">
        <v>10</v>
      </c>
      <c r="W54" s="3">
        <f t="shared" si="15"/>
        <v>0</v>
      </c>
      <c r="X54" s="3">
        <f t="shared" si="16"/>
        <v>0</v>
      </c>
      <c r="Y54" s="3">
        <f t="shared" si="17"/>
        <v>0</v>
      </c>
      <c r="Z54" s="3">
        <f t="shared" si="18"/>
        <v>0</v>
      </c>
      <c r="AA54" s="3">
        <f t="shared" si="19"/>
        <v>0</v>
      </c>
      <c r="AB54" s="3">
        <v>0</v>
      </c>
      <c r="AC54" s="3">
        <f t="shared" si="20"/>
        <v>0</v>
      </c>
      <c r="AD54" s="3">
        <f t="shared" si="21"/>
        <v>0</v>
      </c>
      <c r="AE54" s="3">
        <f t="shared" si="22"/>
        <v>0</v>
      </c>
      <c r="AF54" s="3">
        <f t="shared" si="23"/>
        <v>0</v>
      </c>
      <c r="AG54" s="3">
        <f t="shared" si="24"/>
        <v>0</v>
      </c>
      <c r="AH54" s="3">
        <v>0</v>
      </c>
      <c r="AI54" s="3">
        <f t="shared" si="25"/>
        <v>0</v>
      </c>
      <c r="AJ54" s="3">
        <f t="shared" si="26"/>
        <v>0</v>
      </c>
      <c r="AK54" s="3">
        <f t="shared" si="27"/>
        <v>0</v>
      </c>
      <c r="AL54" s="3">
        <f t="shared" si="28"/>
        <v>0</v>
      </c>
      <c r="AM54" s="3">
        <f t="shared" si="29"/>
        <v>0</v>
      </c>
      <c r="AN54" s="3">
        <f t="shared" si="30"/>
        <v>0</v>
      </c>
      <c r="AO54" s="3">
        <f t="shared" si="31"/>
        <v>0</v>
      </c>
      <c r="AP54" s="3">
        <f t="shared" si="32"/>
        <v>5</v>
      </c>
    </row>
    <row r="55" spans="1:42" x14ac:dyDescent="0.25">
      <c r="A55">
        <v>51</v>
      </c>
      <c r="D55" s="3">
        <v>60</v>
      </c>
      <c r="E55" s="3">
        <f t="shared" si="0"/>
        <v>0</v>
      </c>
      <c r="F55" s="3">
        <f t="shared" si="1"/>
        <v>0</v>
      </c>
      <c r="G55" s="3">
        <f t="shared" si="2"/>
        <v>0</v>
      </c>
      <c r="H55" s="3">
        <f t="shared" si="3"/>
        <v>0</v>
      </c>
      <c r="I55" s="3">
        <f t="shared" si="4"/>
        <v>0</v>
      </c>
      <c r="J55" s="3">
        <v>60</v>
      </c>
      <c r="K55" s="3">
        <f t="shared" si="5"/>
        <v>0</v>
      </c>
      <c r="L55" s="3">
        <f t="shared" si="6"/>
        <v>0</v>
      </c>
      <c r="M55" s="3">
        <f t="shared" si="7"/>
        <v>0</v>
      </c>
      <c r="N55" s="3">
        <f t="shared" si="8"/>
        <v>0</v>
      </c>
      <c r="O55" s="3">
        <f t="shared" si="9"/>
        <v>0</v>
      </c>
      <c r="P55" s="3">
        <v>80</v>
      </c>
      <c r="Q55" s="3">
        <f t="shared" si="10"/>
        <v>0</v>
      </c>
      <c r="R55" s="3">
        <f t="shared" si="11"/>
        <v>0</v>
      </c>
      <c r="S55" s="3">
        <f t="shared" si="12"/>
        <v>0</v>
      </c>
      <c r="T55" s="3">
        <f t="shared" si="13"/>
        <v>0</v>
      </c>
      <c r="U55" s="3">
        <f t="shared" si="14"/>
        <v>0</v>
      </c>
      <c r="V55" s="3">
        <v>10</v>
      </c>
      <c r="W55" s="3">
        <f t="shared" si="15"/>
        <v>0</v>
      </c>
      <c r="X55" s="3">
        <f t="shared" si="16"/>
        <v>0</v>
      </c>
      <c r="Y55" s="3">
        <f t="shared" si="17"/>
        <v>0</v>
      </c>
      <c r="Z55" s="3">
        <f t="shared" si="18"/>
        <v>0</v>
      </c>
      <c r="AA55" s="3">
        <f t="shared" si="19"/>
        <v>0</v>
      </c>
      <c r="AB55" s="3">
        <v>0</v>
      </c>
      <c r="AC55" s="3">
        <f t="shared" si="20"/>
        <v>0</v>
      </c>
      <c r="AD55" s="3">
        <f t="shared" si="21"/>
        <v>0</v>
      </c>
      <c r="AE55" s="3">
        <f t="shared" si="22"/>
        <v>0</v>
      </c>
      <c r="AF55" s="3">
        <f t="shared" si="23"/>
        <v>0</v>
      </c>
      <c r="AG55" s="3">
        <f t="shared" si="24"/>
        <v>0</v>
      </c>
      <c r="AH55" s="3">
        <v>0</v>
      </c>
      <c r="AI55" s="3">
        <f t="shared" si="25"/>
        <v>0</v>
      </c>
      <c r="AJ55" s="3">
        <f t="shared" si="26"/>
        <v>0</v>
      </c>
      <c r="AK55" s="3">
        <f t="shared" si="27"/>
        <v>0</v>
      </c>
      <c r="AL55" s="3">
        <f t="shared" si="28"/>
        <v>0</v>
      </c>
      <c r="AM55" s="3">
        <f t="shared" si="29"/>
        <v>0</v>
      </c>
      <c r="AN55" s="3">
        <f t="shared" si="30"/>
        <v>0</v>
      </c>
      <c r="AO55" s="3">
        <f t="shared" si="31"/>
        <v>0</v>
      </c>
      <c r="AP55" s="3">
        <f t="shared" si="32"/>
        <v>5</v>
      </c>
    </row>
    <row r="56" spans="1:42" x14ac:dyDescent="0.25">
      <c r="A56">
        <v>52</v>
      </c>
      <c r="D56" s="3">
        <v>60</v>
      </c>
      <c r="E56" s="3">
        <f t="shared" si="0"/>
        <v>0</v>
      </c>
      <c r="F56" s="3">
        <f t="shared" si="1"/>
        <v>0</v>
      </c>
      <c r="G56" s="3">
        <f t="shared" si="2"/>
        <v>0</v>
      </c>
      <c r="H56" s="3">
        <f t="shared" si="3"/>
        <v>0</v>
      </c>
      <c r="I56" s="3">
        <f t="shared" si="4"/>
        <v>0</v>
      </c>
      <c r="J56" s="3">
        <v>60</v>
      </c>
      <c r="K56" s="3">
        <f t="shared" si="5"/>
        <v>0</v>
      </c>
      <c r="L56" s="3">
        <f t="shared" si="6"/>
        <v>0</v>
      </c>
      <c r="M56" s="3">
        <f t="shared" si="7"/>
        <v>0</v>
      </c>
      <c r="N56" s="3">
        <f t="shared" si="8"/>
        <v>0</v>
      </c>
      <c r="O56" s="3">
        <f t="shared" si="9"/>
        <v>0</v>
      </c>
      <c r="P56" s="3">
        <v>80</v>
      </c>
      <c r="Q56" s="3">
        <f t="shared" si="10"/>
        <v>0</v>
      </c>
      <c r="R56" s="3">
        <f t="shared" si="11"/>
        <v>0</v>
      </c>
      <c r="S56" s="3">
        <f t="shared" si="12"/>
        <v>0</v>
      </c>
      <c r="T56" s="3">
        <f t="shared" si="13"/>
        <v>0</v>
      </c>
      <c r="U56" s="3">
        <f t="shared" si="14"/>
        <v>0</v>
      </c>
      <c r="V56" s="3">
        <v>10</v>
      </c>
      <c r="W56" s="3">
        <f t="shared" si="15"/>
        <v>0</v>
      </c>
      <c r="X56" s="3">
        <f t="shared" si="16"/>
        <v>0</v>
      </c>
      <c r="Y56" s="3">
        <f t="shared" si="17"/>
        <v>0</v>
      </c>
      <c r="Z56" s="3">
        <f t="shared" si="18"/>
        <v>0</v>
      </c>
      <c r="AA56" s="3">
        <f t="shared" si="19"/>
        <v>0</v>
      </c>
      <c r="AB56" s="3">
        <v>0</v>
      </c>
      <c r="AC56" s="3">
        <f t="shared" si="20"/>
        <v>0</v>
      </c>
      <c r="AD56" s="3">
        <f t="shared" si="21"/>
        <v>0</v>
      </c>
      <c r="AE56" s="3">
        <f t="shared" si="22"/>
        <v>0</v>
      </c>
      <c r="AF56" s="3">
        <f t="shared" si="23"/>
        <v>0</v>
      </c>
      <c r="AG56" s="3">
        <f t="shared" si="24"/>
        <v>0</v>
      </c>
      <c r="AH56" s="3">
        <v>0</v>
      </c>
      <c r="AI56" s="3">
        <f t="shared" si="25"/>
        <v>0</v>
      </c>
      <c r="AJ56" s="3">
        <f t="shared" si="26"/>
        <v>0</v>
      </c>
      <c r="AK56" s="3">
        <f t="shared" si="27"/>
        <v>0</v>
      </c>
      <c r="AL56" s="3">
        <f t="shared" si="28"/>
        <v>0</v>
      </c>
      <c r="AM56" s="3">
        <f t="shared" si="29"/>
        <v>0</v>
      </c>
      <c r="AN56" s="3">
        <f t="shared" si="30"/>
        <v>0</v>
      </c>
      <c r="AO56" s="3">
        <f t="shared" si="31"/>
        <v>0</v>
      </c>
      <c r="AP56" s="3">
        <f t="shared" si="32"/>
        <v>5</v>
      </c>
    </row>
    <row r="57" spans="1:42" x14ac:dyDescent="0.25">
      <c r="A57">
        <v>53</v>
      </c>
      <c r="D57" s="3">
        <v>60</v>
      </c>
      <c r="E57" s="3">
        <f t="shared" si="0"/>
        <v>0</v>
      </c>
      <c r="F57" s="3">
        <f t="shared" si="1"/>
        <v>0</v>
      </c>
      <c r="G57" s="3">
        <f t="shared" si="2"/>
        <v>0</v>
      </c>
      <c r="H57" s="3">
        <f t="shared" si="3"/>
        <v>0</v>
      </c>
      <c r="I57" s="3">
        <f t="shared" si="4"/>
        <v>0</v>
      </c>
      <c r="J57" s="3">
        <v>60</v>
      </c>
      <c r="K57" s="3">
        <f t="shared" si="5"/>
        <v>0</v>
      </c>
      <c r="L57" s="3">
        <f t="shared" si="6"/>
        <v>0</v>
      </c>
      <c r="M57" s="3">
        <f t="shared" si="7"/>
        <v>0</v>
      </c>
      <c r="N57" s="3">
        <f t="shared" si="8"/>
        <v>0</v>
      </c>
      <c r="O57" s="3">
        <f t="shared" si="9"/>
        <v>0</v>
      </c>
      <c r="P57" s="3">
        <v>80</v>
      </c>
      <c r="Q57" s="3">
        <f t="shared" si="10"/>
        <v>0</v>
      </c>
      <c r="R57" s="3">
        <f t="shared" si="11"/>
        <v>0</v>
      </c>
      <c r="S57" s="3">
        <f t="shared" si="12"/>
        <v>0</v>
      </c>
      <c r="T57" s="3">
        <f t="shared" si="13"/>
        <v>0</v>
      </c>
      <c r="U57" s="3">
        <f t="shared" si="14"/>
        <v>0</v>
      </c>
      <c r="V57" s="3">
        <v>10</v>
      </c>
      <c r="W57" s="3">
        <f t="shared" si="15"/>
        <v>0</v>
      </c>
      <c r="X57" s="3">
        <f t="shared" si="16"/>
        <v>0</v>
      </c>
      <c r="Y57" s="3">
        <f t="shared" si="17"/>
        <v>0</v>
      </c>
      <c r="Z57" s="3">
        <f t="shared" si="18"/>
        <v>0</v>
      </c>
      <c r="AA57" s="3">
        <f t="shared" si="19"/>
        <v>0</v>
      </c>
      <c r="AB57" s="3">
        <v>0</v>
      </c>
      <c r="AC57" s="3">
        <f t="shared" si="20"/>
        <v>0</v>
      </c>
      <c r="AD57" s="3">
        <f t="shared" si="21"/>
        <v>0</v>
      </c>
      <c r="AE57" s="3">
        <f t="shared" si="22"/>
        <v>0</v>
      </c>
      <c r="AF57" s="3">
        <f t="shared" si="23"/>
        <v>0</v>
      </c>
      <c r="AG57" s="3">
        <f t="shared" si="24"/>
        <v>0</v>
      </c>
      <c r="AH57" s="3">
        <v>0</v>
      </c>
      <c r="AI57" s="3">
        <f t="shared" si="25"/>
        <v>0</v>
      </c>
      <c r="AJ57" s="3">
        <f t="shared" si="26"/>
        <v>0</v>
      </c>
      <c r="AK57" s="3">
        <f t="shared" si="27"/>
        <v>0</v>
      </c>
      <c r="AL57" s="3">
        <f t="shared" si="28"/>
        <v>0</v>
      </c>
      <c r="AM57" s="3">
        <f t="shared" si="29"/>
        <v>0</v>
      </c>
      <c r="AN57" s="3">
        <f t="shared" si="30"/>
        <v>0</v>
      </c>
      <c r="AO57" s="3">
        <f t="shared" si="31"/>
        <v>0</v>
      </c>
      <c r="AP57" s="3">
        <f t="shared" si="32"/>
        <v>5</v>
      </c>
    </row>
    <row r="58" spans="1:42" x14ac:dyDescent="0.25">
      <c r="A58">
        <v>54</v>
      </c>
      <c r="D58" s="3">
        <v>60</v>
      </c>
      <c r="E58" s="3">
        <f t="shared" si="0"/>
        <v>0</v>
      </c>
      <c r="F58" s="3">
        <f t="shared" si="1"/>
        <v>0</v>
      </c>
      <c r="G58" s="3">
        <f t="shared" si="2"/>
        <v>0</v>
      </c>
      <c r="H58" s="3">
        <f t="shared" si="3"/>
        <v>0</v>
      </c>
      <c r="I58" s="3">
        <f t="shared" si="4"/>
        <v>0</v>
      </c>
      <c r="J58" s="3">
        <v>60</v>
      </c>
      <c r="K58" s="3">
        <f t="shared" si="5"/>
        <v>0</v>
      </c>
      <c r="L58" s="3">
        <f t="shared" si="6"/>
        <v>0</v>
      </c>
      <c r="M58" s="3">
        <f t="shared" si="7"/>
        <v>0</v>
      </c>
      <c r="N58" s="3">
        <f t="shared" si="8"/>
        <v>0</v>
      </c>
      <c r="O58" s="3">
        <f t="shared" si="9"/>
        <v>0</v>
      </c>
      <c r="P58" s="3">
        <v>80</v>
      </c>
      <c r="Q58" s="3">
        <f t="shared" si="10"/>
        <v>0</v>
      </c>
      <c r="R58" s="3">
        <f t="shared" si="11"/>
        <v>0</v>
      </c>
      <c r="S58" s="3">
        <f t="shared" si="12"/>
        <v>0</v>
      </c>
      <c r="T58" s="3">
        <f t="shared" si="13"/>
        <v>0</v>
      </c>
      <c r="U58" s="3">
        <f t="shared" si="14"/>
        <v>0</v>
      </c>
      <c r="V58" s="3">
        <v>10</v>
      </c>
      <c r="W58" s="3">
        <f t="shared" si="15"/>
        <v>0</v>
      </c>
      <c r="X58" s="3">
        <f t="shared" si="16"/>
        <v>0</v>
      </c>
      <c r="Y58" s="3">
        <f t="shared" si="17"/>
        <v>0</v>
      </c>
      <c r="Z58" s="3">
        <f t="shared" si="18"/>
        <v>0</v>
      </c>
      <c r="AA58" s="3">
        <f t="shared" si="19"/>
        <v>0</v>
      </c>
      <c r="AB58" s="3">
        <v>0</v>
      </c>
      <c r="AC58" s="3">
        <f t="shared" si="20"/>
        <v>0</v>
      </c>
      <c r="AD58" s="3">
        <f t="shared" si="21"/>
        <v>0</v>
      </c>
      <c r="AE58" s="3">
        <f t="shared" si="22"/>
        <v>0</v>
      </c>
      <c r="AF58" s="3">
        <f t="shared" si="23"/>
        <v>0</v>
      </c>
      <c r="AG58" s="3">
        <f t="shared" si="24"/>
        <v>0</v>
      </c>
      <c r="AH58" s="3">
        <v>0</v>
      </c>
      <c r="AI58" s="3">
        <f t="shared" si="25"/>
        <v>0</v>
      </c>
      <c r="AJ58" s="3">
        <f t="shared" si="26"/>
        <v>0</v>
      </c>
      <c r="AK58" s="3">
        <f t="shared" si="27"/>
        <v>0</v>
      </c>
      <c r="AL58" s="3">
        <f t="shared" si="28"/>
        <v>0</v>
      </c>
      <c r="AM58" s="3">
        <f t="shared" si="29"/>
        <v>0</v>
      </c>
      <c r="AN58" s="3">
        <f t="shared" si="30"/>
        <v>0</v>
      </c>
      <c r="AO58" s="3">
        <f t="shared" si="31"/>
        <v>0</v>
      </c>
      <c r="AP58" s="3">
        <f t="shared" si="32"/>
        <v>5</v>
      </c>
    </row>
    <row r="59" spans="1:42" x14ac:dyDescent="0.25">
      <c r="A59">
        <v>55</v>
      </c>
      <c r="D59" s="3">
        <v>60</v>
      </c>
      <c r="E59" s="3">
        <f t="shared" si="0"/>
        <v>0</v>
      </c>
      <c r="F59" s="3">
        <f t="shared" si="1"/>
        <v>0</v>
      </c>
      <c r="G59" s="3">
        <f t="shared" si="2"/>
        <v>0</v>
      </c>
      <c r="H59" s="3">
        <f t="shared" si="3"/>
        <v>0</v>
      </c>
      <c r="I59" s="3">
        <f t="shared" si="4"/>
        <v>0</v>
      </c>
      <c r="J59" s="3">
        <v>60</v>
      </c>
      <c r="K59" s="3">
        <f t="shared" si="5"/>
        <v>0</v>
      </c>
      <c r="L59" s="3">
        <f t="shared" si="6"/>
        <v>0</v>
      </c>
      <c r="M59" s="3">
        <f t="shared" si="7"/>
        <v>0</v>
      </c>
      <c r="N59" s="3">
        <f t="shared" si="8"/>
        <v>0</v>
      </c>
      <c r="O59" s="3">
        <f t="shared" si="9"/>
        <v>0</v>
      </c>
      <c r="P59" s="3">
        <v>80</v>
      </c>
      <c r="Q59" s="3">
        <f t="shared" si="10"/>
        <v>0</v>
      </c>
      <c r="R59" s="3">
        <f t="shared" si="11"/>
        <v>0</v>
      </c>
      <c r="S59" s="3">
        <f t="shared" si="12"/>
        <v>0</v>
      </c>
      <c r="T59" s="3">
        <f t="shared" si="13"/>
        <v>0</v>
      </c>
      <c r="U59" s="3">
        <f t="shared" si="14"/>
        <v>0</v>
      </c>
      <c r="V59" s="3">
        <v>10</v>
      </c>
      <c r="W59" s="3">
        <f t="shared" si="15"/>
        <v>0</v>
      </c>
      <c r="X59" s="3">
        <f t="shared" si="16"/>
        <v>0</v>
      </c>
      <c r="Y59" s="3">
        <f t="shared" si="17"/>
        <v>0</v>
      </c>
      <c r="Z59" s="3">
        <f t="shared" si="18"/>
        <v>0</v>
      </c>
      <c r="AA59" s="3">
        <f t="shared" si="19"/>
        <v>0</v>
      </c>
      <c r="AB59" s="3">
        <v>0</v>
      </c>
      <c r="AC59" s="3">
        <f t="shared" si="20"/>
        <v>0</v>
      </c>
      <c r="AD59" s="3">
        <f t="shared" si="21"/>
        <v>0</v>
      </c>
      <c r="AE59" s="3">
        <f t="shared" si="22"/>
        <v>0</v>
      </c>
      <c r="AF59" s="3">
        <f t="shared" si="23"/>
        <v>0</v>
      </c>
      <c r="AG59" s="3">
        <f t="shared" si="24"/>
        <v>0</v>
      </c>
      <c r="AH59" s="3">
        <v>0</v>
      </c>
      <c r="AI59" s="3">
        <f t="shared" si="25"/>
        <v>0</v>
      </c>
      <c r="AJ59" s="3">
        <f t="shared" si="26"/>
        <v>0</v>
      </c>
      <c r="AK59" s="3">
        <f t="shared" si="27"/>
        <v>0</v>
      </c>
      <c r="AL59" s="3">
        <f t="shared" si="28"/>
        <v>0</v>
      </c>
      <c r="AM59" s="3">
        <f t="shared" si="29"/>
        <v>0</v>
      </c>
      <c r="AN59" s="3">
        <f t="shared" si="30"/>
        <v>0</v>
      </c>
      <c r="AO59" s="3">
        <f t="shared" si="31"/>
        <v>0</v>
      </c>
      <c r="AP59" s="3">
        <f t="shared" si="32"/>
        <v>5</v>
      </c>
    </row>
    <row r="60" spans="1:42" x14ac:dyDescent="0.25">
      <c r="A60">
        <v>56</v>
      </c>
      <c r="D60" s="3">
        <v>60</v>
      </c>
      <c r="E60" s="3">
        <f t="shared" si="0"/>
        <v>0</v>
      </c>
      <c r="F60" s="3">
        <f t="shared" si="1"/>
        <v>0</v>
      </c>
      <c r="G60" s="3">
        <f t="shared" si="2"/>
        <v>0</v>
      </c>
      <c r="H60" s="3">
        <f t="shared" si="3"/>
        <v>0</v>
      </c>
      <c r="I60" s="3">
        <f t="shared" si="4"/>
        <v>0</v>
      </c>
      <c r="J60" s="3">
        <v>60</v>
      </c>
      <c r="K60" s="3">
        <f t="shared" si="5"/>
        <v>0</v>
      </c>
      <c r="L60" s="3">
        <f t="shared" si="6"/>
        <v>0</v>
      </c>
      <c r="M60" s="3">
        <f t="shared" si="7"/>
        <v>0</v>
      </c>
      <c r="N60" s="3">
        <f t="shared" si="8"/>
        <v>0</v>
      </c>
      <c r="O60" s="3">
        <f t="shared" si="9"/>
        <v>0</v>
      </c>
      <c r="P60" s="3">
        <v>80</v>
      </c>
      <c r="Q60" s="3">
        <f t="shared" si="10"/>
        <v>0</v>
      </c>
      <c r="R60" s="3">
        <f t="shared" si="11"/>
        <v>0</v>
      </c>
      <c r="S60" s="3">
        <f t="shared" si="12"/>
        <v>0</v>
      </c>
      <c r="T60" s="3">
        <f t="shared" si="13"/>
        <v>0</v>
      </c>
      <c r="U60" s="3">
        <f t="shared" si="14"/>
        <v>0</v>
      </c>
      <c r="V60" s="3">
        <v>10</v>
      </c>
      <c r="W60" s="3">
        <f t="shared" si="15"/>
        <v>0</v>
      </c>
      <c r="X60" s="3">
        <f t="shared" si="16"/>
        <v>0</v>
      </c>
      <c r="Y60" s="3">
        <f t="shared" si="17"/>
        <v>0</v>
      </c>
      <c r="Z60" s="3">
        <f t="shared" si="18"/>
        <v>0</v>
      </c>
      <c r="AA60" s="3">
        <f t="shared" si="19"/>
        <v>0</v>
      </c>
      <c r="AB60" s="3">
        <v>0</v>
      </c>
      <c r="AC60" s="3">
        <f t="shared" si="20"/>
        <v>0</v>
      </c>
      <c r="AD60" s="3">
        <f t="shared" si="21"/>
        <v>0</v>
      </c>
      <c r="AE60" s="3">
        <f t="shared" si="22"/>
        <v>0</v>
      </c>
      <c r="AF60" s="3">
        <f t="shared" si="23"/>
        <v>0</v>
      </c>
      <c r="AG60" s="3">
        <f t="shared" si="24"/>
        <v>0</v>
      </c>
      <c r="AH60" s="3">
        <v>0</v>
      </c>
      <c r="AI60" s="3">
        <f t="shared" si="25"/>
        <v>0</v>
      </c>
      <c r="AJ60" s="3">
        <f t="shared" si="26"/>
        <v>0</v>
      </c>
      <c r="AK60" s="3">
        <f t="shared" si="27"/>
        <v>0</v>
      </c>
      <c r="AL60" s="3">
        <f t="shared" si="28"/>
        <v>0</v>
      </c>
      <c r="AM60" s="3">
        <f t="shared" si="29"/>
        <v>0</v>
      </c>
      <c r="AN60" s="3">
        <f t="shared" si="30"/>
        <v>0</v>
      </c>
      <c r="AO60" s="3">
        <f t="shared" si="31"/>
        <v>0</v>
      </c>
      <c r="AP60" s="3">
        <f t="shared" si="32"/>
        <v>5</v>
      </c>
    </row>
    <row r="61" spans="1:42" x14ac:dyDescent="0.25">
      <c r="A61">
        <v>57</v>
      </c>
      <c r="D61" s="3">
        <v>60</v>
      </c>
      <c r="E61" s="3">
        <f t="shared" si="0"/>
        <v>0</v>
      </c>
      <c r="F61" s="3">
        <f t="shared" si="1"/>
        <v>0</v>
      </c>
      <c r="G61" s="3">
        <f t="shared" si="2"/>
        <v>0</v>
      </c>
      <c r="H61" s="3">
        <f t="shared" si="3"/>
        <v>0</v>
      </c>
      <c r="I61" s="3">
        <f t="shared" si="4"/>
        <v>0</v>
      </c>
      <c r="J61" s="3">
        <v>60</v>
      </c>
      <c r="K61" s="3">
        <f t="shared" si="5"/>
        <v>0</v>
      </c>
      <c r="L61" s="3">
        <f t="shared" si="6"/>
        <v>0</v>
      </c>
      <c r="M61" s="3">
        <f t="shared" si="7"/>
        <v>0</v>
      </c>
      <c r="N61" s="3">
        <f t="shared" si="8"/>
        <v>0</v>
      </c>
      <c r="O61" s="3">
        <f t="shared" si="9"/>
        <v>0</v>
      </c>
      <c r="P61" s="3">
        <v>80</v>
      </c>
      <c r="Q61" s="3">
        <f t="shared" si="10"/>
        <v>0</v>
      </c>
      <c r="R61" s="3">
        <f t="shared" si="11"/>
        <v>0</v>
      </c>
      <c r="S61" s="3">
        <f t="shared" si="12"/>
        <v>0</v>
      </c>
      <c r="T61" s="3">
        <f t="shared" si="13"/>
        <v>0</v>
      </c>
      <c r="U61" s="3">
        <f t="shared" si="14"/>
        <v>0</v>
      </c>
      <c r="V61" s="3">
        <v>10</v>
      </c>
      <c r="W61" s="3">
        <f t="shared" si="15"/>
        <v>0</v>
      </c>
      <c r="X61" s="3">
        <f t="shared" si="16"/>
        <v>0</v>
      </c>
      <c r="Y61" s="3">
        <f t="shared" si="17"/>
        <v>0</v>
      </c>
      <c r="Z61" s="3">
        <f t="shared" si="18"/>
        <v>0</v>
      </c>
      <c r="AA61" s="3">
        <f t="shared" si="19"/>
        <v>0</v>
      </c>
      <c r="AB61" s="3">
        <v>0</v>
      </c>
      <c r="AC61" s="3">
        <f t="shared" si="20"/>
        <v>0</v>
      </c>
      <c r="AD61" s="3">
        <f t="shared" si="21"/>
        <v>0</v>
      </c>
      <c r="AE61" s="3">
        <f t="shared" si="22"/>
        <v>0</v>
      </c>
      <c r="AF61" s="3">
        <f t="shared" si="23"/>
        <v>0</v>
      </c>
      <c r="AG61" s="3">
        <f t="shared" si="24"/>
        <v>0</v>
      </c>
      <c r="AH61" s="3">
        <v>0</v>
      </c>
      <c r="AI61" s="3">
        <f t="shared" si="25"/>
        <v>0</v>
      </c>
      <c r="AJ61" s="3">
        <f t="shared" si="26"/>
        <v>0</v>
      </c>
      <c r="AK61" s="3">
        <f t="shared" si="27"/>
        <v>0</v>
      </c>
      <c r="AL61" s="3">
        <f t="shared" si="28"/>
        <v>0</v>
      </c>
      <c r="AM61" s="3">
        <f t="shared" si="29"/>
        <v>0</v>
      </c>
      <c r="AN61" s="3">
        <f t="shared" si="30"/>
        <v>0</v>
      </c>
      <c r="AO61" s="3">
        <f t="shared" si="31"/>
        <v>0</v>
      </c>
      <c r="AP61" s="3">
        <f t="shared" si="32"/>
        <v>5</v>
      </c>
    </row>
    <row r="62" spans="1:42" x14ac:dyDescent="0.25">
      <c r="A62">
        <v>58</v>
      </c>
      <c r="D62" s="3">
        <v>60</v>
      </c>
      <c r="E62" s="3">
        <f t="shared" si="0"/>
        <v>0</v>
      </c>
      <c r="F62" s="3">
        <f t="shared" si="1"/>
        <v>0</v>
      </c>
      <c r="G62" s="3">
        <f t="shared" si="2"/>
        <v>0</v>
      </c>
      <c r="H62" s="3">
        <f t="shared" si="3"/>
        <v>0</v>
      </c>
      <c r="I62" s="3">
        <f t="shared" si="4"/>
        <v>0</v>
      </c>
      <c r="J62" s="3">
        <v>60</v>
      </c>
      <c r="K62" s="3">
        <f t="shared" si="5"/>
        <v>0</v>
      </c>
      <c r="L62" s="3">
        <f t="shared" si="6"/>
        <v>0</v>
      </c>
      <c r="M62" s="3">
        <f t="shared" si="7"/>
        <v>0</v>
      </c>
      <c r="N62" s="3">
        <f t="shared" si="8"/>
        <v>0</v>
      </c>
      <c r="O62" s="3">
        <f t="shared" si="9"/>
        <v>0</v>
      </c>
      <c r="P62" s="3">
        <v>80</v>
      </c>
      <c r="Q62" s="3">
        <f t="shared" si="10"/>
        <v>0</v>
      </c>
      <c r="R62" s="3">
        <f t="shared" si="11"/>
        <v>0</v>
      </c>
      <c r="S62" s="3">
        <f t="shared" si="12"/>
        <v>0</v>
      </c>
      <c r="T62" s="3">
        <f t="shared" si="13"/>
        <v>0</v>
      </c>
      <c r="U62" s="3">
        <f t="shared" si="14"/>
        <v>0</v>
      </c>
      <c r="V62" s="3">
        <v>10</v>
      </c>
      <c r="W62" s="3">
        <f t="shared" si="15"/>
        <v>0</v>
      </c>
      <c r="X62" s="3">
        <f t="shared" si="16"/>
        <v>0</v>
      </c>
      <c r="Y62" s="3">
        <f t="shared" si="17"/>
        <v>0</v>
      </c>
      <c r="Z62" s="3">
        <f t="shared" si="18"/>
        <v>0</v>
      </c>
      <c r="AA62" s="3">
        <f t="shared" si="19"/>
        <v>0</v>
      </c>
      <c r="AB62" s="3">
        <v>0</v>
      </c>
      <c r="AC62" s="3">
        <f t="shared" si="20"/>
        <v>0</v>
      </c>
      <c r="AD62" s="3">
        <f t="shared" si="21"/>
        <v>0</v>
      </c>
      <c r="AE62" s="3">
        <f t="shared" si="22"/>
        <v>0</v>
      </c>
      <c r="AF62" s="3">
        <f t="shared" si="23"/>
        <v>0</v>
      </c>
      <c r="AG62" s="3">
        <f t="shared" si="24"/>
        <v>0</v>
      </c>
      <c r="AH62" s="3">
        <v>0</v>
      </c>
      <c r="AI62" s="3">
        <f t="shared" si="25"/>
        <v>0</v>
      </c>
      <c r="AJ62" s="3">
        <f t="shared" si="26"/>
        <v>0</v>
      </c>
      <c r="AK62" s="3">
        <f t="shared" si="27"/>
        <v>0</v>
      </c>
      <c r="AL62" s="3">
        <f t="shared" si="28"/>
        <v>0</v>
      </c>
      <c r="AM62" s="3">
        <f t="shared" si="29"/>
        <v>0</v>
      </c>
      <c r="AN62" s="3">
        <f t="shared" si="30"/>
        <v>0</v>
      </c>
      <c r="AO62" s="3">
        <f t="shared" si="31"/>
        <v>0</v>
      </c>
      <c r="AP62" s="3">
        <f t="shared" si="32"/>
        <v>5</v>
      </c>
    </row>
    <row r="63" spans="1:42" x14ac:dyDescent="0.25">
      <c r="A63">
        <v>59</v>
      </c>
      <c r="D63" s="3">
        <v>60</v>
      </c>
      <c r="E63" s="3">
        <f t="shared" si="0"/>
        <v>0</v>
      </c>
      <c r="F63" s="3">
        <f t="shared" si="1"/>
        <v>0</v>
      </c>
      <c r="G63" s="3">
        <f t="shared" si="2"/>
        <v>0</v>
      </c>
      <c r="H63" s="3">
        <f t="shared" si="3"/>
        <v>0</v>
      </c>
      <c r="I63" s="3">
        <f t="shared" si="4"/>
        <v>0</v>
      </c>
      <c r="J63" s="3">
        <v>60</v>
      </c>
      <c r="K63" s="3">
        <f t="shared" si="5"/>
        <v>0</v>
      </c>
      <c r="L63" s="3">
        <f t="shared" si="6"/>
        <v>0</v>
      </c>
      <c r="M63" s="3">
        <f t="shared" si="7"/>
        <v>0</v>
      </c>
      <c r="N63" s="3">
        <f t="shared" si="8"/>
        <v>0</v>
      </c>
      <c r="O63" s="3">
        <f t="shared" si="9"/>
        <v>0</v>
      </c>
      <c r="P63" s="3">
        <v>80</v>
      </c>
      <c r="Q63" s="3">
        <f t="shared" si="10"/>
        <v>0</v>
      </c>
      <c r="R63" s="3">
        <f t="shared" si="11"/>
        <v>0</v>
      </c>
      <c r="S63" s="3">
        <f t="shared" si="12"/>
        <v>0</v>
      </c>
      <c r="T63" s="3">
        <f t="shared" si="13"/>
        <v>0</v>
      </c>
      <c r="U63" s="3">
        <f t="shared" si="14"/>
        <v>0</v>
      </c>
      <c r="V63" s="3">
        <v>10</v>
      </c>
      <c r="W63" s="3">
        <f t="shared" si="15"/>
        <v>0</v>
      </c>
      <c r="X63" s="3">
        <f t="shared" si="16"/>
        <v>0</v>
      </c>
      <c r="Y63" s="3">
        <f t="shared" si="17"/>
        <v>0</v>
      </c>
      <c r="Z63" s="3">
        <f t="shared" si="18"/>
        <v>0</v>
      </c>
      <c r="AA63" s="3">
        <f t="shared" si="19"/>
        <v>0</v>
      </c>
      <c r="AB63" s="3">
        <v>0</v>
      </c>
      <c r="AC63" s="3">
        <f t="shared" si="20"/>
        <v>0</v>
      </c>
      <c r="AD63" s="3">
        <f t="shared" si="21"/>
        <v>0</v>
      </c>
      <c r="AE63" s="3">
        <f t="shared" si="22"/>
        <v>0</v>
      </c>
      <c r="AF63" s="3">
        <f t="shared" si="23"/>
        <v>0</v>
      </c>
      <c r="AG63" s="3">
        <f t="shared" si="24"/>
        <v>0</v>
      </c>
      <c r="AH63" s="3">
        <v>0</v>
      </c>
      <c r="AI63" s="3">
        <f t="shared" si="25"/>
        <v>0</v>
      </c>
      <c r="AJ63" s="3">
        <f t="shared" si="26"/>
        <v>0</v>
      </c>
      <c r="AK63" s="3">
        <f t="shared" si="27"/>
        <v>0</v>
      </c>
      <c r="AL63" s="3">
        <f t="shared" si="28"/>
        <v>0</v>
      </c>
      <c r="AM63" s="3">
        <f t="shared" si="29"/>
        <v>0</v>
      </c>
      <c r="AN63" s="3">
        <f t="shared" si="30"/>
        <v>0</v>
      </c>
      <c r="AO63" s="3">
        <f t="shared" si="31"/>
        <v>0</v>
      </c>
      <c r="AP63" s="3">
        <f t="shared" si="32"/>
        <v>5</v>
      </c>
    </row>
    <row r="64" spans="1:42" x14ac:dyDescent="0.25">
      <c r="A64">
        <v>60</v>
      </c>
      <c r="D64" s="3">
        <v>60</v>
      </c>
      <c r="E64" s="3">
        <f t="shared" si="0"/>
        <v>0</v>
      </c>
      <c r="F64" s="3">
        <f t="shared" si="1"/>
        <v>0</v>
      </c>
      <c r="G64" s="3">
        <f t="shared" si="2"/>
        <v>0</v>
      </c>
      <c r="H64" s="3">
        <f t="shared" si="3"/>
        <v>0</v>
      </c>
      <c r="I64" s="3">
        <f t="shared" si="4"/>
        <v>0</v>
      </c>
      <c r="J64" s="3">
        <v>60</v>
      </c>
      <c r="K64" s="3">
        <f t="shared" si="5"/>
        <v>0</v>
      </c>
      <c r="L64" s="3">
        <f t="shared" si="6"/>
        <v>0</v>
      </c>
      <c r="M64" s="3">
        <f t="shared" si="7"/>
        <v>0</v>
      </c>
      <c r="N64" s="3">
        <f t="shared" si="8"/>
        <v>0</v>
      </c>
      <c r="O64" s="3">
        <f t="shared" si="9"/>
        <v>0</v>
      </c>
      <c r="P64" s="3">
        <v>80</v>
      </c>
      <c r="Q64" s="3">
        <f t="shared" si="10"/>
        <v>0</v>
      </c>
      <c r="R64" s="3">
        <f t="shared" si="11"/>
        <v>0</v>
      </c>
      <c r="S64" s="3">
        <f t="shared" si="12"/>
        <v>0</v>
      </c>
      <c r="T64" s="3">
        <f t="shared" si="13"/>
        <v>0</v>
      </c>
      <c r="U64" s="3">
        <f t="shared" si="14"/>
        <v>0</v>
      </c>
      <c r="V64" s="3">
        <v>10</v>
      </c>
      <c r="W64" s="3">
        <f t="shared" si="15"/>
        <v>0</v>
      </c>
      <c r="X64" s="3">
        <f t="shared" si="16"/>
        <v>0</v>
      </c>
      <c r="Y64" s="3">
        <f t="shared" si="17"/>
        <v>0</v>
      </c>
      <c r="Z64" s="3">
        <f t="shared" si="18"/>
        <v>0</v>
      </c>
      <c r="AA64" s="3">
        <f t="shared" si="19"/>
        <v>0</v>
      </c>
      <c r="AB64" s="3">
        <v>0</v>
      </c>
      <c r="AC64" s="3">
        <f t="shared" si="20"/>
        <v>0</v>
      </c>
      <c r="AD64" s="3">
        <f t="shared" si="21"/>
        <v>0</v>
      </c>
      <c r="AE64" s="3">
        <f t="shared" si="22"/>
        <v>0</v>
      </c>
      <c r="AF64" s="3">
        <f t="shared" si="23"/>
        <v>0</v>
      </c>
      <c r="AG64" s="3">
        <f t="shared" si="24"/>
        <v>0</v>
      </c>
      <c r="AH64" s="3">
        <v>0</v>
      </c>
      <c r="AI64" s="3">
        <f t="shared" si="25"/>
        <v>0</v>
      </c>
      <c r="AJ64" s="3">
        <f t="shared" si="26"/>
        <v>0</v>
      </c>
      <c r="AK64" s="3">
        <f t="shared" si="27"/>
        <v>0</v>
      </c>
      <c r="AL64" s="3">
        <f t="shared" si="28"/>
        <v>0</v>
      </c>
      <c r="AM64" s="3">
        <f t="shared" si="29"/>
        <v>0</v>
      </c>
      <c r="AN64" s="3">
        <f t="shared" si="30"/>
        <v>0</v>
      </c>
      <c r="AO64" s="3">
        <f t="shared" si="31"/>
        <v>0</v>
      </c>
      <c r="AP64" s="3">
        <f t="shared" si="32"/>
        <v>5</v>
      </c>
    </row>
    <row r="65" spans="1:42" x14ac:dyDescent="0.25">
      <c r="A65">
        <v>61</v>
      </c>
      <c r="D65" s="3">
        <v>60</v>
      </c>
      <c r="E65" s="3">
        <f t="shared" si="0"/>
        <v>0</v>
      </c>
      <c r="F65" s="3">
        <f t="shared" si="1"/>
        <v>0</v>
      </c>
      <c r="G65" s="3">
        <f t="shared" si="2"/>
        <v>0</v>
      </c>
      <c r="H65" s="3">
        <f t="shared" si="3"/>
        <v>0</v>
      </c>
      <c r="I65" s="3">
        <f t="shared" si="4"/>
        <v>0</v>
      </c>
      <c r="J65" s="3">
        <v>60</v>
      </c>
      <c r="K65" s="3">
        <f t="shared" si="5"/>
        <v>0</v>
      </c>
      <c r="L65" s="3">
        <f t="shared" si="6"/>
        <v>0</v>
      </c>
      <c r="M65" s="3">
        <f t="shared" si="7"/>
        <v>0</v>
      </c>
      <c r="N65" s="3">
        <f t="shared" si="8"/>
        <v>0</v>
      </c>
      <c r="O65" s="3">
        <f t="shared" si="9"/>
        <v>0</v>
      </c>
      <c r="P65" s="3">
        <v>80</v>
      </c>
      <c r="Q65" s="3">
        <f t="shared" si="10"/>
        <v>0</v>
      </c>
      <c r="R65" s="3">
        <f t="shared" si="11"/>
        <v>0</v>
      </c>
      <c r="S65" s="3">
        <f t="shared" si="12"/>
        <v>0</v>
      </c>
      <c r="T65" s="3">
        <f t="shared" si="13"/>
        <v>0</v>
      </c>
      <c r="U65" s="3">
        <f t="shared" si="14"/>
        <v>0</v>
      </c>
      <c r="V65" s="3">
        <v>10</v>
      </c>
      <c r="W65" s="3">
        <f t="shared" si="15"/>
        <v>0</v>
      </c>
      <c r="X65" s="3">
        <f t="shared" si="16"/>
        <v>0</v>
      </c>
      <c r="Y65" s="3">
        <f t="shared" si="17"/>
        <v>0</v>
      </c>
      <c r="Z65" s="3">
        <f t="shared" si="18"/>
        <v>0</v>
      </c>
      <c r="AA65" s="3">
        <f t="shared" si="19"/>
        <v>0</v>
      </c>
      <c r="AB65" s="3">
        <v>0</v>
      </c>
      <c r="AC65" s="3">
        <f t="shared" si="20"/>
        <v>0</v>
      </c>
      <c r="AD65" s="3">
        <f t="shared" si="21"/>
        <v>0</v>
      </c>
      <c r="AE65" s="3">
        <f t="shared" si="22"/>
        <v>0</v>
      </c>
      <c r="AF65" s="3">
        <f t="shared" si="23"/>
        <v>0</v>
      </c>
      <c r="AG65" s="3">
        <f t="shared" si="24"/>
        <v>0</v>
      </c>
      <c r="AH65" s="3">
        <v>0</v>
      </c>
      <c r="AI65" s="3">
        <f t="shared" si="25"/>
        <v>0</v>
      </c>
      <c r="AJ65" s="3">
        <f t="shared" si="26"/>
        <v>0</v>
      </c>
      <c r="AK65" s="3">
        <f t="shared" si="27"/>
        <v>0</v>
      </c>
      <c r="AL65" s="3">
        <f t="shared" si="28"/>
        <v>0</v>
      </c>
      <c r="AM65" s="3">
        <f t="shared" si="29"/>
        <v>0</v>
      </c>
      <c r="AN65" s="3">
        <f t="shared" si="30"/>
        <v>0</v>
      </c>
      <c r="AO65" s="3">
        <f t="shared" si="31"/>
        <v>0</v>
      </c>
      <c r="AP65" s="3">
        <f t="shared" si="32"/>
        <v>5</v>
      </c>
    </row>
    <row r="66" spans="1:42" x14ac:dyDescent="0.25">
      <c r="A66">
        <v>62</v>
      </c>
      <c r="D66" s="3">
        <v>60</v>
      </c>
      <c r="E66" s="3">
        <f t="shared" si="0"/>
        <v>0</v>
      </c>
      <c r="F66" s="3">
        <f t="shared" si="1"/>
        <v>0</v>
      </c>
      <c r="G66" s="3">
        <f t="shared" si="2"/>
        <v>0</v>
      </c>
      <c r="H66" s="3">
        <f t="shared" si="3"/>
        <v>0</v>
      </c>
      <c r="I66" s="3">
        <f t="shared" si="4"/>
        <v>0</v>
      </c>
      <c r="J66" s="3">
        <v>60</v>
      </c>
      <c r="K66" s="3">
        <f t="shared" si="5"/>
        <v>0</v>
      </c>
      <c r="L66" s="3">
        <f t="shared" si="6"/>
        <v>0</v>
      </c>
      <c r="M66" s="3">
        <f t="shared" si="7"/>
        <v>0</v>
      </c>
      <c r="N66" s="3">
        <f t="shared" si="8"/>
        <v>0</v>
      </c>
      <c r="O66" s="3">
        <f t="shared" si="9"/>
        <v>0</v>
      </c>
      <c r="P66" s="3">
        <v>80</v>
      </c>
      <c r="Q66" s="3">
        <f t="shared" si="10"/>
        <v>0</v>
      </c>
      <c r="R66" s="3">
        <f t="shared" si="11"/>
        <v>0</v>
      </c>
      <c r="S66" s="3">
        <f t="shared" si="12"/>
        <v>0</v>
      </c>
      <c r="T66" s="3">
        <f t="shared" si="13"/>
        <v>0</v>
      </c>
      <c r="U66" s="3">
        <f t="shared" si="14"/>
        <v>0</v>
      </c>
      <c r="V66" s="3">
        <v>10</v>
      </c>
      <c r="W66" s="3">
        <f t="shared" si="15"/>
        <v>0</v>
      </c>
      <c r="X66" s="3">
        <f t="shared" si="16"/>
        <v>0</v>
      </c>
      <c r="Y66" s="3">
        <f t="shared" si="17"/>
        <v>0</v>
      </c>
      <c r="Z66" s="3">
        <f t="shared" si="18"/>
        <v>0</v>
      </c>
      <c r="AA66" s="3">
        <f t="shared" si="19"/>
        <v>0</v>
      </c>
      <c r="AB66" s="3">
        <v>0</v>
      </c>
      <c r="AC66" s="3">
        <f t="shared" si="20"/>
        <v>0</v>
      </c>
      <c r="AD66" s="3">
        <f t="shared" si="21"/>
        <v>0</v>
      </c>
      <c r="AE66" s="3">
        <f t="shared" si="22"/>
        <v>0</v>
      </c>
      <c r="AF66" s="3">
        <f t="shared" si="23"/>
        <v>0</v>
      </c>
      <c r="AG66" s="3">
        <f t="shared" si="24"/>
        <v>0</v>
      </c>
      <c r="AH66" s="3">
        <v>0</v>
      </c>
      <c r="AI66" s="3">
        <f t="shared" si="25"/>
        <v>0</v>
      </c>
      <c r="AJ66" s="3">
        <f t="shared" si="26"/>
        <v>0</v>
      </c>
      <c r="AK66" s="3">
        <f t="shared" si="27"/>
        <v>0</v>
      </c>
      <c r="AL66" s="3">
        <f t="shared" si="28"/>
        <v>0</v>
      </c>
      <c r="AM66" s="3">
        <f t="shared" si="29"/>
        <v>0</v>
      </c>
      <c r="AN66" s="3">
        <f t="shared" si="30"/>
        <v>0</v>
      </c>
      <c r="AO66" s="3">
        <f t="shared" si="31"/>
        <v>0</v>
      </c>
      <c r="AP66" s="3">
        <f t="shared" si="32"/>
        <v>5</v>
      </c>
    </row>
    <row r="67" spans="1:42" x14ac:dyDescent="0.25">
      <c r="A67">
        <v>63</v>
      </c>
      <c r="D67" s="3">
        <v>60</v>
      </c>
      <c r="E67" s="3">
        <f t="shared" si="0"/>
        <v>0</v>
      </c>
      <c r="F67" s="3">
        <f t="shared" si="1"/>
        <v>0</v>
      </c>
      <c r="G67" s="3">
        <f t="shared" si="2"/>
        <v>0</v>
      </c>
      <c r="H67" s="3">
        <f t="shared" si="3"/>
        <v>0</v>
      </c>
      <c r="I67" s="3">
        <f t="shared" si="4"/>
        <v>0</v>
      </c>
      <c r="J67" s="3">
        <v>60</v>
      </c>
      <c r="K67" s="3">
        <f t="shared" si="5"/>
        <v>0</v>
      </c>
      <c r="L67" s="3">
        <f t="shared" si="6"/>
        <v>0</v>
      </c>
      <c r="M67" s="3">
        <f t="shared" si="7"/>
        <v>0</v>
      </c>
      <c r="N67" s="3">
        <f t="shared" si="8"/>
        <v>0</v>
      </c>
      <c r="O67" s="3">
        <f t="shared" si="9"/>
        <v>0</v>
      </c>
      <c r="P67" s="3">
        <v>80</v>
      </c>
      <c r="Q67" s="3">
        <f t="shared" si="10"/>
        <v>0</v>
      </c>
      <c r="R67" s="3">
        <f t="shared" si="11"/>
        <v>0</v>
      </c>
      <c r="S67" s="3">
        <f t="shared" si="12"/>
        <v>0</v>
      </c>
      <c r="T67" s="3">
        <f t="shared" si="13"/>
        <v>0</v>
      </c>
      <c r="U67" s="3">
        <f t="shared" si="14"/>
        <v>0</v>
      </c>
      <c r="V67" s="3">
        <v>10</v>
      </c>
      <c r="W67" s="3">
        <f t="shared" si="15"/>
        <v>0</v>
      </c>
      <c r="X67" s="3">
        <f t="shared" si="16"/>
        <v>0</v>
      </c>
      <c r="Y67" s="3">
        <f t="shared" si="17"/>
        <v>0</v>
      </c>
      <c r="Z67" s="3">
        <f t="shared" si="18"/>
        <v>0</v>
      </c>
      <c r="AA67" s="3">
        <f t="shared" si="19"/>
        <v>0</v>
      </c>
      <c r="AB67" s="3">
        <v>0</v>
      </c>
      <c r="AC67" s="3">
        <f t="shared" si="20"/>
        <v>0</v>
      </c>
      <c r="AD67" s="3">
        <f t="shared" si="21"/>
        <v>0</v>
      </c>
      <c r="AE67" s="3">
        <f t="shared" si="22"/>
        <v>0</v>
      </c>
      <c r="AF67" s="3">
        <f t="shared" si="23"/>
        <v>0</v>
      </c>
      <c r="AG67" s="3">
        <f t="shared" si="24"/>
        <v>0</v>
      </c>
      <c r="AH67" s="3">
        <v>0</v>
      </c>
      <c r="AI67" s="3">
        <f t="shared" si="25"/>
        <v>0</v>
      </c>
      <c r="AJ67" s="3">
        <f t="shared" si="26"/>
        <v>0</v>
      </c>
      <c r="AK67" s="3">
        <f t="shared" si="27"/>
        <v>0</v>
      </c>
      <c r="AL67" s="3">
        <f t="shared" si="28"/>
        <v>0</v>
      </c>
      <c r="AM67" s="3">
        <f t="shared" si="29"/>
        <v>0</v>
      </c>
      <c r="AN67" s="3">
        <f t="shared" si="30"/>
        <v>0</v>
      </c>
      <c r="AO67" s="3">
        <f t="shared" si="31"/>
        <v>0</v>
      </c>
      <c r="AP67" s="3">
        <f t="shared" si="32"/>
        <v>5</v>
      </c>
    </row>
    <row r="68" spans="1:42" x14ac:dyDescent="0.25">
      <c r="A68">
        <v>64</v>
      </c>
      <c r="D68" s="3">
        <v>60</v>
      </c>
      <c r="E68" s="3">
        <f t="shared" si="0"/>
        <v>0</v>
      </c>
      <c r="F68" s="3">
        <f t="shared" si="1"/>
        <v>0</v>
      </c>
      <c r="G68" s="3">
        <f t="shared" si="2"/>
        <v>0</v>
      </c>
      <c r="H68" s="3">
        <f t="shared" si="3"/>
        <v>0</v>
      </c>
      <c r="I68" s="3">
        <f t="shared" si="4"/>
        <v>0</v>
      </c>
      <c r="J68" s="3">
        <v>60</v>
      </c>
      <c r="K68" s="3">
        <f t="shared" si="5"/>
        <v>0</v>
      </c>
      <c r="L68" s="3">
        <f t="shared" si="6"/>
        <v>0</v>
      </c>
      <c r="M68" s="3">
        <f t="shared" si="7"/>
        <v>0</v>
      </c>
      <c r="N68" s="3">
        <f t="shared" si="8"/>
        <v>0</v>
      </c>
      <c r="O68" s="3">
        <f t="shared" si="9"/>
        <v>0</v>
      </c>
      <c r="P68" s="3">
        <v>80</v>
      </c>
      <c r="Q68" s="3">
        <f t="shared" si="10"/>
        <v>0</v>
      </c>
      <c r="R68" s="3">
        <f t="shared" si="11"/>
        <v>0</v>
      </c>
      <c r="S68" s="3">
        <f t="shared" si="12"/>
        <v>0</v>
      </c>
      <c r="T68" s="3">
        <f t="shared" si="13"/>
        <v>0</v>
      </c>
      <c r="U68" s="3">
        <f t="shared" si="14"/>
        <v>0</v>
      </c>
      <c r="V68" s="3">
        <v>10</v>
      </c>
      <c r="W68" s="3">
        <f t="shared" si="15"/>
        <v>0</v>
      </c>
      <c r="X68" s="3">
        <f t="shared" si="16"/>
        <v>0</v>
      </c>
      <c r="Y68" s="3">
        <f t="shared" si="17"/>
        <v>0</v>
      </c>
      <c r="Z68" s="3">
        <f t="shared" si="18"/>
        <v>0</v>
      </c>
      <c r="AA68" s="3">
        <f t="shared" si="19"/>
        <v>0</v>
      </c>
      <c r="AB68" s="3">
        <v>0</v>
      </c>
      <c r="AC68" s="3">
        <f t="shared" si="20"/>
        <v>0</v>
      </c>
      <c r="AD68" s="3">
        <f t="shared" si="21"/>
        <v>0</v>
      </c>
      <c r="AE68" s="3">
        <f t="shared" si="22"/>
        <v>0</v>
      </c>
      <c r="AF68" s="3">
        <f t="shared" si="23"/>
        <v>0</v>
      </c>
      <c r="AG68" s="3">
        <f t="shared" si="24"/>
        <v>0</v>
      </c>
      <c r="AH68" s="3">
        <v>0</v>
      </c>
      <c r="AI68" s="3">
        <f t="shared" si="25"/>
        <v>0</v>
      </c>
      <c r="AJ68" s="3">
        <f t="shared" si="26"/>
        <v>0</v>
      </c>
      <c r="AK68" s="3">
        <f t="shared" si="27"/>
        <v>0</v>
      </c>
      <c r="AL68" s="3">
        <f t="shared" si="28"/>
        <v>0</v>
      </c>
      <c r="AM68" s="3">
        <f t="shared" si="29"/>
        <v>0</v>
      </c>
      <c r="AN68" s="3">
        <f t="shared" si="30"/>
        <v>0</v>
      </c>
      <c r="AO68" s="3">
        <f t="shared" si="31"/>
        <v>0</v>
      </c>
      <c r="AP68" s="3">
        <f t="shared" si="32"/>
        <v>5</v>
      </c>
    </row>
    <row r="69" spans="1:42" x14ac:dyDescent="0.25">
      <c r="A69">
        <v>65</v>
      </c>
      <c r="D69" s="3">
        <v>60</v>
      </c>
      <c r="E69" s="3">
        <f t="shared" si="0"/>
        <v>0</v>
      </c>
      <c r="F69" s="3">
        <f t="shared" si="1"/>
        <v>0</v>
      </c>
      <c r="G69" s="3">
        <f t="shared" si="2"/>
        <v>0</v>
      </c>
      <c r="H69" s="3">
        <f t="shared" si="3"/>
        <v>0</v>
      </c>
      <c r="I69" s="3">
        <f t="shared" si="4"/>
        <v>0</v>
      </c>
      <c r="J69" s="3">
        <v>60</v>
      </c>
      <c r="K69" s="3">
        <f t="shared" si="5"/>
        <v>0</v>
      </c>
      <c r="L69" s="3">
        <f t="shared" si="6"/>
        <v>0</v>
      </c>
      <c r="M69" s="3">
        <f t="shared" si="7"/>
        <v>0</v>
      </c>
      <c r="N69" s="3">
        <f t="shared" si="8"/>
        <v>0</v>
      </c>
      <c r="O69" s="3">
        <f t="shared" si="9"/>
        <v>0</v>
      </c>
      <c r="P69" s="3">
        <v>80</v>
      </c>
      <c r="Q69" s="3">
        <f t="shared" si="10"/>
        <v>0</v>
      </c>
      <c r="R69" s="3">
        <f t="shared" si="11"/>
        <v>0</v>
      </c>
      <c r="S69" s="3">
        <f t="shared" si="12"/>
        <v>0</v>
      </c>
      <c r="T69" s="3">
        <f t="shared" si="13"/>
        <v>0</v>
      </c>
      <c r="U69" s="3">
        <f t="shared" si="14"/>
        <v>0</v>
      </c>
      <c r="V69" s="3">
        <v>10</v>
      </c>
      <c r="W69" s="3">
        <f t="shared" si="15"/>
        <v>0</v>
      </c>
      <c r="X69" s="3">
        <f t="shared" si="16"/>
        <v>0</v>
      </c>
      <c r="Y69" s="3">
        <f t="shared" si="17"/>
        <v>0</v>
      </c>
      <c r="Z69" s="3">
        <f t="shared" si="18"/>
        <v>0</v>
      </c>
      <c r="AA69" s="3">
        <f t="shared" si="19"/>
        <v>0</v>
      </c>
      <c r="AB69" s="3">
        <v>0</v>
      </c>
      <c r="AC69" s="3">
        <f t="shared" si="20"/>
        <v>0</v>
      </c>
      <c r="AD69" s="3">
        <f t="shared" si="21"/>
        <v>0</v>
      </c>
      <c r="AE69" s="3">
        <f t="shared" si="22"/>
        <v>0</v>
      </c>
      <c r="AF69" s="3">
        <f t="shared" si="23"/>
        <v>0</v>
      </c>
      <c r="AG69" s="3">
        <f t="shared" si="24"/>
        <v>0</v>
      </c>
      <c r="AH69" s="3">
        <v>0</v>
      </c>
      <c r="AI69" s="3">
        <f t="shared" si="25"/>
        <v>0</v>
      </c>
      <c r="AJ69" s="3">
        <f t="shared" si="26"/>
        <v>0</v>
      </c>
      <c r="AK69" s="3">
        <f t="shared" si="27"/>
        <v>0</v>
      </c>
      <c r="AL69" s="3">
        <f t="shared" si="28"/>
        <v>0</v>
      </c>
      <c r="AM69" s="3">
        <f t="shared" si="29"/>
        <v>0</v>
      </c>
      <c r="AN69" s="3">
        <f t="shared" si="30"/>
        <v>0</v>
      </c>
      <c r="AO69" s="3">
        <f t="shared" si="31"/>
        <v>0</v>
      </c>
      <c r="AP69" s="3">
        <f t="shared" si="32"/>
        <v>5</v>
      </c>
    </row>
    <row r="70" spans="1:42" x14ac:dyDescent="0.25">
      <c r="A70">
        <v>66</v>
      </c>
      <c r="D70" s="3">
        <v>60</v>
      </c>
      <c r="E70" s="3">
        <f t="shared" ref="E70:E105" si="33">IF(D70&gt;8.34,0,IF(D70&gt;8.3,60,IF(D70&gt;8.27,61,IF(D70&gt;8.24,62,IF(D70&gt;8.2,63,IF(D70&gt;8.17,64,IF(D70&gt;8.14,65,IF(D70&gt;8.1,66,IF(D70&gt;8.07,67,IF(D70&gt;8.04,68,IF(D70&gt;8,69,IF(D70&gt;7.98,70,IF(D70&gt;7.95,71,IF(D70&gt;7.93,72,IF(D70&gt;7.9,73,IF(D70&gt;7.88,74,IF(D70&gt;7.85,75,IF(D70&gt;7.83,76,IF(D70&gt;7.8,77,IF(D70&gt;7.78,78,IF(D70&gt;7.75,79,IF(D70&gt;7.73,80,IF(D70&gt;7.7,81,IF(D70&gt;7.68,82,IF(D70&gt;7.66,83,IF(D70&gt;7.64,84,IF(D70&gt;7.62,85,IF(D70&gt;7.6,86,IF(D70&gt;7.59,87,IF(D70&gt;7.57,88,IF(D70&gt;7.55,89,IF(D70&gt;7.53,90,IF(D70&gt;7.51,91,IF(D70&gt;7.5,92,IF(D70&gt;7.49,93,IF(D70&gt;7.47,94,IF(D70&gt;7.45,95,IF(D70&gt;7.43,96,IF(D70&gt;7.41,97,IF(D70&gt;7.4,98,IF(D70&gt;7.39,99,IF(D70&gt;7.37,100,IF(D70&gt;7.35,101,IF(D70&gt;7.33,102,IF(D70&gt;7.31,103,IF(D70&gt;7.3,104,IF(D70&gt;7.29,105,IF(D70&gt;7.28,106,IF(D70&gt;7.26,107,IF(D70&gt;7.24,108,IF(D70&gt;7.22,109,IF(D70&gt;7.21,110,IF(D70&gt;7.2,111,IF(D70&gt;7.19,112,IF(D70&gt;7.18,113,IF(D70&gt;7.17,114,IF(D70&gt;7.15,115,IF(D70&gt;7.13,116,IF(D70&gt;7.11,117,IF(D70&gt;7.1,118,IF(D70&gt;7.09,119,)))))))))))))))))))))))))))))))))))))))))))))))))))))))))))))</f>
        <v>0</v>
      </c>
      <c r="F70" s="3">
        <f t="shared" ref="F70:F105" si="34">IF(D70&gt;12,0,IF(D70&gt;11.9,1,IF(D70&gt;11.8,2,IF(D70&gt;11.7,3,IF(D70&gt;11.6,4,IF(D70&gt;11.5,5,IF(D70&gt;11.4,6,IF(D70&gt;11.3,7,IF(D70&gt;11.2,8,IF(D70&gt;11.15,9,IF(D70&gt;11.1,10,IF(D70&gt;11,11,IF(D70&gt;10.95,12,IF(D70&gt;10.9,13,IF(D70&gt;10.8,14,IF(D70&gt;10.75,15,IF(D70&gt;10.7,16,IF(D70&gt;10.6,17,IF(D70&gt;10.55,18,IF(D70&gt;10.5,19,IF(D70&gt;10.4,20,IF(D70&gt;10.35,21,IF(D70&gt;10.3,22,IF(D70&gt;10.2,23,IF(D70&gt;10.15,24,IF(D70&gt;10.1,25,IF(D70&gt;10,26,IF(D70&gt;9.95,27,IF(D70&gt;9.9,28,IF(D70&gt;9.8,29,IF(D70&gt;9.75,30,IF(D70&gt;9.7,31,IF(D70&gt;9.6,32,IF(D70&gt;9.55,33,IF(D70&gt;9.5,34,IF(D70&gt;9.45,35,IF(D70&gt;9.4,36,IF(D70&gt;9.35,37,IF(D70&gt;9.3,38,IF(D70&gt;9.25,39,IF(D70&gt;9.2,40,IF(D70&gt;9.15,41,IF(D70&gt;9.1,42,IF(D70&gt;9.05,43,IF(D70&gt;9,44,IF(D70&gt;8.95,45,IF(D70&gt;8.9,46,IF(D70&gt;8.85,47,IF(D70&gt;8.8,48,IF(D70&gt;8.75,49,IF(D70&gt;8.7,50,IF(D70&gt;8.65,51,IF(D70&gt;8.6,52,IF(D70&gt;8.55,53,IF(D70&gt;8.5,54,IF(D70&gt;8.47,55,IF(D70&gt;8.44,56,IF(D70&gt;8.4,57,IF(D70&gt;8.37,58,IF(D70&gt;8.34,59,))))))))))))))))))))))))))))))))))))))))))))))))))))))))))))</f>
        <v>0</v>
      </c>
      <c r="G70" s="3">
        <f t="shared" ref="G70:G105" si="35">IF(D70&gt;7.09,0,IF(D70&gt;7.08,120,IF(D70&gt;7.07,121,IF(D70&gt;7.06,122,IF(D70&gt;7.05,123,IF(D70&gt;7.04,124,IF(D70&gt;7.03,125,IF(D70&gt;7.02,126,IF(D70&gt;7,127,IF(D70&gt;6.99,128,IF(D70&gt;6.98,129,IF(D70&gt;6.97,130,IF(D70&gt;6.96,131,IF(D70&gt;6.95,132,IF(D70&gt;6.94,133,IF(D70&gt;6.93,134,IF(D70&gt;6.92,135,IF(D70&gt;6.91,136,IF(D70&gt;6.9,137,IF(D70&gt;6.89,138,IF(D70&gt;6.88,139,IF(D70&gt;6.87,140,IF(D70&gt;6.86,141,IF(D70&gt;6.85,142,IF(D70&gt;6.84,143,IF(D70&gt;7.83,144,IF(D70&gt;6.825,145,IF(D70&gt;6.82,146,IF(D70&gt;6.815,147,IF(D70&gt;6.81,148,IF(D70&gt;6.8,149,IF(D70&lt;6.81,150,))))))))))))))))))))))))))))))))</f>
        <v>0</v>
      </c>
      <c r="H70" s="3">
        <f t="shared" ref="H70:H105" si="36">E70+F70+G70</f>
        <v>0</v>
      </c>
      <c r="I70" s="3">
        <f t="shared" ref="I70:I105" si="37">H70</f>
        <v>0</v>
      </c>
      <c r="J70" s="3">
        <v>60</v>
      </c>
      <c r="K70" s="3">
        <f t="shared" ref="K70:K105" si="38">IF(J70&gt;1.49,0,IF(J70&gt;1.484,60,IF(J70&gt;1.478,61,IF(J70&gt;1.462,62,IF(J70&gt;1.466,63,IF(J70&gt;1.46,64,IF(J70&gt;1.454,65,IF(J70&gt;1.448,66,IF(J70&gt;1.443,67,IF(J70&gt;1.438,68,IF(J70&gt;1.433,69,IF(J70&gt;1.428,70,IF(J70&gt;1.423,71,IF(J70&gt;1.418,72,IF(J70&gt;1.413,73,IF(J70&gt;1.408,74,IF(J70&gt;1.403,75,IF(J70&gt;1.398,76,IF(J70&gt;1.394,77,IF(J70&gt;1.389,78,IF(J70&gt;1.385,79,IF(J70&gt;1.381,80,IF(J70&gt;1.377,81,IF(J70&gt;1.373,82,IF(J70&gt;1.369,83,IF(J70&gt;1.366,84,IF(J70&gt;1.363,85,IF(J70&gt;1.359,86,IF(J70&gt;1.356,87,IF(J70&gt;1.353,88,IF(J70&gt;1.35,89,IF(J70&gt;1.347,90,IF(J70&gt;1.344,91,IF(J70&gt;1.341,92,IF(J70&gt;1.338,93,IF(J70&gt;1.335,94,IF(J70&gt;1.332,95,IF(J70&gt;1.329,96,IF(J70&gt;1.326,97,IF(J70&gt;1.323,98,IF(J70&gt;1.32,99,IF(J70&gt;1.317,100,IF(J70&gt;1.314,101,IF(J70&gt;1.311,102,IF(J70&gt;1.308,103,IF(J70&gt;1.305,104,IF(J70&gt;1.303,105,IF(J70&gt;1.3,106,IF(J70&gt;1.298,107,IF(J70&gt;1.295,108,IF(J70&gt;1.293,109,IF(J70&gt;1.291,110,IF(J70&gt;1.288,111,IF(J70&gt;1.286,112,IF(J70&gt;1.284,113,IF(J70&gt;1.28,114,IF(J70&gt;1.278,115,IF(J70&gt;1.276,116,IF(J70&gt;1.274,117,IF(J70&gt;1.272,118,IF(J70&gt;1.27,119,)))))))))))))))))))))))))))))))))))))))))))))))))))))))))))))</f>
        <v>0</v>
      </c>
      <c r="L70" s="3">
        <f t="shared" ref="L70:L105" si="39">IF(J70&gt;2.531,0,IF(J70&gt;2.513,1,IF(J70&gt;2.495,2,IF(J70&gt;2.478,3,IF(J70&gt;2.461,4,IF(J70&gt;2.445,5,IF(J70&gt;2.43,6,IF(J70&gt;2.416,7,IF(J70&gt;2.402,8,IF(J70&gt;2.389,9,IF(J70&gt;2.376,10,IF(J70&gt;2.363,11,IF(J70&gt;2.35,12,IF(J70&gt;2.337,13,IF(J70&gt;2.321,14,IF(J70&gt;2.311,15,IF(J70&gt;2.298,16,IF(J70&gt;2.285,17,IF(J70&gt;2.272,18,IF(J70&gt;2.259,19,IF(J70&gt;2.246,20,IF(J70&gt;2.233,21,IF(J70&gt;2.22,22,IF(J70&gt;2.208,23,IF(J70&gt;2.196,24,IF(J70&gt;2.184,25,IF(J70&gt;2.173,26,IF(J70&gt;2.162,27,IF(J70&gt;2.151,28,IF(J70&gt;2.141,29,IF(J70&gt;2.132,30,IF(J70&gt;2.123,31,IF(J70&gt;2.114,32,IF(J70&gt;2.105,33,IF(J70&gt;2.096,34,IF(J70&gt;2.087,35,IF(J70&gt;2.078,36,IF(J70&gt;2.069,37,IF(J70&gt;2.06,38,IF(J70&gt;2.051,39,IF(J70&gt;2.042,40,IF(J70&gt;2.033,41,IF(J70&gt;2.024,42,IF(J70&gt;2.015,43,IF(J70&gt;2.006,44,IF(J70&gt;1.597,45,IF(J70&gt;1.588,46,IF(J70&gt;1.579,47,IF(J70&gt;1.57,48,IF(J70&gt;1.561,49,IF(J70&gt;1.552,50,IF(J70&gt;1.544,51,IF(J70&gt;1.536,52,IF(J70&gt;1.529,53,IF(J70&gt;1.522,54,IF(J70&gt;1.515,55,IF(J70&gt;1.508,56,IF(J70&gt;1.502,57,IF(J70&gt;1.496,58,IF(J70&gt;1.49,59,))))))))))))))))))))))))))))))))))))))))))))))))))))))))))))</f>
        <v>0</v>
      </c>
      <c r="M70" s="3">
        <f t="shared" ref="M70:M105" si="40">IF(J70&gt;1.27,0,IF(J70&gt;1.268,120,IF(J70&gt;1.266,121,IF(J70&gt;1.264,122,IF(J70&gt;1.262,123,IF(J70&gt;1.26,124,IF(J70&gt;1.258,125,IF(J70&gt;1.256,126,IF(J70&gt;1.254,127,IF(J70&gt;1.252,128,IF(J70&gt;1.25,129,IF(J70&gt;1.248,130,IF(J70&gt;1.246,131,IF(J70&gt;1.244,132,IF(J70&gt;1.242,133,IF(J70&gt;1.24,134,IF(J70&gt;1.239,135,IF(J70&gt;1.237,136,IF(J70&gt;1.235,137,IF(J70&gt;1.233,138,IF(J70&gt;1.231,139,IF(J70&gt;1.23,140,IF(J70&gt;1.228,141,IF(J70&gt;1.227,142,IF(J70&gt;1.225,143,IF(J70&gt;1.224,144,IF(J70&gt;1.223,145,IF(J70&gt;1.221,146,IF(J70&gt;1.22,147,IF(J70&gt;1.218,148,IF(J70&gt;1.217,149,IF(J70&lt;1.218,150,))))))))))))))))))))))))))))))))</f>
        <v>0</v>
      </c>
      <c r="N70" s="3">
        <f t="shared" ref="N70:N105" si="41">K70+L70+M70</f>
        <v>0</v>
      </c>
      <c r="O70" s="3">
        <f t="shared" ref="O70:O105" si="42">N70</f>
        <v>0</v>
      </c>
      <c r="P70" s="3">
        <v>80</v>
      </c>
      <c r="Q70" s="3">
        <f t="shared" ref="Q70:Q104" si="43">IF(P70&gt;2.342,0,IF(P70&gt;2.333,60,IF(P70&gt;2.324,61,IF(P70&gt;2.315,62,IF(P70&gt;2.306,63,IF(P70&gt;2.297,64,IF(P70&gt;2.289,65,IF(P70&gt;2.281,66,IF(P70&gt;2.273,67,IF(P70&gt;2.265,68,IF(P70&gt;2.258,69,IF(P70&gt;2.251,70,IF(P70&gt;2.244,71,IF(P70&gt;2.238,72,IF(P70&gt;2.232,73,IF(P70&gt;2.223,74,IF(P70&gt;2.219,75,IF(P70&gt;2.213,76,IF(P70&gt;2.207,77,IF(P70&gt;2.2,78,IF(P70&gt;2.194,79,IF(P70&gt;2.188,80,IF(P70&gt;2.182,81,IF(P70&gt;2.176,82,IF(P70&gt;2.171,83,IF(P70&gt;2.166,84,IF(P70&gt;2.161,85,IF(P70&gt;2.156,86,IF(P70&gt;2.152,87,IF(P70&gt;2.147,88,IF(P70&gt;2.143,89,IF(P70&gt;2.138,90,IF(P70&gt;2.134,91,IF(P70&gt;2.13,92,IF(P70&gt;2.125,93,IF(P70&gt;2.121,94,IF(P70&gt;2.117,95,IF(P70&gt;2.113,96,IF(P70&gt;2.109,97,IF(P70&gt;2.104,98,IF(P70&gt;2.1,99,IF(P70&gt;2.096,100,IF(P70&gt;2.092,101,IF(P70&gt;2.088,102,IF(P70&gt;2.084,103,IF(P70&gt;2.08,104,IF(P70&gt;2.076,105,IF(P70&gt;2.072,106,IF(P70&gt;2.069,107,IF(P70&gt;2.065,108,IF(P70&gt;2.062,109,IF(P70&gt;2.058,110,IF(P70&gt;2.055,111,IF(P70&gt;2.051,112,IF(P70&gt;2.048,113,IF(P70&gt;2.044,114,IF(P70&gt;2.041,115,IF(P70&gt;2.037,116,IF(P70&gt;2.034,117,IF(P70&gt;2.03,118,IF(P70&gt;2.027,119,)))))))))))))))))))))))))))))))))))))))))))))))))))))))))))))</f>
        <v>0</v>
      </c>
      <c r="R70" s="3">
        <f t="shared" ref="R70:R105" si="44">IF(P70&gt;4.076,0,IF(P70&gt;4.048,1,IF(P70&gt;4.021,2,IF(P70&gt;3.594,3,IF(P70&gt;3.568,4,IF(P70&gt;3.543,5,IF(P70&gt;3.519,6,IF(P70&gt;3.496,7,IF(P70&gt;3.474,8,IF(P70&gt;3.453,9,IF(P70&gt;3.432,10,IF(P70&gt;3.411,11,IF(P70&gt;3.39,12,IF(P70&gt;3.369,13,IF(P70&gt;3.318,14,IF(P70&gt;3.327,15,IF(P70&gt;3.307,16,IF(P70&gt;3.287,17,IF(P70&gt;3.268,18,IF(P70&gt;3.25,19,IF(P70&gt;3.233,20,IF(P70&gt;3.217,21,IF(P70&gt;3.201,22,IF(P70&gt;3.185,23,IF(P70&gt;3.17,24,IF(P70&gt;3.155,25,IF(P70&gt;3.14,26,IF(P70&gt;3.126,27,IF(P70&gt;3.112,28,IF(P70&gt;3.098,29,IF(P70&gt;3.085,30,IF(P70&gt;3.072,31,IF(P70&gt;3.059,32,IF(P70&gt;3.046,33,IF(P70&gt;3.033,34,IF(P70&gt;3.02,35,IF(P70&gt;3.007,36,IF(P70&gt;2.594,37,IF(P70&gt;2.582,38,IF(P70&gt;2.57,39,IF(P70&gt;2.558,40,IF(P70&gt;2.546,41,IF(P70&gt;2.534,42,IF(P70&gt;2.522,43,IF(P70&gt;2.51,44,IF(P70&gt;2.488,45,IF(P70&gt;2.476,46,IF(P70&gt;2.464,47,IF(P70&gt;2.452,48,IF(P70&gt;2.441,49,IF(P70&gt;2.43,50,IF(P70&gt;2.419,51,IF(P70&gt;2.408,52,IF(P70&gt;2.397,53,IF(P70&gt;2.387,54,IF(P70&gt;2.378,55,IF(P70&gt;2.369,56,IF(P70&gt;2.36,57,IF(P70&gt;2.351,58,IF(P70&gt;2.342,59,))))))))))))))))))))))))))))))))))))))))))))))))))))))))))))</f>
        <v>0</v>
      </c>
      <c r="S70" s="3">
        <f t="shared" ref="S70:S105" si="45">IF(P70&gt;2.027,0,IF(P70&gt;2.024,120,IF(P70&gt;2.021,121,IF(P70&gt;2.018,122,IF(P70&gt;2.015,123,IF(P70&gt;2.012,124,IF(P70&gt;2.009,125,IF(P70&gt;2.006,126,IF(P70&gt;2.003,127,IF(P70&gt;2,128,IF(P70&gt;1.598,129,IF(P70&gt;1.595,130,IF(P70&gt;1.593,131,IF(P70&gt;1.59,132,IF(P70&gt;1.588,133,IF(P70&gt;1.585,134,IF(P70&gt;1.583,135,IF(P70&gt;1.581,136,IF(P70&gt;1.579,137,IF(P70&gt;1.576,138,IF(P70&gt;1.574,139,IF(P70&gt;1.572,140,IF(P70&gt;1.569,141,IF(P70&gt;1.567,142,IF(P70&gt;1.565,143,IF(P70&gt;1.563,144,IF(P70&gt;1.561,145,IF(P70&gt;1.559,146,IF(P70&gt;1.557,147,IF(P70&gt;1.555,148,IF(P70&gt;1.553,149,IF(P70&lt;1.554,150,))))))))))))))))))))))))))))))))</f>
        <v>0</v>
      </c>
      <c r="T70" s="3">
        <f t="shared" ref="T70:T105" si="46">Q70+R70+S70</f>
        <v>0</v>
      </c>
      <c r="U70" s="3">
        <f t="shared" ref="U70:U105" si="47">T70</f>
        <v>0</v>
      </c>
      <c r="V70" s="3">
        <v>10</v>
      </c>
      <c r="W70" s="3">
        <f t="shared" ref="W70:W105" si="48">IF(V70&gt;3.17,0,IF(V70&gt;3.158,60,IF(V70&gt;3.146,61,IF(V70&gt;3.134,62,IF(V70&gt;3.122,63,IF(V70&gt;3.111,64,IF(V70&gt;3.1,65,IF(V70&gt;3.09,66,IF(V70&gt;3.08,67,IF(V70&gt;3.071,68,IF(V70&gt;3.062,69,IF(V70&gt;3.053,70,IF(V70&gt;3.044,71,IF(V70&gt;3.035,72,IF(V70&gt;3.027,73,IF(V70&gt;3.019,74,IF(V70&gt;3.011,75,IF(V70&gt;3.004,76,IF(V70&gt;2.597,77,IF(V70&gt;2.59,78,IF(V70&gt;2.583,79,IF(V70&gt;2.576,80,IF(V70&gt;2.569,81,IF(V70&gt;2.562,82,IF(V70&gt;2.555,83,IF(V70&gt;2.548,84,IF(V70&gt;2.542,85,IF(V70&gt;2.535,86,IF(V70&gt;2.529,87,IF(V70&gt;2.523,88,IF(V70&gt;2.517,89,IF(V70&gt;2.511,90,IF(V70&gt;2.505,91,IF(V70&gt;2.5,92,IF(V70&gt;2.494,93,IF(V70&gt;2.489,94,IF(V70&gt;2.483,95,IF(V70&gt;2.478,96,IF(V70&gt;2.472,97,IF(V70&gt;2.467,98,IF(V70&gt;2.462,99,IF(V70&gt;2.457,100,IF(V70&gt;2.452,101,IF(V70&gt;2.447,102,IF(V70&gt;2.442,103,IF(V70&gt;2.438,104,IF(V70&gt;2.433,105,IF(V70&gt;2.428,106,IF(V70&gt;2.424,107,IF(V70&gt;2.419,108,IF(V70&gt;2.415,109,IF(V70&gt;2.41,110,IF(V70&gt;2.405,111,IF(V70&gt;2.401,112,IF(V70&gt;2.397,113,IF(V70&gt;2.393,114,IF(V70&gt;2.389,115,IF(V70&gt;2.385,116,IF(V70&gt;2.381,117,IF(V70&gt;2.377,118,IF(V70&gt;2.373,119,)))))))))))))))))))))))))))))))))))))))))))))))))))))))))))))</f>
        <v>0</v>
      </c>
      <c r="X70" s="3">
        <f t="shared" ref="X70:X105" si="49">IF(V70&gt;5.145,0,IF(V70&gt;5.1,1,IF(V70&gt;5.06,2,IF(V70&gt;5.024,3,IF(V70&gt;4.592,4,IF(V70&gt;4.562,5,IF(V70&gt;4.534,6,IF(V70&gt;4.508,7,IF(V70&gt;4.484,8,IF(V70&gt;4.461,9,IF(V70&gt;4.438,10,IF(V70&gt;4.415,11,IF(V70&gt;4.392,12,IF(V70&gt;4.37,13,IF(V70&gt;4.348,14,IF(V70&gt;4.326,15,IF(V70&gt;4.304,16,IF(V70&gt;4.282,17,IF(V70&gt;4.26,18,IF(V70&gt;4.238,19,IF(V70&gt;4.217,20,IF(V70&gt;4.196,21,IF(V70&gt;4.176,22,IF(V70&gt;4.157,23,IF(V70&gt;4.138,24,IF(V70&gt;4.119,25,IF(V70&gt;4.1,26,IF(V70&gt;4.081,27,IF(V70&gt;4.063,28,IF(V70&gt;4.045,29,IF(V70&gt;4.028,30,IF(V70&gt;4.011,31,IF(V70&gt;3.594,32,IF(V70&gt;3.577,33,IF(V70&gt;3.56,34,IF(V70&gt;3.543,35,IF(V70&gt;3.526,36,IF(V70&gt;3.509,37,IF(V70&gt;3.492,38,IF(V70&gt;3.475,39,IF(V70&gt;3.458,40,IF(V70&gt;3.441,41,IF(V70&gt;3.424,42,IF(V70&gt;3.407,43,IF(V70&gt;3.39,44,IF(V70&gt;3.373,45,IF(V70&gt;3.356,46,IF(V70&gt;3.339,47,IF(V70&gt;3.322,48,IF(V70&gt;3.305,49,IF(V70&gt;3.288,50,IF(V70&gt;3.27,51,IF(V70&gt;3.257,52,IF(V70&gt;3.243,53,IF(V70&gt;3.23,54,IF(V70&gt;3.218,55,IF(V70&gt;3.206,56,IF(V70&gt;3.194,57,IF(V70&gt;3.182,58,IF(V70&gt;3.17,59,))))))))))))))))))))))))))))))))))))))))))))))))))))))))))))</f>
        <v>0</v>
      </c>
      <c r="Y70" s="3">
        <f t="shared" ref="Y70:Y105" si="50">IF(V70&gt;2.373,0,IF(V70&gt;2.369,120,IF(V70&gt;2.365,121,IF(V70&gt;2.362,122,IF(V70&gt;2.358,123,IF(V70&gt;2.354,124,IF(V70&gt;2.351,125,IF(V70&gt;2.347,126,IF(V70&gt;2.344,127,IF(V70&gt;2.34,128,IF(V70&gt;2.337,129,IF(V70&gt;2.333,130,IF(V70&gt;2.33,131,IF(V70&gt;2.326,132,IF(V70&gt;2.323,133,IF(V70&gt;2.32,134,IF(V70&gt;2.317,135,IF(V70&gt;2.314,136,IF(V70&gt;2.311,137,IF(V70&gt;2.308,138,IF(V70&gt;2.305,139,IF(V70&gt;2.302,140,IF(V70&gt;2.3,141,IF(V70&gt;2.297,142,IF(V70&gt;2.295,143,IF(V70&gt;2.292,144,IF(V70&gt;2.29,145,IF(V70&gt;2.287,146,IF(V70&gt;2.285,147,IF(V70&gt;2.282,148,IF(V70&gt;2.28,149,IF(V70&lt;2.2801,150,))))))))))))))))))))))))))))))))</f>
        <v>0</v>
      </c>
      <c r="Z70" s="3">
        <f t="shared" ref="Z70:Z105" si="51">W70+X70+Y70</f>
        <v>0</v>
      </c>
      <c r="AA70" s="3">
        <f t="shared" ref="AA70:AA105" si="52">Z70</f>
        <v>0</v>
      </c>
      <c r="AB70" s="3">
        <v>0</v>
      </c>
      <c r="AC70" s="3">
        <f t="shared" ref="AC70:AC105" si="53">IF(AB70&lt;466,0,IF(AB70&lt;470,60,IF(AB70&lt;474,61,IF(AB70&lt;478,62,IF(AB70&lt;482,63,IF(AB70&lt;486,64,IF(AB70&lt;490,65,IF(AB70&lt;494,66,IF(AB70&lt;498,67,IF(AB70&lt;502,68,IF(AB70&lt;506,69,IF(AB70&lt;510,70,IF(AB70&lt;514,71,IF(AB70&lt;517,72,IF(AB70&lt;521,73,IF(AB70&lt;524,74,IF(AB70&lt;527,75,IF(AB70&lt;530,76,IF(AB70&lt;533,77,IF(AB70&lt;536,78,IF(AB70&lt;539,79,IF(AB70&lt;541,80,IF(AB70&lt;544,81,IF(AB70&lt;547,82,IF(AB70&lt;550,83,IF(AB70&lt;552,84,IF(AB70&lt;555,85,IF(AB70&lt;558,86,IF(AB70&lt;560,87,IF(AB70&lt;563,88,IF(AB70&lt;566,89,IF(AB70&lt;568,90,IF(AB70&lt;571,91,IF(AB70&lt;574,92,IF(AB70&lt;576,93,IF(AB70&lt;579,94,IF(AB70&lt;582,95,IF(AB70&lt;584,96,IF(AB70&lt;587,97,IF(AB70&lt;590,98,IF(AB70&lt;592,99,IF(AB70&lt;595,100,IF(AB70&lt;598,101,IF(AB70&lt;600,102,IF(AB70&lt;603,103,IF(AB70&lt;606,104,IF(AB70&lt;608,105,IF(AB70&lt;611,106,IF(AB70&lt;614,107,IF(AB70&lt;616,108,IF(AB70&lt;619,109,IF(AB70&lt;622,110,IF(AB70&lt;624,111,IF(AB70&lt;627,112,IF(AB70&lt;630,113,IF(AB70&lt;632,114,IF(AB70&lt;635,115,IF(AB70&lt;637,116,IF(AB70&lt;640,117,IF(AB70&lt;642,118,IF(AB70&lt;644,119,)))))))))))))))))))))))))))))))))))))))))))))))))))))))))))))</f>
        <v>0</v>
      </c>
      <c r="AD70" s="3">
        <f t="shared" ref="AD70:AD105" si="54">IF(AB70&lt;269,0,IF(AB70&lt;295,1,IF(AB70&lt;297,2,IF(AB70&lt;299,3,IF(AB70&lt;301,4,IF(AB70&lt;303,5,IF(AB70&lt;305,6,IF(AB70&lt;307,7,IF(AB70&lt;309,8,IF(AB70&lt;311,9,IF(AB70&lt;313,10,IF(AB70&lt;315,11,IF(AB70&lt;317,12,IF(AB70&lt;319,13,IF(AB70&lt;321,14,IF(AB70&lt;323,15,IF(AB70&lt;325,16,IF(AB70&lt;327,17,IF(AB70&lt;329,18,IF(AB70&lt;331,19,IF(AB70&lt;333,20,IF(AB70&lt;335,21,IF(AB70&lt;337,22,IF(AB70&lt;339,23,IF(AB70&lt;341,24,IF(AB70&lt;343,25,IF(AB70&lt;345,26,IF(AB70&lt;347,27,IF(AB70&lt;350,28,IF(AB70&lt;352,29,IF(AB70&lt;356,30,IF(AB70&lt;359,31,IF(AB70&lt;365,32,IF(AB70&lt;366,33,IF(AB70&lt;368,34,IF(AB70&lt;371,35,IF(AB70&lt;374,36,IF(AB70&lt;378,37,IF(AB70&lt;382,38,IF(AB70&lt;386,39,IF(AB70&lt;390,40,IF(AB70&lt;394,41,IF(AB70&lt;398,42,IF(AB70&lt;402,43,IF(AB70&lt;406,44,IF(AB70&lt;410,45,IF(AB70&lt;414,46,IF(AB70&lt;418,47,IF(AB70&lt;422,48,IF(AB70&lt;426,49,IF(AB70&lt;430,50,IF(AB70&lt;434,51,IF(AB70&lt;438,52,IF(AB70&lt;442,53,IF(AB70&lt;446,54,IF(AB70&lt;450,55,IF(AB70&lt;454,56,IF(AB70&lt;458,57,IF(AB70&lt;462,58,IF(AB70&lt;466,59,))))))))))))))))))))))))))))))))))))))))))))))))))))))))))))</f>
        <v>0</v>
      </c>
      <c r="AE70" s="3">
        <f t="shared" ref="AE70:AE105" si="55">IF(AB70&lt;644,0,IF(AB70&lt;646,120,IF(AB70&lt;648,121,IF(AB70&lt;650,122,IF(AB70&lt;652,123,IF(AB70&lt;654,124,IF(AB70&lt;656,125,IF(AB70&lt;658,126,IF(AB70&lt;660,127,IF(AB70&lt;662,128,IF(AB70&lt;664,129,IF(AB70&lt;666,130,IF(AB70&lt;668,131,IF(AB70&lt;670,132,IF(AB70&lt;672,133,IF(AB70&lt;674,134,IF(AB70&lt;676,135,IF(AB70&lt;678,136,IF(AB70&lt;680,137,IF(AB70&lt;682,138,IF(AB70&lt;684,139,IF(AB70&lt;686,140,IF(AB70&lt;688,141,IF(AB70&lt;689,142,IF(AB70&lt;691,143,IF(AB70&lt;693,144,IF(AB70&lt;694,145,IF(AB70&lt;696,146,IF(AB70&lt;697,147,IF(AB70&lt;699,148,IF(AB70&lt;700,149,IF(AB70&gt;699,150,))))))))))))))))))))))))))))))))</f>
        <v>0</v>
      </c>
      <c r="AF70" s="3">
        <f t="shared" ref="AF70:AF105" si="56">AC70+AD70+AE70</f>
        <v>0</v>
      </c>
      <c r="AG70" s="3">
        <f t="shared" ref="AG70:AG105" si="57">AF70</f>
        <v>0</v>
      </c>
      <c r="AH70" s="3">
        <v>0</v>
      </c>
      <c r="AI70" s="3">
        <f t="shared" ref="AI70:AI105" si="58">IF(AH70&lt;48.3,0,IF(AH70&lt;49,60,IF(AH70&lt;49.7,61,IF(AH70&lt;50.4,62,IF(AH70&lt;51.1,63,IF(AH70&lt;51.8,64,IF(AH70&lt;52.5,65,IF(AH70&lt;53.2,66,IF(AH70&lt;53.9,67,IF(AH70&lt;54.6,68,IF(AH70&lt;55.3,69,IF(AH70&lt;56,70,IF(AH70&lt;56.7,71,IF(AH70&lt;57.4,72,IF(AH70&lt;58.1,73,IF(AH70&lt;58.8,74,IF(AH70&lt;59.5,75,IF(AH70&lt;60.2,76,IF(AH70&lt;60.9,77,IF(AH70&lt;61.6,78,IF(AH70&lt;62.3,79,IF(AH70&lt;63,80,IF(AH70&lt;63.7,81,IF(AH70&lt;64.4,82,IF(AH70&lt;65.1,83,IF(AH70&lt;65.8,84,IF(AH70&lt;66.5,85,IF(AH70&lt;67.2,86,IF(AH70&lt;67.9,87,IF(AH70&lt;68.6,88,IF(AH70&lt;69.3,89,IF(AH70&lt;70,90,IF(AH70&lt;70.7,91,IF(AH70&lt;71.4,92,IF(AH70&lt;72.1,93,IF(AH70&lt;72.8,94,IF(AH70&lt;73.5,95,IF(AH70&lt;74.2,96,IF(AH70&lt;74.9,97,IF(AH70&lt;75.6,98,IF(AH70&lt;76.3,99,IF(AH70&lt;77,100,IF(AH70&lt;77.7,101,IF(AH70&lt;78.4,102,IF(AH70&lt;79.1,103,IF(AH70&lt;79.8,104,IF(AH70&lt;80.5,105,IF(AH70&lt;81.2,106,IF(AH70&lt;81.9,107,IF(AH70&lt;82.6,108,IF(AH70&lt;83.3,109,IF(AH70&lt;84,110,IF(AH70&lt;84.7,111,IF(AH70&lt;85.4,112,IF(AH70&lt;86.1,113,IF(AH70&lt;86.8,114,IF(AH70&lt;87.5,115,IF(AH70&lt;88.2,116,IF(AH70&lt;88.9,117,IF(AH70&lt;89.6,118,IF(AH70&lt;90.3,119,)))))))))))))))))))))))))))))))))))))))))))))))))))))))))))))</f>
        <v>0</v>
      </c>
      <c r="AJ70" s="3">
        <f t="shared" ref="AJ70:AJ105" si="59">IF(AH70&lt;7,0,IF(AH70&lt;7.7,1,IF(AH70&lt;8.4,2,IF(AH70&lt;9.1,3,IF(AH70&lt;9.8,4,IF(AH70&lt;10.5,5,IF(AH70&lt;11.2,6,IF(AH70&lt;11.9,7,IF(AH70&lt;12.6,8,IF(AH70&lt;13.3,9,IF(AH70&lt;14,10,IF(AH70&lt;14.7,11,IF(AH70&lt;15.4,12,IF(AH70&lt;16.1,13,IF(AH70&lt;16.8,14,IF(AH70&lt;17.5,15,IF(AH70&lt;19.2,16,IF(AH70&lt;18.9,17,IF(AH70&lt;19.6,18,IF(AH70&lt;20.3,19,IF(AH70&lt;21,20,IF(AH70&lt;21.7,21,IF(AH70&lt;22.4,22,IF(AH70&lt;23.1,23,IF(AH70&lt;23.8,24,IF(AH70&lt;24.5,25,IF(AH70&lt;25.2,26,IF(AH70&lt;25.9,27,IF(AH70&lt;26.6,28,IF(AH70&lt;27.3,29,IF(AH70&lt;28,30,IF(AH70&lt;28.7,31,IF(AH70&lt;29.4,32,IF(AH70&lt;30.1,33,IF(AH70&lt;30.8,34,IF(AH70&lt;31.5,35,IF(AH70&lt;32.2,36,IF(AH70&lt;32.9,37,IF(AH70&lt;33.6,38,IF(AH70&lt;34.3,39,IF(AH70&lt;35,40,IF(AH70&lt;35.7,41,IF(AH70&lt;36.4,42,IF(AH70&lt;37.1,43,IF(AH70&lt;37.8,44,IF(AH70&lt;38.5,45,IF(AH70&lt;39.2,46,IF(AH70&lt;39.9,47,IF(AH70&lt;40.6,48,IF(AH70&lt;41.3,49,IF(AH70&lt;42,50,IF(AH70&lt;42.7,51,IF(AH70&lt;43.4,52,IF(AH70&lt;44.1,53,IF(AH70&lt;44.8,54,IF(AH70&lt;45.5,55,IF(AH70&lt;46.2,56,IF(AH70&lt;46.9,57,IF(AH70&lt;47.6,58,IF(AH70&lt;48.3,59,))))))))))))))))))))))))))))))))))))))))))))))))))))))))))))</f>
        <v>0</v>
      </c>
      <c r="AK70" s="3">
        <f t="shared" ref="AK70:AK105" si="60">IF(AH70&lt;90.3,0,IF(AH70&lt;91,120,IF(AH70&lt;91.7,121,IF(AH70&lt;92.4,122,IF(AH70&lt;93.1,123,IF(AH70&lt;93.8,124,IF(AH70&lt;94.5,125,IF(AH70&lt;95.2,126,IF(AH70&lt;95.9,127,IF(AH70&lt;96.6,128,IF(AH70&lt;97.3,129,IF(AH70&lt;98,130,IF(AH70&lt;98.7,131,IF(AH70&lt;99.4,132,IF(AH70&lt;100.1,133,IF(AH70&lt;100.8,134,IF(AH70&lt;101.5,135,IF(AH70&lt;102.2,136,IF(AH70&lt;102.9,137,IF(AH70&lt;103.6,138,IF(AH70&lt;104.3,139,IF(AH70&lt;105,140,IF(AH70&lt;105.7,141,IF(AH70&lt;106.4,142,IF(AH70&lt;107.1,143,IF(AH70&lt;107.8,144,IF(AH70&lt;108.5,145,IF(AH70&lt;109.2,146,IF(AH70&lt;109.9,147,IF(AH70&lt;110.6,148,IF(AH70&lt;111.3,149,IF(AH70&gt;111.29,150,))))))))))))))))))))))))))))))))</f>
        <v>0</v>
      </c>
      <c r="AL70" s="3">
        <f t="shared" ref="AL70:AL105" si="61">AI70+AJ70+AK70</f>
        <v>0</v>
      </c>
      <c r="AM70" s="3">
        <f t="shared" ref="AM70:AM105" si="62">AL70</f>
        <v>0</v>
      </c>
      <c r="AN70" s="3">
        <f t="shared" ref="AN70:AN105" si="63">I70+O70+U70+AA70+AG70+AM70</f>
        <v>0</v>
      </c>
      <c r="AO70" s="3">
        <f t="shared" ref="AO70:AO105" si="64">AN70</f>
        <v>0</v>
      </c>
      <c r="AP70" s="3">
        <f t="shared" ref="AP70:AP105" si="65">IF(ISNUMBER(AO70),RANK(AO70,$AO$5:$AO$105,0),"")</f>
        <v>5</v>
      </c>
    </row>
    <row r="71" spans="1:42" x14ac:dyDescent="0.25">
      <c r="A71">
        <v>67</v>
      </c>
      <c r="D71" s="3">
        <v>60</v>
      </c>
      <c r="E71" s="3">
        <f t="shared" si="33"/>
        <v>0</v>
      </c>
      <c r="F71" s="3">
        <f t="shared" si="34"/>
        <v>0</v>
      </c>
      <c r="G71" s="3">
        <f t="shared" si="35"/>
        <v>0</v>
      </c>
      <c r="H71" s="3">
        <f t="shared" si="36"/>
        <v>0</v>
      </c>
      <c r="I71" s="3">
        <f t="shared" si="37"/>
        <v>0</v>
      </c>
      <c r="J71" s="3">
        <v>60</v>
      </c>
      <c r="K71" s="3">
        <f t="shared" si="38"/>
        <v>0</v>
      </c>
      <c r="L71" s="3">
        <f t="shared" si="39"/>
        <v>0</v>
      </c>
      <c r="M71" s="3">
        <f t="shared" si="40"/>
        <v>0</v>
      </c>
      <c r="N71" s="3">
        <f t="shared" si="41"/>
        <v>0</v>
      </c>
      <c r="O71" s="3">
        <f t="shared" si="42"/>
        <v>0</v>
      </c>
      <c r="P71" s="3">
        <v>80</v>
      </c>
      <c r="Q71" s="3">
        <f t="shared" si="43"/>
        <v>0</v>
      </c>
      <c r="R71" s="3">
        <f t="shared" si="44"/>
        <v>0</v>
      </c>
      <c r="S71" s="3">
        <f t="shared" si="45"/>
        <v>0</v>
      </c>
      <c r="T71" s="3">
        <f t="shared" si="46"/>
        <v>0</v>
      </c>
      <c r="U71" s="3">
        <f t="shared" si="47"/>
        <v>0</v>
      </c>
      <c r="V71" s="3">
        <v>10</v>
      </c>
      <c r="W71" s="3">
        <f t="shared" si="48"/>
        <v>0</v>
      </c>
      <c r="X71" s="3">
        <f t="shared" si="49"/>
        <v>0</v>
      </c>
      <c r="Y71" s="3">
        <f t="shared" si="50"/>
        <v>0</v>
      </c>
      <c r="Z71" s="3">
        <f t="shared" si="51"/>
        <v>0</v>
      </c>
      <c r="AA71" s="3">
        <f t="shared" si="52"/>
        <v>0</v>
      </c>
      <c r="AB71" s="3">
        <v>0</v>
      </c>
      <c r="AC71" s="3">
        <f t="shared" si="53"/>
        <v>0</v>
      </c>
      <c r="AD71" s="3">
        <f t="shared" si="54"/>
        <v>0</v>
      </c>
      <c r="AE71" s="3">
        <f t="shared" si="55"/>
        <v>0</v>
      </c>
      <c r="AF71" s="3">
        <f t="shared" si="56"/>
        <v>0</v>
      </c>
      <c r="AG71" s="3">
        <f t="shared" si="57"/>
        <v>0</v>
      </c>
      <c r="AH71" s="3">
        <v>0</v>
      </c>
      <c r="AI71" s="3">
        <f t="shared" si="58"/>
        <v>0</v>
      </c>
      <c r="AJ71" s="3">
        <f t="shared" si="59"/>
        <v>0</v>
      </c>
      <c r="AK71" s="3">
        <f t="shared" si="60"/>
        <v>0</v>
      </c>
      <c r="AL71" s="3">
        <f t="shared" si="61"/>
        <v>0</v>
      </c>
      <c r="AM71" s="3">
        <f t="shared" si="62"/>
        <v>0</v>
      </c>
      <c r="AN71" s="3">
        <f t="shared" si="63"/>
        <v>0</v>
      </c>
      <c r="AO71" s="3">
        <f t="shared" si="64"/>
        <v>0</v>
      </c>
      <c r="AP71" s="3">
        <f t="shared" si="65"/>
        <v>5</v>
      </c>
    </row>
    <row r="72" spans="1:42" x14ac:dyDescent="0.25">
      <c r="A72">
        <v>68</v>
      </c>
      <c r="D72" s="3">
        <v>60</v>
      </c>
      <c r="E72" s="3">
        <f t="shared" si="33"/>
        <v>0</v>
      </c>
      <c r="F72" s="3">
        <f t="shared" si="34"/>
        <v>0</v>
      </c>
      <c r="G72" s="3">
        <f t="shared" si="35"/>
        <v>0</v>
      </c>
      <c r="H72" s="3">
        <f t="shared" si="36"/>
        <v>0</v>
      </c>
      <c r="I72" s="3">
        <f t="shared" si="37"/>
        <v>0</v>
      </c>
      <c r="J72" s="3">
        <v>60</v>
      </c>
      <c r="K72" s="3">
        <f t="shared" si="38"/>
        <v>0</v>
      </c>
      <c r="L72" s="3">
        <f t="shared" si="39"/>
        <v>0</v>
      </c>
      <c r="M72" s="3">
        <f t="shared" si="40"/>
        <v>0</v>
      </c>
      <c r="N72" s="3">
        <f t="shared" si="41"/>
        <v>0</v>
      </c>
      <c r="O72" s="3">
        <f t="shared" si="42"/>
        <v>0</v>
      </c>
      <c r="P72" s="3">
        <v>80</v>
      </c>
      <c r="Q72" s="3">
        <f t="shared" si="43"/>
        <v>0</v>
      </c>
      <c r="R72" s="3">
        <f t="shared" si="44"/>
        <v>0</v>
      </c>
      <c r="S72" s="3">
        <f t="shared" si="45"/>
        <v>0</v>
      </c>
      <c r="T72" s="3">
        <f t="shared" si="46"/>
        <v>0</v>
      </c>
      <c r="U72" s="3">
        <f t="shared" si="47"/>
        <v>0</v>
      </c>
      <c r="V72" s="3">
        <v>10</v>
      </c>
      <c r="W72" s="3">
        <f t="shared" si="48"/>
        <v>0</v>
      </c>
      <c r="X72" s="3">
        <f t="shared" si="49"/>
        <v>0</v>
      </c>
      <c r="Y72" s="3">
        <f t="shared" si="50"/>
        <v>0</v>
      </c>
      <c r="Z72" s="3">
        <f t="shared" si="51"/>
        <v>0</v>
      </c>
      <c r="AA72" s="3">
        <f t="shared" si="52"/>
        <v>0</v>
      </c>
      <c r="AB72" s="3">
        <v>0</v>
      </c>
      <c r="AC72" s="3">
        <f t="shared" si="53"/>
        <v>0</v>
      </c>
      <c r="AD72" s="3">
        <f t="shared" si="54"/>
        <v>0</v>
      </c>
      <c r="AE72" s="3">
        <f t="shared" si="55"/>
        <v>0</v>
      </c>
      <c r="AF72" s="3">
        <f t="shared" si="56"/>
        <v>0</v>
      </c>
      <c r="AG72" s="3">
        <f t="shared" si="57"/>
        <v>0</v>
      </c>
      <c r="AH72" s="3">
        <v>0</v>
      </c>
      <c r="AI72" s="3">
        <f t="shared" si="58"/>
        <v>0</v>
      </c>
      <c r="AJ72" s="3">
        <f t="shared" si="59"/>
        <v>0</v>
      </c>
      <c r="AK72" s="3">
        <f t="shared" si="60"/>
        <v>0</v>
      </c>
      <c r="AL72" s="3">
        <f t="shared" si="61"/>
        <v>0</v>
      </c>
      <c r="AM72" s="3">
        <f t="shared" si="62"/>
        <v>0</v>
      </c>
      <c r="AN72" s="3">
        <f t="shared" si="63"/>
        <v>0</v>
      </c>
      <c r="AO72" s="3">
        <f t="shared" si="64"/>
        <v>0</v>
      </c>
      <c r="AP72" s="3">
        <f t="shared" si="65"/>
        <v>5</v>
      </c>
    </row>
    <row r="73" spans="1:42" x14ac:dyDescent="0.25">
      <c r="A73">
        <v>69</v>
      </c>
      <c r="D73" s="3">
        <v>60</v>
      </c>
      <c r="E73" s="3">
        <f t="shared" si="33"/>
        <v>0</v>
      </c>
      <c r="F73" s="3">
        <f t="shared" si="34"/>
        <v>0</v>
      </c>
      <c r="G73" s="3">
        <f t="shared" si="35"/>
        <v>0</v>
      </c>
      <c r="H73" s="3">
        <f t="shared" si="36"/>
        <v>0</v>
      </c>
      <c r="I73" s="3">
        <f t="shared" si="37"/>
        <v>0</v>
      </c>
      <c r="J73" s="3">
        <v>60</v>
      </c>
      <c r="K73" s="3">
        <f t="shared" si="38"/>
        <v>0</v>
      </c>
      <c r="L73" s="3">
        <f t="shared" si="39"/>
        <v>0</v>
      </c>
      <c r="M73" s="3">
        <f t="shared" si="40"/>
        <v>0</v>
      </c>
      <c r="N73" s="3">
        <f t="shared" si="41"/>
        <v>0</v>
      </c>
      <c r="O73" s="3">
        <f t="shared" si="42"/>
        <v>0</v>
      </c>
      <c r="P73" s="3">
        <v>80</v>
      </c>
      <c r="Q73" s="3">
        <f t="shared" si="43"/>
        <v>0</v>
      </c>
      <c r="R73" s="3">
        <f t="shared" si="44"/>
        <v>0</v>
      </c>
      <c r="S73" s="3">
        <f t="shared" si="45"/>
        <v>0</v>
      </c>
      <c r="T73" s="3">
        <f t="shared" si="46"/>
        <v>0</v>
      </c>
      <c r="U73" s="3">
        <f t="shared" si="47"/>
        <v>0</v>
      </c>
      <c r="V73" s="3">
        <v>10</v>
      </c>
      <c r="W73" s="3">
        <f t="shared" si="48"/>
        <v>0</v>
      </c>
      <c r="X73" s="3">
        <f t="shared" si="49"/>
        <v>0</v>
      </c>
      <c r="Y73" s="3">
        <f t="shared" si="50"/>
        <v>0</v>
      </c>
      <c r="Z73" s="3">
        <f t="shared" si="51"/>
        <v>0</v>
      </c>
      <c r="AA73" s="3">
        <f t="shared" si="52"/>
        <v>0</v>
      </c>
      <c r="AB73" s="3">
        <v>0</v>
      </c>
      <c r="AC73" s="3">
        <f t="shared" si="53"/>
        <v>0</v>
      </c>
      <c r="AD73" s="3">
        <f t="shared" si="54"/>
        <v>0</v>
      </c>
      <c r="AE73" s="3">
        <f t="shared" si="55"/>
        <v>0</v>
      </c>
      <c r="AF73" s="3">
        <f t="shared" si="56"/>
        <v>0</v>
      </c>
      <c r="AG73" s="3">
        <f t="shared" si="57"/>
        <v>0</v>
      </c>
      <c r="AH73" s="3">
        <v>0</v>
      </c>
      <c r="AI73" s="3">
        <f t="shared" si="58"/>
        <v>0</v>
      </c>
      <c r="AJ73" s="3">
        <f t="shared" si="59"/>
        <v>0</v>
      </c>
      <c r="AK73" s="3">
        <f t="shared" si="60"/>
        <v>0</v>
      </c>
      <c r="AL73" s="3">
        <f t="shared" si="61"/>
        <v>0</v>
      </c>
      <c r="AM73" s="3">
        <f t="shared" si="62"/>
        <v>0</v>
      </c>
      <c r="AN73" s="3">
        <f t="shared" si="63"/>
        <v>0</v>
      </c>
      <c r="AO73" s="3">
        <f t="shared" si="64"/>
        <v>0</v>
      </c>
      <c r="AP73" s="3">
        <f t="shared" si="65"/>
        <v>5</v>
      </c>
    </row>
    <row r="74" spans="1:42" x14ac:dyDescent="0.25">
      <c r="A74">
        <v>70</v>
      </c>
      <c r="D74" s="3">
        <v>60</v>
      </c>
      <c r="E74" s="3">
        <f t="shared" si="33"/>
        <v>0</v>
      </c>
      <c r="F74" s="3">
        <f t="shared" si="34"/>
        <v>0</v>
      </c>
      <c r="G74" s="3">
        <f t="shared" si="35"/>
        <v>0</v>
      </c>
      <c r="H74" s="3">
        <f t="shared" si="36"/>
        <v>0</v>
      </c>
      <c r="I74" s="3">
        <f t="shared" si="37"/>
        <v>0</v>
      </c>
      <c r="J74" s="3">
        <v>60</v>
      </c>
      <c r="K74" s="3">
        <f t="shared" si="38"/>
        <v>0</v>
      </c>
      <c r="L74" s="3">
        <f t="shared" si="39"/>
        <v>0</v>
      </c>
      <c r="M74" s="3">
        <f t="shared" si="40"/>
        <v>0</v>
      </c>
      <c r="N74" s="3">
        <f t="shared" si="41"/>
        <v>0</v>
      </c>
      <c r="O74" s="3">
        <f t="shared" si="42"/>
        <v>0</v>
      </c>
      <c r="P74" s="3">
        <v>80</v>
      </c>
      <c r="Q74" s="3">
        <f t="shared" si="43"/>
        <v>0</v>
      </c>
      <c r="R74" s="3">
        <f t="shared" si="44"/>
        <v>0</v>
      </c>
      <c r="S74" s="3">
        <f t="shared" si="45"/>
        <v>0</v>
      </c>
      <c r="T74" s="3">
        <f t="shared" si="46"/>
        <v>0</v>
      </c>
      <c r="U74" s="3">
        <f t="shared" si="47"/>
        <v>0</v>
      </c>
      <c r="V74" s="3">
        <v>10</v>
      </c>
      <c r="W74" s="3">
        <f t="shared" si="48"/>
        <v>0</v>
      </c>
      <c r="X74" s="3">
        <f t="shared" si="49"/>
        <v>0</v>
      </c>
      <c r="Y74" s="3">
        <f t="shared" si="50"/>
        <v>0</v>
      </c>
      <c r="Z74" s="3">
        <f t="shared" si="51"/>
        <v>0</v>
      </c>
      <c r="AA74" s="3">
        <f t="shared" si="52"/>
        <v>0</v>
      </c>
      <c r="AB74" s="3">
        <v>0</v>
      </c>
      <c r="AC74" s="3">
        <f t="shared" si="53"/>
        <v>0</v>
      </c>
      <c r="AD74" s="3">
        <f t="shared" si="54"/>
        <v>0</v>
      </c>
      <c r="AE74" s="3">
        <f t="shared" si="55"/>
        <v>0</v>
      </c>
      <c r="AF74" s="3">
        <f t="shared" si="56"/>
        <v>0</v>
      </c>
      <c r="AG74" s="3">
        <f t="shared" si="57"/>
        <v>0</v>
      </c>
      <c r="AH74" s="3">
        <v>0</v>
      </c>
      <c r="AI74" s="3">
        <f t="shared" si="58"/>
        <v>0</v>
      </c>
      <c r="AJ74" s="3">
        <f t="shared" si="59"/>
        <v>0</v>
      </c>
      <c r="AK74" s="3">
        <f t="shared" si="60"/>
        <v>0</v>
      </c>
      <c r="AL74" s="3">
        <f t="shared" si="61"/>
        <v>0</v>
      </c>
      <c r="AM74" s="3">
        <f t="shared" si="62"/>
        <v>0</v>
      </c>
      <c r="AN74" s="3">
        <f t="shared" si="63"/>
        <v>0</v>
      </c>
      <c r="AO74" s="3">
        <f t="shared" si="64"/>
        <v>0</v>
      </c>
      <c r="AP74" s="3">
        <f t="shared" si="65"/>
        <v>5</v>
      </c>
    </row>
    <row r="75" spans="1:42" x14ac:dyDescent="0.25">
      <c r="A75">
        <v>71</v>
      </c>
      <c r="D75" s="3">
        <v>60</v>
      </c>
      <c r="E75" s="3">
        <f t="shared" si="33"/>
        <v>0</v>
      </c>
      <c r="F75" s="3">
        <f t="shared" si="34"/>
        <v>0</v>
      </c>
      <c r="G75" s="3">
        <f t="shared" si="35"/>
        <v>0</v>
      </c>
      <c r="H75" s="3">
        <f t="shared" si="36"/>
        <v>0</v>
      </c>
      <c r="I75" s="3">
        <f t="shared" si="37"/>
        <v>0</v>
      </c>
      <c r="J75" s="3">
        <v>60</v>
      </c>
      <c r="K75" s="3">
        <f t="shared" si="38"/>
        <v>0</v>
      </c>
      <c r="L75" s="3">
        <f t="shared" si="39"/>
        <v>0</v>
      </c>
      <c r="M75" s="3">
        <f t="shared" si="40"/>
        <v>0</v>
      </c>
      <c r="N75" s="3">
        <f t="shared" si="41"/>
        <v>0</v>
      </c>
      <c r="O75" s="3">
        <f t="shared" si="42"/>
        <v>0</v>
      </c>
      <c r="P75" s="3">
        <v>80</v>
      </c>
      <c r="Q75" s="3">
        <f t="shared" si="43"/>
        <v>0</v>
      </c>
      <c r="R75" s="3">
        <f t="shared" si="44"/>
        <v>0</v>
      </c>
      <c r="S75" s="3">
        <f t="shared" si="45"/>
        <v>0</v>
      </c>
      <c r="T75" s="3">
        <f t="shared" si="46"/>
        <v>0</v>
      </c>
      <c r="U75" s="3">
        <f t="shared" si="47"/>
        <v>0</v>
      </c>
      <c r="V75" s="3">
        <v>10</v>
      </c>
      <c r="W75" s="3">
        <f t="shared" si="48"/>
        <v>0</v>
      </c>
      <c r="X75" s="3">
        <f t="shared" si="49"/>
        <v>0</v>
      </c>
      <c r="Y75" s="3">
        <f t="shared" si="50"/>
        <v>0</v>
      </c>
      <c r="Z75" s="3">
        <f t="shared" si="51"/>
        <v>0</v>
      </c>
      <c r="AA75" s="3">
        <f t="shared" si="52"/>
        <v>0</v>
      </c>
      <c r="AB75" s="3">
        <v>0</v>
      </c>
      <c r="AC75" s="3">
        <f t="shared" si="53"/>
        <v>0</v>
      </c>
      <c r="AD75" s="3">
        <f t="shared" si="54"/>
        <v>0</v>
      </c>
      <c r="AE75" s="3">
        <f t="shared" si="55"/>
        <v>0</v>
      </c>
      <c r="AF75" s="3">
        <f t="shared" si="56"/>
        <v>0</v>
      </c>
      <c r="AG75" s="3">
        <f t="shared" si="57"/>
        <v>0</v>
      </c>
      <c r="AH75" s="3">
        <v>0</v>
      </c>
      <c r="AI75" s="3">
        <f t="shared" si="58"/>
        <v>0</v>
      </c>
      <c r="AJ75" s="3">
        <f t="shared" si="59"/>
        <v>0</v>
      </c>
      <c r="AK75" s="3">
        <f t="shared" si="60"/>
        <v>0</v>
      </c>
      <c r="AL75" s="3">
        <f t="shared" si="61"/>
        <v>0</v>
      </c>
      <c r="AM75" s="3">
        <f t="shared" si="62"/>
        <v>0</v>
      </c>
      <c r="AN75" s="3">
        <f t="shared" si="63"/>
        <v>0</v>
      </c>
      <c r="AO75" s="3">
        <f t="shared" si="64"/>
        <v>0</v>
      </c>
      <c r="AP75" s="3">
        <f t="shared" si="65"/>
        <v>5</v>
      </c>
    </row>
    <row r="76" spans="1:42" x14ac:dyDescent="0.25">
      <c r="A76">
        <v>72</v>
      </c>
      <c r="D76" s="3">
        <v>60</v>
      </c>
      <c r="E76" s="3">
        <f t="shared" si="33"/>
        <v>0</v>
      </c>
      <c r="F76" s="3">
        <f t="shared" si="34"/>
        <v>0</v>
      </c>
      <c r="G76" s="3">
        <f t="shared" si="35"/>
        <v>0</v>
      </c>
      <c r="H76" s="3">
        <f t="shared" si="36"/>
        <v>0</v>
      </c>
      <c r="I76" s="3">
        <f t="shared" si="37"/>
        <v>0</v>
      </c>
      <c r="J76" s="3">
        <v>60</v>
      </c>
      <c r="K76" s="3">
        <f t="shared" si="38"/>
        <v>0</v>
      </c>
      <c r="L76" s="3">
        <f t="shared" si="39"/>
        <v>0</v>
      </c>
      <c r="M76" s="3">
        <f t="shared" si="40"/>
        <v>0</v>
      </c>
      <c r="N76" s="3">
        <f t="shared" si="41"/>
        <v>0</v>
      </c>
      <c r="O76" s="3">
        <f t="shared" si="42"/>
        <v>0</v>
      </c>
      <c r="P76" s="3">
        <v>80</v>
      </c>
      <c r="Q76" s="3">
        <f t="shared" si="43"/>
        <v>0</v>
      </c>
      <c r="R76" s="3">
        <f t="shared" si="44"/>
        <v>0</v>
      </c>
      <c r="S76" s="3">
        <f t="shared" si="45"/>
        <v>0</v>
      </c>
      <c r="T76" s="3">
        <f t="shared" si="46"/>
        <v>0</v>
      </c>
      <c r="U76" s="3">
        <f t="shared" si="47"/>
        <v>0</v>
      </c>
      <c r="V76" s="3">
        <v>10</v>
      </c>
      <c r="W76" s="3">
        <f t="shared" si="48"/>
        <v>0</v>
      </c>
      <c r="X76" s="3">
        <f t="shared" si="49"/>
        <v>0</v>
      </c>
      <c r="Y76" s="3">
        <f t="shared" si="50"/>
        <v>0</v>
      </c>
      <c r="Z76" s="3">
        <f t="shared" si="51"/>
        <v>0</v>
      </c>
      <c r="AA76" s="3">
        <f t="shared" si="52"/>
        <v>0</v>
      </c>
      <c r="AB76" s="3">
        <v>0</v>
      </c>
      <c r="AC76" s="3">
        <f t="shared" si="53"/>
        <v>0</v>
      </c>
      <c r="AD76" s="3">
        <f t="shared" si="54"/>
        <v>0</v>
      </c>
      <c r="AE76" s="3">
        <f t="shared" si="55"/>
        <v>0</v>
      </c>
      <c r="AF76" s="3">
        <f t="shared" si="56"/>
        <v>0</v>
      </c>
      <c r="AG76" s="3">
        <f t="shared" si="57"/>
        <v>0</v>
      </c>
      <c r="AH76" s="3">
        <v>0</v>
      </c>
      <c r="AI76" s="3">
        <f t="shared" si="58"/>
        <v>0</v>
      </c>
      <c r="AJ76" s="3">
        <f t="shared" si="59"/>
        <v>0</v>
      </c>
      <c r="AK76" s="3">
        <f t="shared" si="60"/>
        <v>0</v>
      </c>
      <c r="AL76" s="3">
        <f t="shared" si="61"/>
        <v>0</v>
      </c>
      <c r="AM76" s="3">
        <f t="shared" si="62"/>
        <v>0</v>
      </c>
      <c r="AN76" s="3">
        <f t="shared" si="63"/>
        <v>0</v>
      </c>
      <c r="AO76" s="3">
        <f t="shared" si="64"/>
        <v>0</v>
      </c>
      <c r="AP76" s="3">
        <f t="shared" si="65"/>
        <v>5</v>
      </c>
    </row>
    <row r="77" spans="1:42" x14ac:dyDescent="0.25">
      <c r="A77">
        <v>73</v>
      </c>
      <c r="D77" s="3">
        <v>60</v>
      </c>
      <c r="E77" s="3">
        <f t="shared" si="33"/>
        <v>0</v>
      </c>
      <c r="F77" s="3">
        <f t="shared" si="34"/>
        <v>0</v>
      </c>
      <c r="G77" s="3">
        <f t="shared" si="35"/>
        <v>0</v>
      </c>
      <c r="H77" s="3">
        <f t="shared" si="36"/>
        <v>0</v>
      </c>
      <c r="I77" s="3">
        <f t="shared" si="37"/>
        <v>0</v>
      </c>
      <c r="J77" s="3">
        <v>60</v>
      </c>
      <c r="K77" s="3">
        <f t="shared" si="38"/>
        <v>0</v>
      </c>
      <c r="L77" s="3">
        <f t="shared" si="39"/>
        <v>0</v>
      </c>
      <c r="M77" s="3">
        <f t="shared" si="40"/>
        <v>0</v>
      </c>
      <c r="N77" s="3">
        <f t="shared" si="41"/>
        <v>0</v>
      </c>
      <c r="O77" s="3">
        <f t="shared" si="42"/>
        <v>0</v>
      </c>
      <c r="P77" s="3">
        <v>80</v>
      </c>
      <c r="Q77" s="3">
        <f t="shared" si="43"/>
        <v>0</v>
      </c>
      <c r="R77" s="3">
        <f t="shared" si="44"/>
        <v>0</v>
      </c>
      <c r="S77" s="3">
        <f t="shared" si="45"/>
        <v>0</v>
      </c>
      <c r="T77" s="3">
        <f t="shared" si="46"/>
        <v>0</v>
      </c>
      <c r="U77" s="3">
        <f t="shared" si="47"/>
        <v>0</v>
      </c>
      <c r="V77" s="3">
        <v>10</v>
      </c>
      <c r="W77" s="3">
        <f t="shared" si="48"/>
        <v>0</v>
      </c>
      <c r="X77" s="3">
        <f t="shared" si="49"/>
        <v>0</v>
      </c>
      <c r="Y77" s="3">
        <f t="shared" si="50"/>
        <v>0</v>
      </c>
      <c r="Z77" s="3">
        <f t="shared" si="51"/>
        <v>0</v>
      </c>
      <c r="AA77" s="3">
        <f t="shared" si="52"/>
        <v>0</v>
      </c>
      <c r="AB77" s="3">
        <v>0</v>
      </c>
      <c r="AC77" s="3">
        <f t="shared" si="53"/>
        <v>0</v>
      </c>
      <c r="AD77" s="3">
        <f t="shared" si="54"/>
        <v>0</v>
      </c>
      <c r="AE77" s="3">
        <f t="shared" si="55"/>
        <v>0</v>
      </c>
      <c r="AF77" s="3">
        <f t="shared" si="56"/>
        <v>0</v>
      </c>
      <c r="AG77" s="3">
        <f t="shared" si="57"/>
        <v>0</v>
      </c>
      <c r="AH77" s="3">
        <v>0</v>
      </c>
      <c r="AI77" s="3">
        <f t="shared" si="58"/>
        <v>0</v>
      </c>
      <c r="AJ77" s="3">
        <f t="shared" si="59"/>
        <v>0</v>
      </c>
      <c r="AK77" s="3">
        <f t="shared" si="60"/>
        <v>0</v>
      </c>
      <c r="AL77" s="3">
        <f t="shared" si="61"/>
        <v>0</v>
      </c>
      <c r="AM77" s="3">
        <f t="shared" si="62"/>
        <v>0</v>
      </c>
      <c r="AN77" s="3">
        <f t="shared" si="63"/>
        <v>0</v>
      </c>
      <c r="AO77" s="3">
        <f t="shared" si="64"/>
        <v>0</v>
      </c>
      <c r="AP77" s="3">
        <f t="shared" si="65"/>
        <v>5</v>
      </c>
    </row>
    <row r="78" spans="1:42" x14ac:dyDescent="0.25">
      <c r="A78">
        <v>74</v>
      </c>
      <c r="D78" s="3">
        <v>60</v>
      </c>
      <c r="E78" s="3">
        <f t="shared" si="33"/>
        <v>0</v>
      </c>
      <c r="F78" s="3">
        <f t="shared" si="34"/>
        <v>0</v>
      </c>
      <c r="G78" s="3">
        <f t="shared" si="35"/>
        <v>0</v>
      </c>
      <c r="H78" s="3">
        <f t="shared" si="36"/>
        <v>0</v>
      </c>
      <c r="I78" s="3">
        <f t="shared" si="37"/>
        <v>0</v>
      </c>
      <c r="J78" s="3">
        <v>60</v>
      </c>
      <c r="K78" s="3">
        <f t="shared" si="38"/>
        <v>0</v>
      </c>
      <c r="L78" s="3">
        <f t="shared" si="39"/>
        <v>0</v>
      </c>
      <c r="M78" s="3">
        <f t="shared" si="40"/>
        <v>0</v>
      </c>
      <c r="N78" s="3">
        <f t="shared" si="41"/>
        <v>0</v>
      </c>
      <c r="O78" s="3">
        <f t="shared" si="42"/>
        <v>0</v>
      </c>
      <c r="P78" s="3">
        <v>80</v>
      </c>
      <c r="Q78" s="3">
        <f t="shared" si="43"/>
        <v>0</v>
      </c>
      <c r="R78" s="3">
        <f t="shared" si="44"/>
        <v>0</v>
      </c>
      <c r="S78" s="3">
        <f t="shared" si="45"/>
        <v>0</v>
      </c>
      <c r="T78" s="3">
        <f t="shared" si="46"/>
        <v>0</v>
      </c>
      <c r="U78" s="3">
        <f t="shared" si="47"/>
        <v>0</v>
      </c>
      <c r="V78" s="3">
        <v>10</v>
      </c>
      <c r="W78" s="3">
        <f t="shared" si="48"/>
        <v>0</v>
      </c>
      <c r="X78" s="3">
        <f t="shared" si="49"/>
        <v>0</v>
      </c>
      <c r="Y78" s="3">
        <f t="shared" si="50"/>
        <v>0</v>
      </c>
      <c r="Z78" s="3">
        <f t="shared" si="51"/>
        <v>0</v>
      </c>
      <c r="AA78" s="3">
        <f t="shared" si="52"/>
        <v>0</v>
      </c>
      <c r="AB78" s="3">
        <v>0</v>
      </c>
      <c r="AC78" s="3">
        <f t="shared" si="53"/>
        <v>0</v>
      </c>
      <c r="AD78" s="3">
        <f t="shared" si="54"/>
        <v>0</v>
      </c>
      <c r="AE78" s="3">
        <f t="shared" si="55"/>
        <v>0</v>
      </c>
      <c r="AF78" s="3">
        <f t="shared" si="56"/>
        <v>0</v>
      </c>
      <c r="AG78" s="3">
        <f t="shared" si="57"/>
        <v>0</v>
      </c>
      <c r="AH78" s="3">
        <v>0</v>
      </c>
      <c r="AI78" s="3">
        <f t="shared" si="58"/>
        <v>0</v>
      </c>
      <c r="AJ78" s="3">
        <f t="shared" si="59"/>
        <v>0</v>
      </c>
      <c r="AK78" s="3">
        <f t="shared" si="60"/>
        <v>0</v>
      </c>
      <c r="AL78" s="3">
        <f t="shared" si="61"/>
        <v>0</v>
      </c>
      <c r="AM78" s="3">
        <f t="shared" si="62"/>
        <v>0</v>
      </c>
      <c r="AN78" s="3">
        <f t="shared" si="63"/>
        <v>0</v>
      </c>
      <c r="AO78" s="3">
        <f t="shared" si="64"/>
        <v>0</v>
      </c>
      <c r="AP78" s="3">
        <f t="shared" si="65"/>
        <v>5</v>
      </c>
    </row>
    <row r="79" spans="1:42" x14ac:dyDescent="0.25">
      <c r="A79">
        <v>75</v>
      </c>
      <c r="D79" s="3">
        <v>60</v>
      </c>
      <c r="E79" s="3">
        <f t="shared" si="33"/>
        <v>0</v>
      </c>
      <c r="F79" s="3">
        <f t="shared" si="34"/>
        <v>0</v>
      </c>
      <c r="G79" s="3">
        <f t="shared" si="35"/>
        <v>0</v>
      </c>
      <c r="H79" s="3">
        <f t="shared" si="36"/>
        <v>0</v>
      </c>
      <c r="I79" s="3">
        <f t="shared" si="37"/>
        <v>0</v>
      </c>
      <c r="J79" s="3">
        <v>60</v>
      </c>
      <c r="K79" s="3">
        <f t="shared" si="38"/>
        <v>0</v>
      </c>
      <c r="L79" s="3">
        <f t="shared" si="39"/>
        <v>0</v>
      </c>
      <c r="M79" s="3">
        <f t="shared" si="40"/>
        <v>0</v>
      </c>
      <c r="N79" s="3">
        <f t="shared" si="41"/>
        <v>0</v>
      </c>
      <c r="O79" s="3">
        <f t="shared" si="42"/>
        <v>0</v>
      </c>
      <c r="P79" s="3">
        <v>80</v>
      </c>
      <c r="Q79" s="3">
        <f t="shared" si="43"/>
        <v>0</v>
      </c>
      <c r="R79" s="3">
        <f t="shared" si="44"/>
        <v>0</v>
      </c>
      <c r="S79" s="3">
        <f t="shared" si="45"/>
        <v>0</v>
      </c>
      <c r="T79" s="3">
        <f t="shared" si="46"/>
        <v>0</v>
      </c>
      <c r="U79" s="3">
        <f t="shared" si="47"/>
        <v>0</v>
      </c>
      <c r="V79" s="3">
        <v>10</v>
      </c>
      <c r="W79" s="3">
        <f t="shared" si="48"/>
        <v>0</v>
      </c>
      <c r="X79" s="3">
        <f t="shared" si="49"/>
        <v>0</v>
      </c>
      <c r="Y79" s="3">
        <f t="shared" si="50"/>
        <v>0</v>
      </c>
      <c r="Z79" s="3">
        <f t="shared" si="51"/>
        <v>0</v>
      </c>
      <c r="AA79" s="3">
        <f t="shared" si="52"/>
        <v>0</v>
      </c>
      <c r="AB79" s="3">
        <v>0</v>
      </c>
      <c r="AC79" s="3">
        <f t="shared" si="53"/>
        <v>0</v>
      </c>
      <c r="AD79" s="3">
        <f t="shared" si="54"/>
        <v>0</v>
      </c>
      <c r="AE79" s="3">
        <f t="shared" si="55"/>
        <v>0</v>
      </c>
      <c r="AF79" s="3">
        <f t="shared" si="56"/>
        <v>0</v>
      </c>
      <c r="AG79" s="3">
        <f t="shared" si="57"/>
        <v>0</v>
      </c>
      <c r="AH79" s="3">
        <v>0</v>
      </c>
      <c r="AI79" s="3">
        <f t="shared" si="58"/>
        <v>0</v>
      </c>
      <c r="AJ79" s="3">
        <f t="shared" si="59"/>
        <v>0</v>
      </c>
      <c r="AK79" s="3">
        <f t="shared" si="60"/>
        <v>0</v>
      </c>
      <c r="AL79" s="3">
        <f t="shared" si="61"/>
        <v>0</v>
      </c>
      <c r="AM79" s="3">
        <f t="shared" si="62"/>
        <v>0</v>
      </c>
      <c r="AN79" s="3">
        <f t="shared" si="63"/>
        <v>0</v>
      </c>
      <c r="AO79" s="3">
        <f t="shared" si="64"/>
        <v>0</v>
      </c>
      <c r="AP79" s="3">
        <f t="shared" si="65"/>
        <v>5</v>
      </c>
    </row>
    <row r="80" spans="1:42" x14ac:dyDescent="0.25">
      <c r="A80">
        <v>76</v>
      </c>
      <c r="D80" s="3">
        <v>60</v>
      </c>
      <c r="E80" s="3">
        <f t="shared" si="33"/>
        <v>0</v>
      </c>
      <c r="F80" s="3">
        <f t="shared" si="34"/>
        <v>0</v>
      </c>
      <c r="G80" s="3">
        <f t="shared" si="35"/>
        <v>0</v>
      </c>
      <c r="H80" s="3">
        <f t="shared" si="36"/>
        <v>0</v>
      </c>
      <c r="I80" s="3">
        <f t="shared" si="37"/>
        <v>0</v>
      </c>
      <c r="J80" s="3">
        <v>60</v>
      </c>
      <c r="K80" s="3">
        <f t="shared" si="38"/>
        <v>0</v>
      </c>
      <c r="L80" s="3">
        <f t="shared" si="39"/>
        <v>0</v>
      </c>
      <c r="M80" s="3">
        <f t="shared" si="40"/>
        <v>0</v>
      </c>
      <c r="N80" s="3">
        <f t="shared" si="41"/>
        <v>0</v>
      </c>
      <c r="O80" s="3">
        <f t="shared" si="42"/>
        <v>0</v>
      </c>
      <c r="P80" s="3">
        <v>80</v>
      </c>
      <c r="Q80" s="3">
        <f t="shared" si="43"/>
        <v>0</v>
      </c>
      <c r="R80" s="3">
        <f t="shared" si="44"/>
        <v>0</v>
      </c>
      <c r="S80" s="3">
        <f t="shared" si="45"/>
        <v>0</v>
      </c>
      <c r="T80" s="3">
        <f t="shared" si="46"/>
        <v>0</v>
      </c>
      <c r="U80" s="3">
        <f t="shared" si="47"/>
        <v>0</v>
      </c>
      <c r="V80" s="3">
        <v>10</v>
      </c>
      <c r="W80" s="3">
        <f t="shared" si="48"/>
        <v>0</v>
      </c>
      <c r="X80" s="3">
        <f t="shared" si="49"/>
        <v>0</v>
      </c>
      <c r="Y80" s="3">
        <f t="shared" si="50"/>
        <v>0</v>
      </c>
      <c r="Z80" s="3">
        <f t="shared" si="51"/>
        <v>0</v>
      </c>
      <c r="AA80" s="3">
        <f t="shared" si="52"/>
        <v>0</v>
      </c>
      <c r="AB80" s="3">
        <v>0</v>
      </c>
      <c r="AC80" s="3">
        <f t="shared" si="53"/>
        <v>0</v>
      </c>
      <c r="AD80" s="3">
        <f t="shared" si="54"/>
        <v>0</v>
      </c>
      <c r="AE80" s="3">
        <f t="shared" si="55"/>
        <v>0</v>
      </c>
      <c r="AF80" s="3">
        <f t="shared" si="56"/>
        <v>0</v>
      </c>
      <c r="AG80" s="3">
        <f t="shared" si="57"/>
        <v>0</v>
      </c>
      <c r="AH80" s="3">
        <v>0</v>
      </c>
      <c r="AI80" s="3">
        <f t="shared" si="58"/>
        <v>0</v>
      </c>
      <c r="AJ80" s="3">
        <f t="shared" si="59"/>
        <v>0</v>
      </c>
      <c r="AK80" s="3">
        <f t="shared" si="60"/>
        <v>0</v>
      </c>
      <c r="AL80" s="3">
        <f t="shared" si="61"/>
        <v>0</v>
      </c>
      <c r="AM80" s="3">
        <f t="shared" si="62"/>
        <v>0</v>
      </c>
      <c r="AN80" s="3">
        <f t="shared" si="63"/>
        <v>0</v>
      </c>
      <c r="AO80" s="3">
        <f t="shared" si="64"/>
        <v>0</v>
      </c>
      <c r="AP80" s="3">
        <f t="shared" si="65"/>
        <v>5</v>
      </c>
    </row>
    <row r="81" spans="1:42" x14ac:dyDescent="0.25">
      <c r="A81">
        <v>77</v>
      </c>
      <c r="D81" s="3">
        <v>60</v>
      </c>
      <c r="E81" s="3">
        <f t="shared" si="33"/>
        <v>0</v>
      </c>
      <c r="F81" s="3">
        <f t="shared" si="34"/>
        <v>0</v>
      </c>
      <c r="G81" s="3">
        <f t="shared" si="35"/>
        <v>0</v>
      </c>
      <c r="H81" s="3">
        <f t="shared" si="36"/>
        <v>0</v>
      </c>
      <c r="I81" s="3">
        <f t="shared" si="37"/>
        <v>0</v>
      </c>
      <c r="J81" s="3">
        <v>60</v>
      </c>
      <c r="K81" s="3">
        <f t="shared" si="38"/>
        <v>0</v>
      </c>
      <c r="L81" s="3">
        <f t="shared" si="39"/>
        <v>0</v>
      </c>
      <c r="M81" s="3">
        <f t="shared" si="40"/>
        <v>0</v>
      </c>
      <c r="N81" s="3">
        <f t="shared" si="41"/>
        <v>0</v>
      </c>
      <c r="O81" s="3">
        <f t="shared" si="42"/>
        <v>0</v>
      </c>
      <c r="P81" s="3">
        <v>80</v>
      </c>
      <c r="Q81" s="3">
        <f t="shared" si="43"/>
        <v>0</v>
      </c>
      <c r="R81" s="3">
        <f t="shared" si="44"/>
        <v>0</v>
      </c>
      <c r="S81" s="3">
        <f t="shared" si="45"/>
        <v>0</v>
      </c>
      <c r="T81" s="3">
        <f t="shared" si="46"/>
        <v>0</v>
      </c>
      <c r="U81" s="3">
        <f t="shared" si="47"/>
        <v>0</v>
      </c>
      <c r="V81" s="3">
        <v>10</v>
      </c>
      <c r="W81" s="3">
        <f t="shared" si="48"/>
        <v>0</v>
      </c>
      <c r="X81" s="3">
        <f t="shared" si="49"/>
        <v>0</v>
      </c>
      <c r="Y81" s="3">
        <f t="shared" si="50"/>
        <v>0</v>
      </c>
      <c r="Z81" s="3">
        <f t="shared" si="51"/>
        <v>0</v>
      </c>
      <c r="AA81" s="3">
        <f t="shared" si="52"/>
        <v>0</v>
      </c>
      <c r="AB81" s="3">
        <v>0</v>
      </c>
      <c r="AC81" s="3">
        <f t="shared" si="53"/>
        <v>0</v>
      </c>
      <c r="AD81" s="3">
        <f t="shared" si="54"/>
        <v>0</v>
      </c>
      <c r="AE81" s="3">
        <f t="shared" si="55"/>
        <v>0</v>
      </c>
      <c r="AF81" s="3">
        <f t="shared" si="56"/>
        <v>0</v>
      </c>
      <c r="AG81" s="3">
        <f t="shared" si="57"/>
        <v>0</v>
      </c>
      <c r="AH81" s="3">
        <v>0</v>
      </c>
      <c r="AI81" s="3">
        <f t="shared" si="58"/>
        <v>0</v>
      </c>
      <c r="AJ81" s="3">
        <f t="shared" si="59"/>
        <v>0</v>
      </c>
      <c r="AK81" s="3">
        <f t="shared" si="60"/>
        <v>0</v>
      </c>
      <c r="AL81" s="3">
        <f t="shared" si="61"/>
        <v>0</v>
      </c>
      <c r="AM81" s="3">
        <f t="shared" si="62"/>
        <v>0</v>
      </c>
      <c r="AN81" s="3">
        <f t="shared" si="63"/>
        <v>0</v>
      </c>
      <c r="AO81" s="3">
        <f t="shared" si="64"/>
        <v>0</v>
      </c>
      <c r="AP81" s="3">
        <f t="shared" si="65"/>
        <v>5</v>
      </c>
    </row>
    <row r="82" spans="1:42" x14ac:dyDescent="0.25">
      <c r="A82">
        <v>78</v>
      </c>
      <c r="D82" s="3">
        <v>60</v>
      </c>
      <c r="E82" s="3">
        <f t="shared" si="33"/>
        <v>0</v>
      </c>
      <c r="F82" s="3">
        <f t="shared" si="34"/>
        <v>0</v>
      </c>
      <c r="G82" s="3">
        <f t="shared" si="35"/>
        <v>0</v>
      </c>
      <c r="H82" s="3">
        <f t="shared" si="36"/>
        <v>0</v>
      </c>
      <c r="I82" s="3">
        <f t="shared" si="37"/>
        <v>0</v>
      </c>
      <c r="J82" s="3">
        <v>60</v>
      </c>
      <c r="K82" s="3">
        <f t="shared" si="38"/>
        <v>0</v>
      </c>
      <c r="L82" s="3">
        <f t="shared" si="39"/>
        <v>0</v>
      </c>
      <c r="M82" s="3">
        <f t="shared" si="40"/>
        <v>0</v>
      </c>
      <c r="N82" s="3">
        <f t="shared" si="41"/>
        <v>0</v>
      </c>
      <c r="O82" s="3">
        <f t="shared" si="42"/>
        <v>0</v>
      </c>
      <c r="P82" s="3">
        <v>80</v>
      </c>
      <c r="Q82" s="3">
        <f t="shared" si="43"/>
        <v>0</v>
      </c>
      <c r="R82" s="3">
        <f t="shared" si="44"/>
        <v>0</v>
      </c>
      <c r="S82" s="3">
        <f t="shared" si="45"/>
        <v>0</v>
      </c>
      <c r="T82" s="3">
        <f t="shared" si="46"/>
        <v>0</v>
      </c>
      <c r="U82" s="3">
        <f t="shared" si="47"/>
        <v>0</v>
      </c>
      <c r="V82" s="3">
        <v>10</v>
      </c>
      <c r="W82" s="3">
        <f t="shared" si="48"/>
        <v>0</v>
      </c>
      <c r="X82" s="3">
        <f t="shared" si="49"/>
        <v>0</v>
      </c>
      <c r="Y82" s="3">
        <f t="shared" si="50"/>
        <v>0</v>
      </c>
      <c r="Z82" s="3">
        <f t="shared" si="51"/>
        <v>0</v>
      </c>
      <c r="AA82" s="3">
        <f t="shared" si="52"/>
        <v>0</v>
      </c>
      <c r="AB82" s="3">
        <v>0</v>
      </c>
      <c r="AC82" s="3">
        <f t="shared" si="53"/>
        <v>0</v>
      </c>
      <c r="AD82" s="3">
        <f t="shared" si="54"/>
        <v>0</v>
      </c>
      <c r="AE82" s="3">
        <f t="shared" si="55"/>
        <v>0</v>
      </c>
      <c r="AF82" s="3">
        <f t="shared" si="56"/>
        <v>0</v>
      </c>
      <c r="AG82" s="3">
        <f t="shared" si="57"/>
        <v>0</v>
      </c>
      <c r="AH82" s="3">
        <v>0</v>
      </c>
      <c r="AI82" s="3">
        <f t="shared" si="58"/>
        <v>0</v>
      </c>
      <c r="AJ82" s="3">
        <f t="shared" si="59"/>
        <v>0</v>
      </c>
      <c r="AK82" s="3">
        <f t="shared" si="60"/>
        <v>0</v>
      </c>
      <c r="AL82" s="3">
        <f t="shared" si="61"/>
        <v>0</v>
      </c>
      <c r="AM82" s="3">
        <f t="shared" si="62"/>
        <v>0</v>
      </c>
      <c r="AN82" s="3">
        <f t="shared" si="63"/>
        <v>0</v>
      </c>
      <c r="AO82" s="3">
        <f t="shared" si="64"/>
        <v>0</v>
      </c>
      <c r="AP82" s="3">
        <f t="shared" si="65"/>
        <v>5</v>
      </c>
    </row>
    <row r="83" spans="1:42" x14ac:dyDescent="0.25">
      <c r="A83">
        <v>79</v>
      </c>
      <c r="D83" s="3">
        <v>60</v>
      </c>
      <c r="E83" s="3">
        <f t="shared" si="33"/>
        <v>0</v>
      </c>
      <c r="F83" s="3">
        <f t="shared" si="34"/>
        <v>0</v>
      </c>
      <c r="G83" s="3">
        <f t="shared" si="35"/>
        <v>0</v>
      </c>
      <c r="H83" s="3">
        <f t="shared" si="36"/>
        <v>0</v>
      </c>
      <c r="I83" s="3">
        <f t="shared" si="37"/>
        <v>0</v>
      </c>
      <c r="J83" s="3">
        <v>60</v>
      </c>
      <c r="K83" s="3">
        <f t="shared" si="38"/>
        <v>0</v>
      </c>
      <c r="L83" s="3">
        <f t="shared" si="39"/>
        <v>0</v>
      </c>
      <c r="M83" s="3">
        <f t="shared" si="40"/>
        <v>0</v>
      </c>
      <c r="N83" s="3">
        <f t="shared" si="41"/>
        <v>0</v>
      </c>
      <c r="O83" s="3">
        <f t="shared" si="42"/>
        <v>0</v>
      </c>
      <c r="P83" s="3">
        <v>80</v>
      </c>
      <c r="Q83" s="3">
        <f t="shared" si="43"/>
        <v>0</v>
      </c>
      <c r="R83" s="3">
        <f t="shared" si="44"/>
        <v>0</v>
      </c>
      <c r="S83" s="3">
        <f t="shared" si="45"/>
        <v>0</v>
      </c>
      <c r="T83" s="3">
        <f t="shared" si="46"/>
        <v>0</v>
      </c>
      <c r="U83" s="3">
        <f t="shared" si="47"/>
        <v>0</v>
      </c>
      <c r="V83" s="3">
        <v>10</v>
      </c>
      <c r="W83" s="3">
        <f t="shared" si="48"/>
        <v>0</v>
      </c>
      <c r="X83" s="3">
        <f t="shared" si="49"/>
        <v>0</v>
      </c>
      <c r="Y83" s="3">
        <f t="shared" si="50"/>
        <v>0</v>
      </c>
      <c r="Z83" s="3">
        <f t="shared" si="51"/>
        <v>0</v>
      </c>
      <c r="AA83" s="3">
        <f t="shared" si="52"/>
        <v>0</v>
      </c>
      <c r="AB83" s="3">
        <v>0</v>
      </c>
      <c r="AC83" s="3">
        <f t="shared" si="53"/>
        <v>0</v>
      </c>
      <c r="AD83" s="3">
        <f t="shared" si="54"/>
        <v>0</v>
      </c>
      <c r="AE83" s="3">
        <f t="shared" si="55"/>
        <v>0</v>
      </c>
      <c r="AF83" s="3">
        <f t="shared" si="56"/>
        <v>0</v>
      </c>
      <c r="AG83" s="3">
        <f t="shared" si="57"/>
        <v>0</v>
      </c>
      <c r="AH83" s="3">
        <v>0</v>
      </c>
      <c r="AI83" s="3">
        <f t="shared" si="58"/>
        <v>0</v>
      </c>
      <c r="AJ83" s="3">
        <f t="shared" si="59"/>
        <v>0</v>
      </c>
      <c r="AK83" s="3">
        <f t="shared" si="60"/>
        <v>0</v>
      </c>
      <c r="AL83" s="3">
        <f t="shared" si="61"/>
        <v>0</v>
      </c>
      <c r="AM83" s="3">
        <f t="shared" si="62"/>
        <v>0</v>
      </c>
      <c r="AN83" s="3">
        <f t="shared" si="63"/>
        <v>0</v>
      </c>
      <c r="AO83" s="3">
        <f t="shared" si="64"/>
        <v>0</v>
      </c>
      <c r="AP83" s="3">
        <f t="shared" si="65"/>
        <v>5</v>
      </c>
    </row>
    <row r="84" spans="1:42" x14ac:dyDescent="0.25">
      <c r="A84">
        <v>80</v>
      </c>
      <c r="D84" s="3">
        <v>60</v>
      </c>
      <c r="E84" s="3">
        <f t="shared" si="33"/>
        <v>0</v>
      </c>
      <c r="F84" s="3">
        <f t="shared" si="34"/>
        <v>0</v>
      </c>
      <c r="G84" s="3">
        <f t="shared" si="35"/>
        <v>0</v>
      </c>
      <c r="H84" s="3">
        <f t="shared" si="36"/>
        <v>0</v>
      </c>
      <c r="I84" s="3">
        <f t="shared" si="37"/>
        <v>0</v>
      </c>
      <c r="J84" s="3">
        <v>60</v>
      </c>
      <c r="K84" s="3">
        <f t="shared" si="38"/>
        <v>0</v>
      </c>
      <c r="L84" s="3">
        <f t="shared" si="39"/>
        <v>0</v>
      </c>
      <c r="M84" s="3">
        <f t="shared" si="40"/>
        <v>0</v>
      </c>
      <c r="N84" s="3">
        <f t="shared" si="41"/>
        <v>0</v>
      </c>
      <c r="O84" s="3">
        <f t="shared" si="42"/>
        <v>0</v>
      </c>
      <c r="P84" s="3">
        <v>80</v>
      </c>
      <c r="Q84" s="3">
        <f t="shared" si="43"/>
        <v>0</v>
      </c>
      <c r="R84" s="3">
        <f t="shared" si="44"/>
        <v>0</v>
      </c>
      <c r="S84" s="3">
        <f t="shared" si="45"/>
        <v>0</v>
      </c>
      <c r="T84" s="3">
        <f t="shared" si="46"/>
        <v>0</v>
      </c>
      <c r="U84" s="3">
        <f t="shared" si="47"/>
        <v>0</v>
      </c>
      <c r="V84" s="3">
        <v>10</v>
      </c>
      <c r="W84" s="3">
        <f t="shared" si="48"/>
        <v>0</v>
      </c>
      <c r="X84" s="3">
        <f t="shared" si="49"/>
        <v>0</v>
      </c>
      <c r="Y84" s="3">
        <f t="shared" si="50"/>
        <v>0</v>
      </c>
      <c r="Z84" s="3">
        <f t="shared" si="51"/>
        <v>0</v>
      </c>
      <c r="AA84" s="3">
        <f t="shared" si="52"/>
        <v>0</v>
      </c>
      <c r="AB84" s="3">
        <v>0</v>
      </c>
      <c r="AC84" s="3">
        <f t="shared" si="53"/>
        <v>0</v>
      </c>
      <c r="AD84" s="3">
        <f t="shared" si="54"/>
        <v>0</v>
      </c>
      <c r="AE84" s="3">
        <f t="shared" si="55"/>
        <v>0</v>
      </c>
      <c r="AF84" s="3">
        <f t="shared" si="56"/>
        <v>0</v>
      </c>
      <c r="AG84" s="3">
        <f t="shared" si="57"/>
        <v>0</v>
      </c>
      <c r="AH84" s="3">
        <v>0</v>
      </c>
      <c r="AI84" s="3">
        <f t="shared" si="58"/>
        <v>0</v>
      </c>
      <c r="AJ84" s="3">
        <f t="shared" si="59"/>
        <v>0</v>
      </c>
      <c r="AK84" s="3">
        <f t="shared" si="60"/>
        <v>0</v>
      </c>
      <c r="AL84" s="3">
        <f t="shared" si="61"/>
        <v>0</v>
      </c>
      <c r="AM84" s="3">
        <f t="shared" si="62"/>
        <v>0</v>
      </c>
      <c r="AN84" s="3">
        <f t="shared" si="63"/>
        <v>0</v>
      </c>
      <c r="AO84" s="3">
        <f t="shared" si="64"/>
        <v>0</v>
      </c>
      <c r="AP84" s="3">
        <f t="shared" si="65"/>
        <v>5</v>
      </c>
    </row>
    <row r="85" spans="1:42" x14ac:dyDescent="0.25">
      <c r="A85">
        <v>81</v>
      </c>
      <c r="D85" s="3">
        <v>60</v>
      </c>
      <c r="E85" s="3">
        <f t="shared" si="33"/>
        <v>0</v>
      </c>
      <c r="F85" s="3">
        <f t="shared" si="34"/>
        <v>0</v>
      </c>
      <c r="G85" s="3">
        <f t="shared" si="35"/>
        <v>0</v>
      </c>
      <c r="H85" s="3">
        <f t="shared" si="36"/>
        <v>0</v>
      </c>
      <c r="I85" s="3">
        <f t="shared" si="37"/>
        <v>0</v>
      </c>
      <c r="J85" s="3">
        <v>60</v>
      </c>
      <c r="K85" s="3">
        <f t="shared" si="38"/>
        <v>0</v>
      </c>
      <c r="L85" s="3">
        <f t="shared" si="39"/>
        <v>0</v>
      </c>
      <c r="M85" s="3">
        <f t="shared" si="40"/>
        <v>0</v>
      </c>
      <c r="N85" s="3">
        <f t="shared" si="41"/>
        <v>0</v>
      </c>
      <c r="O85" s="3">
        <f t="shared" si="42"/>
        <v>0</v>
      </c>
      <c r="P85" s="3">
        <v>80</v>
      </c>
      <c r="Q85" s="3">
        <f t="shared" si="43"/>
        <v>0</v>
      </c>
      <c r="R85" s="3">
        <f t="shared" si="44"/>
        <v>0</v>
      </c>
      <c r="S85" s="3">
        <f t="shared" si="45"/>
        <v>0</v>
      </c>
      <c r="T85" s="3">
        <f t="shared" si="46"/>
        <v>0</v>
      </c>
      <c r="U85" s="3">
        <f t="shared" si="47"/>
        <v>0</v>
      </c>
      <c r="V85" s="3">
        <v>10</v>
      </c>
      <c r="W85" s="3">
        <f t="shared" si="48"/>
        <v>0</v>
      </c>
      <c r="X85" s="3">
        <f t="shared" si="49"/>
        <v>0</v>
      </c>
      <c r="Y85" s="3">
        <f t="shared" si="50"/>
        <v>0</v>
      </c>
      <c r="Z85" s="3">
        <f t="shared" si="51"/>
        <v>0</v>
      </c>
      <c r="AA85" s="3">
        <f t="shared" si="52"/>
        <v>0</v>
      </c>
      <c r="AB85" s="3">
        <v>0</v>
      </c>
      <c r="AC85" s="3">
        <f t="shared" si="53"/>
        <v>0</v>
      </c>
      <c r="AD85" s="3">
        <f t="shared" si="54"/>
        <v>0</v>
      </c>
      <c r="AE85" s="3">
        <f t="shared" si="55"/>
        <v>0</v>
      </c>
      <c r="AF85" s="3">
        <f t="shared" si="56"/>
        <v>0</v>
      </c>
      <c r="AG85" s="3">
        <f t="shared" si="57"/>
        <v>0</v>
      </c>
      <c r="AH85" s="3">
        <v>0</v>
      </c>
      <c r="AI85" s="3">
        <f t="shared" si="58"/>
        <v>0</v>
      </c>
      <c r="AJ85" s="3">
        <f t="shared" si="59"/>
        <v>0</v>
      </c>
      <c r="AK85" s="3">
        <f t="shared" si="60"/>
        <v>0</v>
      </c>
      <c r="AL85" s="3">
        <f t="shared" si="61"/>
        <v>0</v>
      </c>
      <c r="AM85" s="3">
        <f t="shared" si="62"/>
        <v>0</v>
      </c>
      <c r="AN85" s="3">
        <f t="shared" si="63"/>
        <v>0</v>
      </c>
      <c r="AO85" s="3">
        <f t="shared" si="64"/>
        <v>0</v>
      </c>
      <c r="AP85" s="3">
        <f t="shared" si="65"/>
        <v>5</v>
      </c>
    </row>
    <row r="86" spans="1:42" x14ac:dyDescent="0.25">
      <c r="A86">
        <v>82</v>
      </c>
      <c r="D86" s="3">
        <v>60</v>
      </c>
      <c r="E86" s="3">
        <f t="shared" si="33"/>
        <v>0</v>
      </c>
      <c r="F86" s="3">
        <f t="shared" si="34"/>
        <v>0</v>
      </c>
      <c r="G86" s="3">
        <f t="shared" si="35"/>
        <v>0</v>
      </c>
      <c r="H86" s="3">
        <f t="shared" si="36"/>
        <v>0</v>
      </c>
      <c r="I86" s="3">
        <f t="shared" si="37"/>
        <v>0</v>
      </c>
      <c r="J86" s="3">
        <v>60</v>
      </c>
      <c r="K86" s="3">
        <f t="shared" si="38"/>
        <v>0</v>
      </c>
      <c r="L86" s="3">
        <f t="shared" si="39"/>
        <v>0</v>
      </c>
      <c r="M86" s="3">
        <f t="shared" si="40"/>
        <v>0</v>
      </c>
      <c r="N86" s="3">
        <f t="shared" si="41"/>
        <v>0</v>
      </c>
      <c r="O86" s="3">
        <f t="shared" si="42"/>
        <v>0</v>
      </c>
      <c r="P86" s="3">
        <v>80</v>
      </c>
      <c r="Q86" s="3">
        <f t="shared" si="43"/>
        <v>0</v>
      </c>
      <c r="R86" s="3">
        <f t="shared" si="44"/>
        <v>0</v>
      </c>
      <c r="S86" s="3">
        <f t="shared" si="45"/>
        <v>0</v>
      </c>
      <c r="T86" s="3">
        <f t="shared" si="46"/>
        <v>0</v>
      </c>
      <c r="U86" s="3">
        <f t="shared" si="47"/>
        <v>0</v>
      </c>
      <c r="V86" s="3">
        <v>10</v>
      </c>
      <c r="W86" s="3">
        <f t="shared" si="48"/>
        <v>0</v>
      </c>
      <c r="X86" s="3">
        <f t="shared" si="49"/>
        <v>0</v>
      </c>
      <c r="Y86" s="3">
        <f t="shared" si="50"/>
        <v>0</v>
      </c>
      <c r="Z86" s="3">
        <f t="shared" si="51"/>
        <v>0</v>
      </c>
      <c r="AA86" s="3">
        <f t="shared" si="52"/>
        <v>0</v>
      </c>
      <c r="AB86" s="3">
        <v>0</v>
      </c>
      <c r="AC86" s="3">
        <f t="shared" si="53"/>
        <v>0</v>
      </c>
      <c r="AD86" s="3">
        <f t="shared" si="54"/>
        <v>0</v>
      </c>
      <c r="AE86" s="3">
        <f t="shared" si="55"/>
        <v>0</v>
      </c>
      <c r="AF86" s="3">
        <f t="shared" si="56"/>
        <v>0</v>
      </c>
      <c r="AG86" s="3">
        <f t="shared" si="57"/>
        <v>0</v>
      </c>
      <c r="AH86" s="3">
        <v>0</v>
      </c>
      <c r="AI86" s="3">
        <f t="shared" si="58"/>
        <v>0</v>
      </c>
      <c r="AJ86" s="3">
        <f t="shared" si="59"/>
        <v>0</v>
      </c>
      <c r="AK86" s="3">
        <f t="shared" si="60"/>
        <v>0</v>
      </c>
      <c r="AL86" s="3">
        <f t="shared" si="61"/>
        <v>0</v>
      </c>
      <c r="AM86" s="3">
        <f t="shared" si="62"/>
        <v>0</v>
      </c>
      <c r="AN86" s="3">
        <f t="shared" si="63"/>
        <v>0</v>
      </c>
      <c r="AO86" s="3">
        <f t="shared" si="64"/>
        <v>0</v>
      </c>
      <c r="AP86" s="3">
        <f t="shared" si="65"/>
        <v>5</v>
      </c>
    </row>
    <row r="87" spans="1:42" x14ac:dyDescent="0.25">
      <c r="A87">
        <v>83</v>
      </c>
      <c r="D87" s="3">
        <v>60</v>
      </c>
      <c r="E87" s="3">
        <f t="shared" si="33"/>
        <v>0</v>
      </c>
      <c r="F87" s="3">
        <f t="shared" si="34"/>
        <v>0</v>
      </c>
      <c r="G87" s="3">
        <f t="shared" si="35"/>
        <v>0</v>
      </c>
      <c r="H87" s="3">
        <f t="shared" si="36"/>
        <v>0</v>
      </c>
      <c r="I87" s="3">
        <f t="shared" si="37"/>
        <v>0</v>
      </c>
      <c r="J87" s="3">
        <v>60</v>
      </c>
      <c r="K87" s="3">
        <f t="shared" si="38"/>
        <v>0</v>
      </c>
      <c r="L87" s="3">
        <f t="shared" si="39"/>
        <v>0</v>
      </c>
      <c r="M87" s="3">
        <f t="shared" si="40"/>
        <v>0</v>
      </c>
      <c r="N87" s="3">
        <f t="shared" si="41"/>
        <v>0</v>
      </c>
      <c r="O87" s="3">
        <f t="shared" si="42"/>
        <v>0</v>
      </c>
      <c r="P87" s="3">
        <v>80</v>
      </c>
      <c r="Q87" s="3">
        <f t="shared" si="43"/>
        <v>0</v>
      </c>
      <c r="R87" s="3">
        <f t="shared" si="44"/>
        <v>0</v>
      </c>
      <c r="S87" s="3">
        <f t="shared" si="45"/>
        <v>0</v>
      </c>
      <c r="T87" s="3">
        <f t="shared" si="46"/>
        <v>0</v>
      </c>
      <c r="U87" s="3">
        <f t="shared" si="47"/>
        <v>0</v>
      </c>
      <c r="V87" s="3">
        <v>10</v>
      </c>
      <c r="W87" s="3">
        <f t="shared" si="48"/>
        <v>0</v>
      </c>
      <c r="X87" s="3">
        <f t="shared" si="49"/>
        <v>0</v>
      </c>
      <c r="Y87" s="3">
        <f t="shared" si="50"/>
        <v>0</v>
      </c>
      <c r="Z87" s="3">
        <f t="shared" si="51"/>
        <v>0</v>
      </c>
      <c r="AA87" s="3">
        <f t="shared" si="52"/>
        <v>0</v>
      </c>
      <c r="AB87" s="3">
        <v>0</v>
      </c>
      <c r="AC87" s="3">
        <f t="shared" si="53"/>
        <v>0</v>
      </c>
      <c r="AD87" s="3">
        <f t="shared" si="54"/>
        <v>0</v>
      </c>
      <c r="AE87" s="3">
        <f t="shared" si="55"/>
        <v>0</v>
      </c>
      <c r="AF87" s="3">
        <f t="shared" si="56"/>
        <v>0</v>
      </c>
      <c r="AG87" s="3">
        <f t="shared" si="57"/>
        <v>0</v>
      </c>
      <c r="AH87" s="3">
        <v>0</v>
      </c>
      <c r="AI87" s="3">
        <f t="shared" si="58"/>
        <v>0</v>
      </c>
      <c r="AJ87" s="3">
        <f t="shared" si="59"/>
        <v>0</v>
      </c>
      <c r="AK87" s="3">
        <f t="shared" si="60"/>
        <v>0</v>
      </c>
      <c r="AL87" s="3">
        <f t="shared" si="61"/>
        <v>0</v>
      </c>
      <c r="AM87" s="3">
        <f t="shared" si="62"/>
        <v>0</v>
      </c>
      <c r="AN87" s="3">
        <f t="shared" si="63"/>
        <v>0</v>
      </c>
      <c r="AO87" s="3">
        <f t="shared" si="64"/>
        <v>0</v>
      </c>
      <c r="AP87" s="3">
        <f t="shared" si="65"/>
        <v>5</v>
      </c>
    </row>
    <row r="88" spans="1:42" x14ac:dyDescent="0.25">
      <c r="A88">
        <v>84</v>
      </c>
      <c r="D88" s="3">
        <v>60</v>
      </c>
      <c r="E88" s="3">
        <f t="shared" si="33"/>
        <v>0</v>
      </c>
      <c r="F88" s="3">
        <f t="shared" si="34"/>
        <v>0</v>
      </c>
      <c r="G88" s="3">
        <f t="shared" si="35"/>
        <v>0</v>
      </c>
      <c r="H88" s="3">
        <f t="shared" si="36"/>
        <v>0</v>
      </c>
      <c r="I88" s="3">
        <f t="shared" si="37"/>
        <v>0</v>
      </c>
      <c r="J88" s="3">
        <v>60</v>
      </c>
      <c r="K88" s="3">
        <f t="shared" si="38"/>
        <v>0</v>
      </c>
      <c r="L88" s="3">
        <f t="shared" si="39"/>
        <v>0</v>
      </c>
      <c r="M88" s="3">
        <f t="shared" si="40"/>
        <v>0</v>
      </c>
      <c r="N88" s="3">
        <f t="shared" si="41"/>
        <v>0</v>
      </c>
      <c r="O88" s="3">
        <f t="shared" si="42"/>
        <v>0</v>
      </c>
      <c r="P88" s="3">
        <v>80</v>
      </c>
      <c r="Q88" s="3">
        <f t="shared" si="43"/>
        <v>0</v>
      </c>
      <c r="R88" s="3">
        <f t="shared" si="44"/>
        <v>0</v>
      </c>
      <c r="S88" s="3">
        <f t="shared" si="45"/>
        <v>0</v>
      </c>
      <c r="T88" s="3">
        <f t="shared" si="46"/>
        <v>0</v>
      </c>
      <c r="U88" s="3">
        <f t="shared" si="47"/>
        <v>0</v>
      </c>
      <c r="V88" s="3">
        <v>10</v>
      </c>
      <c r="W88" s="3">
        <f t="shared" si="48"/>
        <v>0</v>
      </c>
      <c r="X88" s="3">
        <f t="shared" si="49"/>
        <v>0</v>
      </c>
      <c r="Y88" s="3">
        <f t="shared" si="50"/>
        <v>0</v>
      </c>
      <c r="Z88" s="3">
        <f t="shared" si="51"/>
        <v>0</v>
      </c>
      <c r="AA88" s="3">
        <f t="shared" si="52"/>
        <v>0</v>
      </c>
      <c r="AB88" s="3">
        <v>0</v>
      </c>
      <c r="AC88" s="3">
        <f t="shared" si="53"/>
        <v>0</v>
      </c>
      <c r="AD88" s="3">
        <f t="shared" si="54"/>
        <v>0</v>
      </c>
      <c r="AE88" s="3">
        <f t="shared" si="55"/>
        <v>0</v>
      </c>
      <c r="AF88" s="3">
        <f t="shared" si="56"/>
        <v>0</v>
      </c>
      <c r="AG88" s="3">
        <f t="shared" si="57"/>
        <v>0</v>
      </c>
      <c r="AH88" s="3">
        <v>0</v>
      </c>
      <c r="AI88" s="3">
        <f t="shared" si="58"/>
        <v>0</v>
      </c>
      <c r="AJ88" s="3">
        <f t="shared" si="59"/>
        <v>0</v>
      </c>
      <c r="AK88" s="3">
        <f t="shared" si="60"/>
        <v>0</v>
      </c>
      <c r="AL88" s="3">
        <f t="shared" si="61"/>
        <v>0</v>
      </c>
      <c r="AM88" s="3">
        <f t="shared" si="62"/>
        <v>0</v>
      </c>
      <c r="AN88" s="3">
        <f t="shared" si="63"/>
        <v>0</v>
      </c>
      <c r="AO88" s="3">
        <f t="shared" si="64"/>
        <v>0</v>
      </c>
      <c r="AP88" s="3">
        <f t="shared" si="65"/>
        <v>5</v>
      </c>
    </row>
    <row r="89" spans="1:42" x14ac:dyDescent="0.25">
      <c r="A89">
        <v>85</v>
      </c>
      <c r="D89" s="3">
        <v>60</v>
      </c>
      <c r="E89" s="3">
        <f t="shared" si="33"/>
        <v>0</v>
      </c>
      <c r="F89" s="3">
        <f t="shared" si="34"/>
        <v>0</v>
      </c>
      <c r="G89" s="3">
        <f t="shared" si="35"/>
        <v>0</v>
      </c>
      <c r="H89" s="3">
        <f t="shared" si="36"/>
        <v>0</v>
      </c>
      <c r="I89" s="3">
        <f t="shared" si="37"/>
        <v>0</v>
      </c>
      <c r="J89" s="3">
        <v>60</v>
      </c>
      <c r="K89" s="3">
        <f t="shared" si="38"/>
        <v>0</v>
      </c>
      <c r="L89" s="3">
        <f t="shared" si="39"/>
        <v>0</v>
      </c>
      <c r="M89" s="3">
        <f t="shared" si="40"/>
        <v>0</v>
      </c>
      <c r="N89" s="3">
        <f t="shared" si="41"/>
        <v>0</v>
      </c>
      <c r="O89" s="3">
        <f t="shared" si="42"/>
        <v>0</v>
      </c>
      <c r="P89" s="3">
        <v>80</v>
      </c>
      <c r="Q89" s="3">
        <f t="shared" si="43"/>
        <v>0</v>
      </c>
      <c r="R89" s="3">
        <f t="shared" si="44"/>
        <v>0</v>
      </c>
      <c r="S89" s="3">
        <f t="shared" si="45"/>
        <v>0</v>
      </c>
      <c r="T89" s="3">
        <f t="shared" si="46"/>
        <v>0</v>
      </c>
      <c r="U89" s="3">
        <f t="shared" si="47"/>
        <v>0</v>
      </c>
      <c r="V89" s="3">
        <v>10</v>
      </c>
      <c r="W89" s="3">
        <f t="shared" si="48"/>
        <v>0</v>
      </c>
      <c r="X89" s="3">
        <f t="shared" si="49"/>
        <v>0</v>
      </c>
      <c r="Y89" s="3">
        <f t="shared" si="50"/>
        <v>0</v>
      </c>
      <c r="Z89" s="3">
        <f t="shared" si="51"/>
        <v>0</v>
      </c>
      <c r="AA89" s="3">
        <f t="shared" si="52"/>
        <v>0</v>
      </c>
      <c r="AB89" s="3">
        <v>0</v>
      </c>
      <c r="AC89" s="3">
        <f t="shared" si="53"/>
        <v>0</v>
      </c>
      <c r="AD89" s="3">
        <f t="shared" si="54"/>
        <v>0</v>
      </c>
      <c r="AE89" s="3">
        <f t="shared" si="55"/>
        <v>0</v>
      </c>
      <c r="AF89" s="3">
        <f t="shared" si="56"/>
        <v>0</v>
      </c>
      <c r="AG89" s="3">
        <f t="shared" si="57"/>
        <v>0</v>
      </c>
      <c r="AH89" s="3">
        <v>0</v>
      </c>
      <c r="AI89" s="3">
        <f t="shared" si="58"/>
        <v>0</v>
      </c>
      <c r="AJ89" s="3">
        <f t="shared" si="59"/>
        <v>0</v>
      </c>
      <c r="AK89" s="3">
        <f t="shared" si="60"/>
        <v>0</v>
      </c>
      <c r="AL89" s="3">
        <f t="shared" si="61"/>
        <v>0</v>
      </c>
      <c r="AM89" s="3">
        <f t="shared" si="62"/>
        <v>0</v>
      </c>
      <c r="AN89" s="3">
        <f t="shared" si="63"/>
        <v>0</v>
      </c>
      <c r="AO89" s="3">
        <f t="shared" si="64"/>
        <v>0</v>
      </c>
      <c r="AP89" s="3">
        <f t="shared" si="65"/>
        <v>5</v>
      </c>
    </row>
    <row r="90" spans="1:42" x14ac:dyDescent="0.25">
      <c r="A90">
        <v>86</v>
      </c>
      <c r="D90" s="3">
        <v>60</v>
      </c>
      <c r="E90" s="3">
        <f t="shared" si="33"/>
        <v>0</v>
      </c>
      <c r="F90" s="3">
        <f t="shared" si="34"/>
        <v>0</v>
      </c>
      <c r="G90" s="3">
        <f t="shared" si="35"/>
        <v>0</v>
      </c>
      <c r="H90" s="3">
        <f t="shared" si="36"/>
        <v>0</v>
      </c>
      <c r="I90" s="3">
        <f t="shared" si="37"/>
        <v>0</v>
      </c>
      <c r="J90" s="3">
        <v>60</v>
      </c>
      <c r="K90" s="3">
        <f t="shared" si="38"/>
        <v>0</v>
      </c>
      <c r="L90" s="3">
        <f t="shared" si="39"/>
        <v>0</v>
      </c>
      <c r="M90" s="3">
        <f t="shared" si="40"/>
        <v>0</v>
      </c>
      <c r="N90" s="3">
        <f t="shared" si="41"/>
        <v>0</v>
      </c>
      <c r="O90" s="3">
        <f t="shared" si="42"/>
        <v>0</v>
      </c>
      <c r="P90" s="3">
        <v>80</v>
      </c>
      <c r="Q90" s="3">
        <f t="shared" si="43"/>
        <v>0</v>
      </c>
      <c r="R90" s="3">
        <f t="shared" si="44"/>
        <v>0</v>
      </c>
      <c r="S90" s="3">
        <f t="shared" si="45"/>
        <v>0</v>
      </c>
      <c r="T90" s="3">
        <f t="shared" si="46"/>
        <v>0</v>
      </c>
      <c r="U90" s="3">
        <f t="shared" si="47"/>
        <v>0</v>
      </c>
      <c r="V90" s="3">
        <v>10</v>
      </c>
      <c r="W90" s="3">
        <f t="shared" si="48"/>
        <v>0</v>
      </c>
      <c r="X90" s="3">
        <f t="shared" si="49"/>
        <v>0</v>
      </c>
      <c r="Y90" s="3">
        <f t="shared" si="50"/>
        <v>0</v>
      </c>
      <c r="Z90" s="3">
        <f t="shared" si="51"/>
        <v>0</v>
      </c>
      <c r="AA90" s="3">
        <f t="shared" si="52"/>
        <v>0</v>
      </c>
      <c r="AB90" s="3">
        <v>0</v>
      </c>
      <c r="AC90" s="3">
        <f t="shared" si="53"/>
        <v>0</v>
      </c>
      <c r="AD90" s="3">
        <f t="shared" si="54"/>
        <v>0</v>
      </c>
      <c r="AE90" s="3">
        <f t="shared" si="55"/>
        <v>0</v>
      </c>
      <c r="AF90" s="3">
        <f t="shared" si="56"/>
        <v>0</v>
      </c>
      <c r="AG90" s="3">
        <f t="shared" si="57"/>
        <v>0</v>
      </c>
      <c r="AH90" s="3">
        <v>0</v>
      </c>
      <c r="AI90" s="3">
        <f t="shared" si="58"/>
        <v>0</v>
      </c>
      <c r="AJ90" s="3">
        <f t="shared" si="59"/>
        <v>0</v>
      </c>
      <c r="AK90" s="3">
        <f t="shared" si="60"/>
        <v>0</v>
      </c>
      <c r="AL90" s="3">
        <f t="shared" si="61"/>
        <v>0</v>
      </c>
      <c r="AM90" s="3">
        <f t="shared" si="62"/>
        <v>0</v>
      </c>
      <c r="AN90" s="3">
        <f t="shared" si="63"/>
        <v>0</v>
      </c>
      <c r="AO90" s="3">
        <f t="shared" si="64"/>
        <v>0</v>
      </c>
      <c r="AP90" s="3">
        <f t="shared" si="65"/>
        <v>5</v>
      </c>
    </row>
    <row r="91" spans="1:42" x14ac:dyDescent="0.25">
      <c r="A91">
        <v>87</v>
      </c>
      <c r="D91" s="3">
        <v>60</v>
      </c>
      <c r="E91" s="3">
        <f t="shared" si="33"/>
        <v>0</v>
      </c>
      <c r="F91" s="3">
        <f t="shared" si="34"/>
        <v>0</v>
      </c>
      <c r="G91" s="3">
        <f t="shared" si="35"/>
        <v>0</v>
      </c>
      <c r="H91" s="3">
        <f t="shared" si="36"/>
        <v>0</v>
      </c>
      <c r="I91" s="3">
        <f t="shared" si="37"/>
        <v>0</v>
      </c>
      <c r="J91" s="3">
        <v>60</v>
      </c>
      <c r="K91" s="3">
        <f t="shared" si="38"/>
        <v>0</v>
      </c>
      <c r="L91" s="3">
        <f t="shared" si="39"/>
        <v>0</v>
      </c>
      <c r="M91" s="3">
        <f t="shared" si="40"/>
        <v>0</v>
      </c>
      <c r="N91" s="3">
        <f t="shared" si="41"/>
        <v>0</v>
      </c>
      <c r="O91" s="3">
        <f t="shared" si="42"/>
        <v>0</v>
      </c>
      <c r="P91" s="3">
        <v>80</v>
      </c>
      <c r="Q91" s="3">
        <f t="shared" si="43"/>
        <v>0</v>
      </c>
      <c r="R91" s="3">
        <f t="shared" si="44"/>
        <v>0</v>
      </c>
      <c r="S91" s="3">
        <f t="shared" si="45"/>
        <v>0</v>
      </c>
      <c r="T91" s="3">
        <f t="shared" si="46"/>
        <v>0</v>
      </c>
      <c r="U91" s="3">
        <f t="shared" si="47"/>
        <v>0</v>
      </c>
      <c r="V91" s="3">
        <v>10</v>
      </c>
      <c r="W91" s="3">
        <f t="shared" si="48"/>
        <v>0</v>
      </c>
      <c r="X91" s="3">
        <f t="shared" si="49"/>
        <v>0</v>
      </c>
      <c r="Y91" s="3">
        <f t="shared" si="50"/>
        <v>0</v>
      </c>
      <c r="Z91" s="3">
        <f t="shared" si="51"/>
        <v>0</v>
      </c>
      <c r="AA91" s="3">
        <f t="shared" si="52"/>
        <v>0</v>
      </c>
      <c r="AB91" s="3">
        <v>0</v>
      </c>
      <c r="AC91" s="3">
        <f t="shared" si="53"/>
        <v>0</v>
      </c>
      <c r="AD91" s="3">
        <f t="shared" si="54"/>
        <v>0</v>
      </c>
      <c r="AE91" s="3">
        <f t="shared" si="55"/>
        <v>0</v>
      </c>
      <c r="AF91" s="3">
        <f t="shared" si="56"/>
        <v>0</v>
      </c>
      <c r="AG91" s="3">
        <f t="shared" si="57"/>
        <v>0</v>
      </c>
      <c r="AH91" s="3">
        <v>0</v>
      </c>
      <c r="AI91" s="3">
        <f t="shared" si="58"/>
        <v>0</v>
      </c>
      <c r="AJ91" s="3">
        <f t="shared" si="59"/>
        <v>0</v>
      </c>
      <c r="AK91" s="3">
        <f t="shared" si="60"/>
        <v>0</v>
      </c>
      <c r="AL91" s="3">
        <f t="shared" si="61"/>
        <v>0</v>
      </c>
      <c r="AM91" s="3">
        <f t="shared" si="62"/>
        <v>0</v>
      </c>
      <c r="AN91" s="3">
        <f t="shared" si="63"/>
        <v>0</v>
      </c>
      <c r="AO91" s="3">
        <f t="shared" si="64"/>
        <v>0</v>
      </c>
      <c r="AP91" s="3">
        <f t="shared" si="65"/>
        <v>5</v>
      </c>
    </row>
    <row r="92" spans="1:42" x14ac:dyDescent="0.25">
      <c r="A92">
        <v>88</v>
      </c>
      <c r="D92" s="3">
        <v>60</v>
      </c>
      <c r="E92" s="3">
        <f t="shared" si="33"/>
        <v>0</v>
      </c>
      <c r="F92" s="3">
        <f t="shared" si="34"/>
        <v>0</v>
      </c>
      <c r="G92" s="3">
        <f t="shared" si="35"/>
        <v>0</v>
      </c>
      <c r="H92" s="3">
        <f t="shared" si="36"/>
        <v>0</v>
      </c>
      <c r="I92" s="3">
        <f t="shared" si="37"/>
        <v>0</v>
      </c>
      <c r="J92" s="3">
        <v>60</v>
      </c>
      <c r="K92" s="3">
        <f t="shared" si="38"/>
        <v>0</v>
      </c>
      <c r="L92" s="3">
        <f t="shared" si="39"/>
        <v>0</v>
      </c>
      <c r="M92" s="3">
        <f t="shared" si="40"/>
        <v>0</v>
      </c>
      <c r="N92" s="3">
        <f t="shared" si="41"/>
        <v>0</v>
      </c>
      <c r="O92" s="3">
        <f t="shared" si="42"/>
        <v>0</v>
      </c>
      <c r="P92" s="3">
        <v>80</v>
      </c>
      <c r="Q92" s="3">
        <f t="shared" si="43"/>
        <v>0</v>
      </c>
      <c r="R92" s="3">
        <f t="shared" si="44"/>
        <v>0</v>
      </c>
      <c r="S92" s="3">
        <f t="shared" si="45"/>
        <v>0</v>
      </c>
      <c r="T92" s="3">
        <f t="shared" si="46"/>
        <v>0</v>
      </c>
      <c r="U92" s="3">
        <f t="shared" si="47"/>
        <v>0</v>
      </c>
      <c r="V92" s="3">
        <v>10</v>
      </c>
      <c r="W92" s="3">
        <f t="shared" si="48"/>
        <v>0</v>
      </c>
      <c r="X92" s="3">
        <f t="shared" si="49"/>
        <v>0</v>
      </c>
      <c r="Y92" s="3">
        <f t="shared" si="50"/>
        <v>0</v>
      </c>
      <c r="Z92" s="3">
        <f t="shared" si="51"/>
        <v>0</v>
      </c>
      <c r="AA92" s="3">
        <f t="shared" si="52"/>
        <v>0</v>
      </c>
      <c r="AB92" s="3">
        <v>0</v>
      </c>
      <c r="AC92" s="3">
        <f t="shared" si="53"/>
        <v>0</v>
      </c>
      <c r="AD92" s="3">
        <f t="shared" si="54"/>
        <v>0</v>
      </c>
      <c r="AE92" s="3">
        <f t="shared" si="55"/>
        <v>0</v>
      </c>
      <c r="AF92" s="3">
        <f t="shared" si="56"/>
        <v>0</v>
      </c>
      <c r="AG92" s="3">
        <f t="shared" si="57"/>
        <v>0</v>
      </c>
      <c r="AH92" s="3">
        <v>0</v>
      </c>
      <c r="AI92" s="3">
        <f t="shared" si="58"/>
        <v>0</v>
      </c>
      <c r="AJ92" s="3">
        <f t="shared" si="59"/>
        <v>0</v>
      </c>
      <c r="AK92" s="3">
        <f t="shared" si="60"/>
        <v>0</v>
      </c>
      <c r="AL92" s="3">
        <f t="shared" si="61"/>
        <v>0</v>
      </c>
      <c r="AM92" s="3">
        <f t="shared" si="62"/>
        <v>0</v>
      </c>
      <c r="AN92" s="3">
        <f t="shared" si="63"/>
        <v>0</v>
      </c>
      <c r="AO92" s="3">
        <f t="shared" si="64"/>
        <v>0</v>
      </c>
      <c r="AP92" s="3">
        <f t="shared" si="65"/>
        <v>5</v>
      </c>
    </row>
    <row r="93" spans="1:42" x14ac:dyDescent="0.25">
      <c r="A93">
        <v>89</v>
      </c>
      <c r="D93" s="3">
        <v>60</v>
      </c>
      <c r="E93" s="3">
        <f t="shared" si="33"/>
        <v>0</v>
      </c>
      <c r="F93" s="3">
        <f t="shared" si="34"/>
        <v>0</v>
      </c>
      <c r="G93" s="3">
        <f t="shared" si="35"/>
        <v>0</v>
      </c>
      <c r="H93" s="3">
        <f t="shared" si="36"/>
        <v>0</v>
      </c>
      <c r="I93" s="3">
        <f t="shared" si="37"/>
        <v>0</v>
      </c>
      <c r="J93" s="3">
        <v>60</v>
      </c>
      <c r="K93" s="3">
        <f t="shared" si="38"/>
        <v>0</v>
      </c>
      <c r="L93" s="3">
        <f t="shared" si="39"/>
        <v>0</v>
      </c>
      <c r="M93" s="3">
        <f t="shared" si="40"/>
        <v>0</v>
      </c>
      <c r="N93" s="3">
        <f t="shared" si="41"/>
        <v>0</v>
      </c>
      <c r="O93" s="3">
        <f t="shared" si="42"/>
        <v>0</v>
      </c>
      <c r="P93" s="3">
        <v>80</v>
      </c>
      <c r="Q93" s="3">
        <f t="shared" si="43"/>
        <v>0</v>
      </c>
      <c r="R93" s="3">
        <f t="shared" si="44"/>
        <v>0</v>
      </c>
      <c r="S93" s="3">
        <f t="shared" si="45"/>
        <v>0</v>
      </c>
      <c r="T93" s="3">
        <f t="shared" si="46"/>
        <v>0</v>
      </c>
      <c r="U93" s="3">
        <f t="shared" si="47"/>
        <v>0</v>
      </c>
      <c r="V93" s="3">
        <v>10</v>
      </c>
      <c r="W93" s="3">
        <f t="shared" si="48"/>
        <v>0</v>
      </c>
      <c r="X93" s="3">
        <f t="shared" si="49"/>
        <v>0</v>
      </c>
      <c r="Y93" s="3">
        <f t="shared" si="50"/>
        <v>0</v>
      </c>
      <c r="Z93" s="3">
        <f t="shared" si="51"/>
        <v>0</v>
      </c>
      <c r="AA93" s="3">
        <f t="shared" si="52"/>
        <v>0</v>
      </c>
      <c r="AB93" s="3">
        <v>0</v>
      </c>
      <c r="AC93" s="3">
        <f t="shared" si="53"/>
        <v>0</v>
      </c>
      <c r="AD93" s="3">
        <f t="shared" si="54"/>
        <v>0</v>
      </c>
      <c r="AE93" s="3">
        <f t="shared" si="55"/>
        <v>0</v>
      </c>
      <c r="AF93" s="3">
        <f t="shared" si="56"/>
        <v>0</v>
      </c>
      <c r="AG93" s="3">
        <f t="shared" si="57"/>
        <v>0</v>
      </c>
      <c r="AH93" s="3">
        <v>0</v>
      </c>
      <c r="AI93" s="3">
        <f t="shared" si="58"/>
        <v>0</v>
      </c>
      <c r="AJ93" s="3">
        <f t="shared" si="59"/>
        <v>0</v>
      </c>
      <c r="AK93" s="3">
        <f t="shared" si="60"/>
        <v>0</v>
      </c>
      <c r="AL93" s="3">
        <f t="shared" si="61"/>
        <v>0</v>
      </c>
      <c r="AM93" s="3">
        <f t="shared" si="62"/>
        <v>0</v>
      </c>
      <c r="AN93" s="3">
        <f t="shared" si="63"/>
        <v>0</v>
      </c>
      <c r="AO93" s="3">
        <f t="shared" si="64"/>
        <v>0</v>
      </c>
      <c r="AP93" s="3">
        <f t="shared" si="65"/>
        <v>5</v>
      </c>
    </row>
    <row r="94" spans="1:42" x14ac:dyDescent="0.25">
      <c r="A94">
        <v>90</v>
      </c>
      <c r="D94" s="3">
        <v>60</v>
      </c>
      <c r="E94" s="3">
        <f t="shared" si="33"/>
        <v>0</v>
      </c>
      <c r="F94" s="3">
        <f t="shared" si="34"/>
        <v>0</v>
      </c>
      <c r="G94" s="3">
        <f t="shared" si="35"/>
        <v>0</v>
      </c>
      <c r="H94" s="3">
        <f t="shared" si="36"/>
        <v>0</v>
      </c>
      <c r="I94" s="3">
        <f t="shared" si="37"/>
        <v>0</v>
      </c>
      <c r="J94" s="3">
        <v>60</v>
      </c>
      <c r="K94" s="3">
        <f t="shared" si="38"/>
        <v>0</v>
      </c>
      <c r="L94" s="3">
        <f t="shared" si="39"/>
        <v>0</v>
      </c>
      <c r="M94" s="3">
        <f t="shared" si="40"/>
        <v>0</v>
      </c>
      <c r="N94" s="3">
        <f t="shared" si="41"/>
        <v>0</v>
      </c>
      <c r="O94" s="3">
        <f t="shared" si="42"/>
        <v>0</v>
      </c>
      <c r="P94" s="3">
        <v>80</v>
      </c>
      <c r="Q94" s="3">
        <f t="shared" si="43"/>
        <v>0</v>
      </c>
      <c r="R94" s="3">
        <f t="shared" si="44"/>
        <v>0</v>
      </c>
      <c r="S94" s="3">
        <f t="shared" si="45"/>
        <v>0</v>
      </c>
      <c r="T94" s="3">
        <f t="shared" si="46"/>
        <v>0</v>
      </c>
      <c r="U94" s="3">
        <f t="shared" si="47"/>
        <v>0</v>
      </c>
      <c r="V94" s="3">
        <v>10</v>
      </c>
      <c r="W94" s="3">
        <f t="shared" si="48"/>
        <v>0</v>
      </c>
      <c r="X94" s="3">
        <f t="shared" si="49"/>
        <v>0</v>
      </c>
      <c r="Y94" s="3">
        <f t="shared" si="50"/>
        <v>0</v>
      </c>
      <c r="Z94" s="3">
        <f t="shared" si="51"/>
        <v>0</v>
      </c>
      <c r="AA94" s="3">
        <f t="shared" si="52"/>
        <v>0</v>
      </c>
      <c r="AB94" s="3">
        <v>0</v>
      </c>
      <c r="AC94" s="3">
        <f t="shared" si="53"/>
        <v>0</v>
      </c>
      <c r="AD94" s="3">
        <f t="shared" si="54"/>
        <v>0</v>
      </c>
      <c r="AE94" s="3">
        <f t="shared" si="55"/>
        <v>0</v>
      </c>
      <c r="AF94" s="3">
        <f t="shared" si="56"/>
        <v>0</v>
      </c>
      <c r="AG94" s="3">
        <f t="shared" si="57"/>
        <v>0</v>
      </c>
      <c r="AH94" s="3">
        <v>0</v>
      </c>
      <c r="AI94" s="3">
        <f t="shared" si="58"/>
        <v>0</v>
      </c>
      <c r="AJ94" s="3">
        <f t="shared" si="59"/>
        <v>0</v>
      </c>
      <c r="AK94" s="3">
        <f t="shared" si="60"/>
        <v>0</v>
      </c>
      <c r="AL94" s="3">
        <f t="shared" si="61"/>
        <v>0</v>
      </c>
      <c r="AM94" s="3">
        <f t="shared" si="62"/>
        <v>0</v>
      </c>
      <c r="AN94" s="3">
        <f t="shared" si="63"/>
        <v>0</v>
      </c>
      <c r="AO94" s="3">
        <f t="shared" si="64"/>
        <v>0</v>
      </c>
      <c r="AP94" s="3">
        <f t="shared" si="65"/>
        <v>5</v>
      </c>
    </row>
    <row r="95" spans="1:42" x14ac:dyDescent="0.25">
      <c r="A95">
        <v>91</v>
      </c>
      <c r="D95" s="3">
        <v>60</v>
      </c>
      <c r="E95" s="3">
        <f t="shared" si="33"/>
        <v>0</v>
      </c>
      <c r="F95" s="3">
        <f t="shared" si="34"/>
        <v>0</v>
      </c>
      <c r="G95" s="3">
        <f t="shared" si="35"/>
        <v>0</v>
      </c>
      <c r="H95" s="3">
        <f t="shared" si="36"/>
        <v>0</v>
      </c>
      <c r="I95" s="3">
        <f t="shared" si="37"/>
        <v>0</v>
      </c>
      <c r="J95" s="3">
        <v>60</v>
      </c>
      <c r="K95" s="3">
        <f t="shared" si="38"/>
        <v>0</v>
      </c>
      <c r="L95" s="3">
        <f t="shared" si="39"/>
        <v>0</v>
      </c>
      <c r="M95" s="3">
        <f t="shared" si="40"/>
        <v>0</v>
      </c>
      <c r="N95" s="3">
        <f t="shared" si="41"/>
        <v>0</v>
      </c>
      <c r="O95" s="3">
        <f t="shared" si="42"/>
        <v>0</v>
      </c>
      <c r="P95" s="3">
        <v>80</v>
      </c>
      <c r="Q95" s="3">
        <f t="shared" si="43"/>
        <v>0</v>
      </c>
      <c r="R95" s="3">
        <f t="shared" si="44"/>
        <v>0</v>
      </c>
      <c r="S95" s="3">
        <f t="shared" si="45"/>
        <v>0</v>
      </c>
      <c r="T95" s="3">
        <f t="shared" si="46"/>
        <v>0</v>
      </c>
      <c r="U95" s="3">
        <f t="shared" si="47"/>
        <v>0</v>
      </c>
      <c r="V95" s="3">
        <v>10</v>
      </c>
      <c r="W95" s="3">
        <f t="shared" si="48"/>
        <v>0</v>
      </c>
      <c r="X95" s="3">
        <f t="shared" si="49"/>
        <v>0</v>
      </c>
      <c r="Y95" s="3">
        <f t="shared" si="50"/>
        <v>0</v>
      </c>
      <c r="Z95" s="3">
        <f t="shared" si="51"/>
        <v>0</v>
      </c>
      <c r="AA95" s="3">
        <f t="shared" si="52"/>
        <v>0</v>
      </c>
      <c r="AB95" s="3">
        <v>0</v>
      </c>
      <c r="AC95" s="3">
        <f t="shared" si="53"/>
        <v>0</v>
      </c>
      <c r="AD95" s="3">
        <f t="shared" si="54"/>
        <v>0</v>
      </c>
      <c r="AE95" s="3">
        <f t="shared" si="55"/>
        <v>0</v>
      </c>
      <c r="AF95" s="3">
        <f t="shared" si="56"/>
        <v>0</v>
      </c>
      <c r="AG95" s="3">
        <f t="shared" si="57"/>
        <v>0</v>
      </c>
      <c r="AH95" s="3">
        <v>0</v>
      </c>
      <c r="AI95" s="3">
        <f t="shared" si="58"/>
        <v>0</v>
      </c>
      <c r="AJ95" s="3">
        <f t="shared" si="59"/>
        <v>0</v>
      </c>
      <c r="AK95" s="3">
        <f t="shared" si="60"/>
        <v>0</v>
      </c>
      <c r="AL95" s="3">
        <f t="shared" si="61"/>
        <v>0</v>
      </c>
      <c r="AM95" s="3">
        <f t="shared" si="62"/>
        <v>0</v>
      </c>
      <c r="AN95" s="3">
        <f t="shared" si="63"/>
        <v>0</v>
      </c>
      <c r="AO95" s="3">
        <f t="shared" si="64"/>
        <v>0</v>
      </c>
      <c r="AP95" s="3">
        <f t="shared" si="65"/>
        <v>5</v>
      </c>
    </row>
    <row r="96" spans="1:42" x14ac:dyDescent="0.25">
      <c r="A96">
        <v>92</v>
      </c>
      <c r="D96" s="3">
        <v>60</v>
      </c>
      <c r="E96" s="3">
        <f t="shared" si="33"/>
        <v>0</v>
      </c>
      <c r="F96" s="3">
        <f t="shared" si="34"/>
        <v>0</v>
      </c>
      <c r="G96" s="3">
        <f t="shared" si="35"/>
        <v>0</v>
      </c>
      <c r="H96" s="3">
        <f t="shared" si="36"/>
        <v>0</v>
      </c>
      <c r="I96" s="3">
        <f t="shared" si="37"/>
        <v>0</v>
      </c>
      <c r="J96" s="3">
        <v>60</v>
      </c>
      <c r="K96" s="3">
        <f t="shared" si="38"/>
        <v>0</v>
      </c>
      <c r="L96" s="3">
        <f t="shared" si="39"/>
        <v>0</v>
      </c>
      <c r="M96" s="3">
        <f t="shared" si="40"/>
        <v>0</v>
      </c>
      <c r="N96" s="3">
        <f t="shared" si="41"/>
        <v>0</v>
      </c>
      <c r="O96" s="3">
        <f t="shared" si="42"/>
        <v>0</v>
      </c>
      <c r="P96" s="3">
        <v>80</v>
      </c>
      <c r="Q96" s="3">
        <f t="shared" si="43"/>
        <v>0</v>
      </c>
      <c r="R96" s="3">
        <f t="shared" si="44"/>
        <v>0</v>
      </c>
      <c r="S96" s="3">
        <f t="shared" si="45"/>
        <v>0</v>
      </c>
      <c r="T96" s="3">
        <f t="shared" si="46"/>
        <v>0</v>
      </c>
      <c r="U96" s="3">
        <f t="shared" si="47"/>
        <v>0</v>
      </c>
      <c r="V96" s="3">
        <v>10</v>
      </c>
      <c r="W96" s="3">
        <f t="shared" si="48"/>
        <v>0</v>
      </c>
      <c r="X96" s="3">
        <f t="shared" si="49"/>
        <v>0</v>
      </c>
      <c r="Y96" s="3">
        <f t="shared" si="50"/>
        <v>0</v>
      </c>
      <c r="Z96" s="3">
        <f t="shared" si="51"/>
        <v>0</v>
      </c>
      <c r="AA96" s="3">
        <f t="shared" si="52"/>
        <v>0</v>
      </c>
      <c r="AB96" s="3">
        <v>0</v>
      </c>
      <c r="AC96" s="3">
        <f t="shared" si="53"/>
        <v>0</v>
      </c>
      <c r="AD96" s="3">
        <f t="shared" si="54"/>
        <v>0</v>
      </c>
      <c r="AE96" s="3">
        <f t="shared" si="55"/>
        <v>0</v>
      </c>
      <c r="AF96" s="3">
        <f t="shared" si="56"/>
        <v>0</v>
      </c>
      <c r="AG96" s="3">
        <f t="shared" si="57"/>
        <v>0</v>
      </c>
      <c r="AH96" s="3">
        <v>0</v>
      </c>
      <c r="AI96" s="3">
        <f t="shared" si="58"/>
        <v>0</v>
      </c>
      <c r="AJ96" s="3">
        <f t="shared" si="59"/>
        <v>0</v>
      </c>
      <c r="AK96" s="3">
        <f t="shared" si="60"/>
        <v>0</v>
      </c>
      <c r="AL96" s="3">
        <f t="shared" si="61"/>
        <v>0</v>
      </c>
      <c r="AM96" s="3">
        <f t="shared" si="62"/>
        <v>0</v>
      </c>
      <c r="AN96" s="3">
        <f t="shared" si="63"/>
        <v>0</v>
      </c>
      <c r="AO96" s="3">
        <f t="shared" si="64"/>
        <v>0</v>
      </c>
      <c r="AP96" s="3">
        <f t="shared" si="65"/>
        <v>5</v>
      </c>
    </row>
    <row r="97" spans="1:42" x14ac:dyDescent="0.25">
      <c r="A97">
        <v>93</v>
      </c>
      <c r="D97" s="3">
        <v>60</v>
      </c>
      <c r="E97" s="3">
        <f t="shared" si="33"/>
        <v>0</v>
      </c>
      <c r="F97" s="3">
        <f t="shared" si="34"/>
        <v>0</v>
      </c>
      <c r="G97" s="3">
        <f t="shared" si="35"/>
        <v>0</v>
      </c>
      <c r="H97" s="3">
        <f t="shared" si="36"/>
        <v>0</v>
      </c>
      <c r="I97" s="3">
        <f t="shared" si="37"/>
        <v>0</v>
      </c>
      <c r="J97" s="3">
        <v>60</v>
      </c>
      <c r="K97" s="3">
        <f t="shared" si="38"/>
        <v>0</v>
      </c>
      <c r="L97" s="3">
        <f t="shared" si="39"/>
        <v>0</v>
      </c>
      <c r="M97" s="3">
        <f t="shared" si="40"/>
        <v>0</v>
      </c>
      <c r="N97" s="3">
        <f t="shared" si="41"/>
        <v>0</v>
      </c>
      <c r="O97" s="3">
        <f t="shared" si="42"/>
        <v>0</v>
      </c>
      <c r="P97" s="3">
        <v>80</v>
      </c>
      <c r="Q97" s="3">
        <f t="shared" si="43"/>
        <v>0</v>
      </c>
      <c r="R97" s="3">
        <f t="shared" si="44"/>
        <v>0</v>
      </c>
      <c r="S97" s="3">
        <f t="shared" si="45"/>
        <v>0</v>
      </c>
      <c r="T97" s="3">
        <f t="shared" si="46"/>
        <v>0</v>
      </c>
      <c r="U97" s="3">
        <f t="shared" si="47"/>
        <v>0</v>
      </c>
      <c r="V97" s="3">
        <v>10</v>
      </c>
      <c r="W97" s="3">
        <f t="shared" si="48"/>
        <v>0</v>
      </c>
      <c r="X97" s="3">
        <f t="shared" si="49"/>
        <v>0</v>
      </c>
      <c r="Y97" s="3">
        <f t="shared" si="50"/>
        <v>0</v>
      </c>
      <c r="Z97" s="3">
        <f t="shared" si="51"/>
        <v>0</v>
      </c>
      <c r="AA97" s="3">
        <f t="shared" si="52"/>
        <v>0</v>
      </c>
      <c r="AB97" s="3">
        <v>0</v>
      </c>
      <c r="AC97" s="3">
        <f t="shared" si="53"/>
        <v>0</v>
      </c>
      <c r="AD97" s="3">
        <f t="shared" si="54"/>
        <v>0</v>
      </c>
      <c r="AE97" s="3">
        <f t="shared" si="55"/>
        <v>0</v>
      </c>
      <c r="AF97" s="3">
        <f t="shared" si="56"/>
        <v>0</v>
      </c>
      <c r="AG97" s="3">
        <f t="shared" si="57"/>
        <v>0</v>
      </c>
      <c r="AH97" s="3">
        <v>0</v>
      </c>
      <c r="AI97" s="3">
        <f t="shared" si="58"/>
        <v>0</v>
      </c>
      <c r="AJ97" s="3">
        <f t="shared" si="59"/>
        <v>0</v>
      </c>
      <c r="AK97" s="3">
        <f t="shared" si="60"/>
        <v>0</v>
      </c>
      <c r="AL97" s="3">
        <f t="shared" si="61"/>
        <v>0</v>
      </c>
      <c r="AM97" s="3">
        <f t="shared" si="62"/>
        <v>0</v>
      </c>
      <c r="AN97" s="3">
        <f t="shared" si="63"/>
        <v>0</v>
      </c>
      <c r="AO97" s="3">
        <f t="shared" si="64"/>
        <v>0</v>
      </c>
      <c r="AP97" s="3">
        <f t="shared" si="65"/>
        <v>5</v>
      </c>
    </row>
    <row r="98" spans="1:42" x14ac:dyDescent="0.25">
      <c r="A98">
        <v>94</v>
      </c>
      <c r="D98" s="3">
        <v>60</v>
      </c>
      <c r="E98" s="3">
        <f t="shared" si="33"/>
        <v>0</v>
      </c>
      <c r="F98" s="3">
        <f t="shared" si="34"/>
        <v>0</v>
      </c>
      <c r="G98" s="3">
        <f t="shared" si="35"/>
        <v>0</v>
      </c>
      <c r="H98" s="3">
        <f t="shared" si="36"/>
        <v>0</v>
      </c>
      <c r="I98" s="3">
        <f t="shared" si="37"/>
        <v>0</v>
      </c>
      <c r="J98" s="3">
        <v>60</v>
      </c>
      <c r="K98" s="3">
        <f t="shared" si="38"/>
        <v>0</v>
      </c>
      <c r="L98" s="3">
        <f t="shared" si="39"/>
        <v>0</v>
      </c>
      <c r="M98" s="3">
        <f t="shared" si="40"/>
        <v>0</v>
      </c>
      <c r="N98" s="3">
        <f t="shared" si="41"/>
        <v>0</v>
      </c>
      <c r="O98" s="3">
        <f t="shared" si="42"/>
        <v>0</v>
      </c>
      <c r="P98" s="3">
        <v>80</v>
      </c>
      <c r="Q98" s="3">
        <f t="shared" si="43"/>
        <v>0</v>
      </c>
      <c r="R98" s="3">
        <f t="shared" si="44"/>
        <v>0</v>
      </c>
      <c r="S98" s="3">
        <f t="shared" si="45"/>
        <v>0</v>
      </c>
      <c r="T98" s="3">
        <f t="shared" si="46"/>
        <v>0</v>
      </c>
      <c r="U98" s="3">
        <f t="shared" si="47"/>
        <v>0</v>
      </c>
      <c r="V98" s="3">
        <v>10</v>
      </c>
      <c r="W98" s="3">
        <f t="shared" si="48"/>
        <v>0</v>
      </c>
      <c r="X98" s="3">
        <f t="shared" si="49"/>
        <v>0</v>
      </c>
      <c r="Y98" s="3">
        <f t="shared" si="50"/>
        <v>0</v>
      </c>
      <c r="Z98" s="3">
        <f t="shared" si="51"/>
        <v>0</v>
      </c>
      <c r="AA98" s="3">
        <f t="shared" si="52"/>
        <v>0</v>
      </c>
      <c r="AB98" s="3">
        <v>0</v>
      </c>
      <c r="AC98" s="3">
        <f t="shared" si="53"/>
        <v>0</v>
      </c>
      <c r="AD98" s="3">
        <f t="shared" si="54"/>
        <v>0</v>
      </c>
      <c r="AE98" s="3">
        <f t="shared" si="55"/>
        <v>0</v>
      </c>
      <c r="AF98" s="3">
        <f t="shared" si="56"/>
        <v>0</v>
      </c>
      <c r="AG98" s="3">
        <f t="shared" si="57"/>
        <v>0</v>
      </c>
      <c r="AH98" s="3">
        <v>0</v>
      </c>
      <c r="AI98" s="3">
        <f t="shared" si="58"/>
        <v>0</v>
      </c>
      <c r="AJ98" s="3">
        <f t="shared" si="59"/>
        <v>0</v>
      </c>
      <c r="AK98" s="3">
        <f t="shared" si="60"/>
        <v>0</v>
      </c>
      <c r="AL98" s="3">
        <f t="shared" si="61"/>
        <v>0</v>
      </c>
      <c r="AM98" s="3">
        <f t="shared" si="62"/>
        <v>0</v>
      </c>
      <c r="AN98" s="3">
        <f t="shared" si="63"/>
        <v>0</v>
      </c>
      <c r="AO98" s="3">
        <f t="shared" si="64"/>
        <v>0</v>
      </c>
      <c r="AP98" s="3">
        <f t="shared" si="65"/>
        <v>5</v>
      </c>
    </row>
    <row r="99" spans="1:42" x14ac:dyDescent="0.25">
      <c r="A99">
        <v>94</v>
      </c>
      <c r="D99" s="3">
        <v>60</v>
      </c>
      <c r="E99" s="3">
        <f t="shared" si="33"/>
        <v>0</v>
      </c>
      <c r="F99" s="3">
        <f t="shared" si="34"/>
        <v>0</v>
      </c>
      <c r="G99" s="3">
        <f t="shared" si="35"/>
        <v>0</v>
      </c>
      <c r="H99" s="3">
        <f t="shared" si="36"/>
        <v>0</v>
      </c>
      <c r="I99" s="3">
        <f t="shared" si="37"/>
        <v>0</v>
      </c>
      <c r="J99" s="3">
        <v>60</v>
      </c>
      <c r="K99" s="3">
        <f t="shared" si="38"/>
        <v>0</v>
      </c>
      <c r="L99" s="3">
        <f t="shared" si="39"/>
        <v>0</v>
      </c>
      <c r="M99" s="3">
        <f t="shared" si="40"/>
        <v>0</v>
      </c>
      <c r="N99" s="3">
        <f t="shared" si="41"/>
        <v>0</v>
      </c>
      <c r="O99" s="3">
        <f t="shared" si="42"/>
        <v>0</v>
      </c>
      <c r="P99" s="3">
        <v>80</v>
      </c>
      <c r="Q99" s="3">
        <f t="shared" si="43"/>
        <v>0</v>
      </c>
      <c r="R99" s="3">
        <f t="shared" si="44"/>
        <v>0</v>
      </c>
      <c r="S99" s="3">
        <f t="shared" si="45"/>
        <v>0</v>
      </c>
      <c r="T99" s="3">
        <f t="shared" si="46"/>
        <v>0</v>
      </c>
      <c r="U99" s="3">
        <f t="shared" si="47"/>
        <v>0</v>
      </c>
      <c r="V99" s="3">
        <v>10</v>
      </c>
      <c r="W99" s="3">
        <f t="shared" si="48"/>
        <v>0</v>
      </c>
      <c r="X99" s="3">
        <f t="shared" si="49"/>
        <v>0</v>
      </c>
      <c r="Y99" s="3">
        <f t="shared" si="50"/>
        <v>0</v>
      </c>
      <c r="Z99" s="3">
        <f t="shared" si="51"/>
        <v>0</v>
      </c>
      <c r="AA99" s="3">
        <f t="shared" si="52"/>
        <v>0</v>
      </c>
      <c r="AB99" s="3">
        <v>0</v>
      </c>
      <c r="AC99" s="3">
        <f t="shared" si="53"/>
        <v>0</v>
      </c>
      <c r="AD99" s="3">
        <f t="shared" si="54"/>
        <v>0</v>
      </c>
      <c r="AE99" s="3">
        <f t="shared" si="55"/>
        <v>0</v>
      </c>
      <c r="AF99" s="3">
        <f t="shared" si="56"/>
        <v>0</v>
      </c>
      <c r="AG99" s="3">
        <f t="shared" si="57"/>
        <v>0</v>
      </c>
      <c r="AH99" s="3">
        <v>0</v>
      </c>
      <c r="AI99" s="3">
        <f t="shared" si="58"/>
        <v>0</v>
      </c>
      <c r="AJ99" s="3">
        <f t="shared" si="59"/>
        <v>0</v>
      </c>
      <c r="AK99" s="3">
        <f t="shared" si="60"/>
        <v>0</v>
      </c>
      <c r="AL99" s="3">
        <f t="shared" si="61"/>
        <v>0</v>
      </c>
      <c r="AM99" s="3">
        <f t="shared" si="62"/>
        <v>0</v>
      </c>
      <c r="AN99" s="3">
        <f t="shared" si="63"/>
        <v>0</v>
      </c>
      <c r="AO99" s="3">
        <f t="shared" si="64"/>
        <v>0</v>
      </c>
      <c r="AP99" s="3">
        <f t="shared" si="65"/>
        <v>5</v>
      </c>
    </row>
    <row r="100" spans="1:42" x14ac:dyDescent="0.25">
      <c r="A100">
        <v>95</v>
      </c>
      <c r="D100" s="3">
        <v>60</v>
      </c>
      <c r="E100" s="3">
        <f t="shared" si="33"/>
        <v>0</v>
      </c>
      <c r="F100" s="3">
        <f t="shared" si="34"/>
        <v>0</v>
      </c>
      <c r="G100" s="3">
        <f t="shared" si="35"/>
        <v>0</v>
      </c>
      <c r="H100" s="3">
        <f t="shared" si="36"/>
        <v>0</v>
      </c>
      <c r="I100" s="3">
        <f t="shared" si="37"/>
        <v>0</v>
      </c>
      <c r="J100" s="3">
        <v>60</v>
      </c>
      <c r="K100" s="3">
        <f t="shared" si="38"/>
        <v>0</v>
      </c>
      <c r="L100" s="3">
        <f t="shared" si="39"/>
        <v>0</v>
      </c>
      <c r="M100" s="3">
        <f t="shared" si="40"/>
        <v>0</v>
      </c>
      <c r="N100" s="3">
        <f t="shared" si="41"/>
        <v>0</v>
      </c>
      <c r="O100" s="3">
        <f t="shared" si="42"/>
        <v>0</v>
      </c>
      <c r="P100" s="3">
        <v>80</v>
      </c>
      <c r="Q100" s="3">
        <f t="shared" si="43"/>
        <v>0</v>
      </c>
      <c r="R100" s="3">
        <f t="shared" si="44"/>
        <v>0</v>
      </c>
      <c r="S100" s="3">
        <f t="shared" si="45"/>
        <v>0</v>
      </c>
      <c r="T100" s="3">
        <f t="shared" si="46"/>
        <v>0</v>
      </c>
      <c r="U100" s="3">
        <f t="shared" si="47"/>
        <v>0</v>
      </c>
      <c r="V100" s="3">
        <v>10</v>
      </c>
      <c r="W100" s="3">
        <f t="shared" si="48"/>
        <v>0</v>
      </c>
      <c r="X100" s="3">
        <f t="shared" si="49"/>
        <v>0</v>
      </c>
      <c r="Y100" s="3">
        <f t="shared" si="50"/>
        <v>0</v>
      </c>
      <c r="Z100" s="3">
        <f t="shared" si="51"/>
        <v>0</v>
      </c>
      <c r="AA100" s="3">
        <f t="shared" si="52"/>
        <v>0</v>
      </c>
      <c r="AB100" s="3">
        <v>0</v>
      </c>
      <c r="AC100" s="3">
        <f t="shared" si="53"/>
        <v>0</v>
      </c>
      <c r="AD100" s="3">
        <f t="shared" si="54"/>
        <v>0</v>
      </c>
      <c r="AE100" s="3">
        <f t="shared" si="55"/>
        <v>0</v>
      </c>
      <c r="AF100" s="3">
        <f t="shared" si="56"/>
        <v>0</v>
      </c>
      <c r="AG100" s="3">
        <f t="shared" si="57"/>
        <v>0</v>
      </c>
      <c r="AH100" s="3">
        <v>0</v>
      </c>
      <c r="AI100" s="3">
        <f t="shared" si="58"/>
        <v>0</v>
      </c>
      <c r="AJ100" s="3">
        <f t="shared" si="59"/>
        <v>0</v>
      </c>
      <c r="AK100" s="3">
        <f t="shared" si="60"/>
        <v>0</v>
      </c>
      <c r="AL100" s="3">
        <f t="shared" si="61"/>
        <v>0</v>
      </c>
      <c r="AM100" s="3">
        <f t="shared" si="62"/>
        <v>0</v>
      </c>
      <c r="AN100" s="3">
        <f t="shared" si="63"/>
        <v>0</v>
      </c>
      <c r="AO100" s="3">
        <f t="shared" si="64"/>
        <v>0</v>
      </c>
      <c r="AP100" s="3">
        <f t="shared" si="65"/>
        <v>5</v>
      </c>
    </row>
    <row r="101" spans="1:42" x14ac:dyDescent="0.25">
      <c r="A101">
        <v>96</v>
      </c>
      <c r="D101" s="3">
        <v>60</v>
      </c>
      <c r="E101" s="3">
        <f t="shared" si="33"/>
        <v>0</v>
      </c>
      <c r="F101" s="3">
        <f t="shared" si="34"/>
        <v>0</v>
      </c>
      <c r="G101" s="3">
        <f t="shared" si="35"/>
        <v>0</v>
      </c>
      <c r="H101" s="3">
        <f t="shared" si="36"/>
        <v>0</v>
      </c>
      <c r="I101" s="3">
        <f t="shared" si="37"/>
        <v>0</v>
      </c>
      <c r="J101" s="3">
        <v>60</v>
      </c>
      <c r="K101" s="3">
        <f t="shared" si="38"/>
        <v>0</v>
      </c>
      <c r="L101" s="3">
        <f t="shared" si="39"/>
        <v>0</v>
      </c>
      <c r="M101" s="3">
        <f t="shared" si="40"/>
        <v>0</v>
      </c>
      <c r="N101" s="3">
        <f t="shared" si="41"/>
        <v>0</v>
      </c>
      <c r="O101" s="3">
        <f t="shared" si="42"/>
        <v>0</v>
      </c>
      <c r="P101" s="3">
        <v>80</v>
      </c>
      <c r="Q101" s="3">
        <f t="shared" si="43"/>
        <v>0</v>
      </c>
      <c r="R101" s="3">
        <f t="shared" si="44"/>
        <v>0</v>
      </c>
      <c r="S101" s="3">
        <f t="shared" si="45"/>
        <v>0</v>
      </c>
      <c r="T101" s="3">
        <f t="shared" si="46"/>
        <v>0</v>
      </c>
      <c r="U101" s="3">
        <f t="shared" si="47"/>
        <v>0</v>
      </c>
      <c r="V101" s="3">
        <v>10</v>
      </c>
      <c r="W101" s="3">
        <f t="shared" si="48"/>
        <v>0</v>
      </c>
      <c r="X101" s="3">
        <f t="shared" si="49"/>
        <v>0</v>
      </c>
      <c r="Y101" s="3">
        <f t="shared" si="50"/>
        <v>0</v>
      </c>
      <c r="Z101" s="3">
        <f t="shared" si="51"/>
        <v>0</v>
      </c>
      <c r="AA101" s="3">
        <f t="shared" si="52"/>
        <v>0</v>
      </c>
      <c r="AB101" s="3">
        <v>0</v>
      </c>
      <c r="AC101" s="3">
        <f t="shared" si="53"/>
        <v>0</v>
      </c>
      <c r="AD101" s="3">
        <f t="shared" si="54"/>
        <v>0</v>
      </c>
      <c r="AE101" s="3">
        <f t="shared" si="55"/>
        <v>0</v>
      </c>
      <c r="AF101" s="3">
        <f t="shared" si="56"/>
        <v>0</v>
      </c>
      <c r="AG101" s="3">
        <f t="shared" si="57"/>
        <v>0</v>
      </c>
      <c r="AH101" s="3">
        <v>0</v>
      </c>
      <c r="AI101" s="3">
        <f t="shared" si="58"/>
        <v>0</v>
      </c>
      <c r="AJ101" s="3">
        <f t="shared" si="59"/>
        <v>0</v>
      </c>
      <c r="AK101" s="3">
        <f t="shared" si="60"/>
        <v>0</v>
      </c>
      <c r="AL101" s="3">
        <f t="shared" si="61"/>
        <v>0</v>
      </c>
      <c r="AM101" s="3">
        <f t="shared" si="62"/>
        <v>0</v>
      </c>
      <c r="AN101" s="3">
        <f t="shared" si="63"/>
        <v>0</v>
      </c>
      <c r="AO101" s="3">
        <f t="shared" si="64"/>
        <v>0</v>
      </c>
      <c r="AP101" s="3">
        <f t="shared" si="65"/>
        <v>5</v>
      </c>
    </row>
    <row r="102" spans="1:42" x14ac:dyDescent="0.25">
      <c r="A102">
        <v>97</v>
      </c>
      <c r="D102" s="3">
        <v>60</v>
      </c>
      <c r="E102" s="3">
        <f t="shared" si="33"/>
        <v>0</v>
      </c>
      <c r="F102" s="3">
        <f t="shared" si="34"/>
        <v>0</v>
      </c>
      <c r="G102" s="3">
        <f t="shared" si="35"/>
        <v>0</v>
      </c>
      <c r="H102" s="3">
        <f t="shared" si="36"/>
        <v>0</v>
      </c>
      <c r="I102" s="3">
        <f t="shared" si="37"/>
        <v>0</v>
      </c>
      <c r="J102" s="3">
        <v>60</v>
      </c>
      <c r="K102" s="3">
        <f t="shared" si="38"/>
        <v>0</v>
      </c>
      <c r="L102" s="3">
        <f t="shared" si="39"/>
        <v>0</v>
      </c>
      <c r="M102" s="3">
        <f t="shared" si="40"/>
        <v>0</v>
      </c>
      <c r="N102" s="3">
        <f t="shared" si="41"/>
        <v>0</v>
      </c>
      <c r="O102" s="3">
        <f t="shared" si="42"/>
        <v>0</v>
      </c>
      <c r="P102" s="3">
        <v>80</v>
      </c>
      <c r="Q102" s="3">
        <f t="shared" si="43"/>
        <v>0</v>
      </c>
      <c r="R102" s="3">
        <f t="shared" si="44"/>
        <v>0</v>
      </c>
      <c r="S102" s="3">
        <f t="shared" si="45"/>
        <v>0</v>
      </c>
      <c r="T102" s="3">
        <f t="shared" si="46"/>
        <v>0</v>
      </c>
      <c r="U102" s="3">
        <f t="shared" si="47"/>
        <v>0</v>
      </c>
      <c r="V102" s="3">
        <v>10</v>
      </c>
      <c r="W102" s="3">
        <f t="shared" si="48"/>
        <v>0</v>
      </c>
      <c r="X102" s="3">
        <f t="shared" si="49"/>
        <v>0</v>
      </c>
      <c r="Y102" s="3">
        <f t="shared" si="50"/>
        <v>0</v>
      </c>
      <c r="Z102" s="3">
        <f t="shared" si="51"/>
        <v>0</v>
      </c>
      <c r="AA102" s="3">
        <f t="shared" si="52"/>
        <v>0</v>
      </c>
      <c r="AB102" s="3">
        <v>0</v>
      </c>
      <c r="AC102" s="3">
        <f t="shared" si="53"/>
        <v>0</v>
      </c>
      <c r="AD102" s="3">
        <f t="shared" si="54"/>
        <v>0</v>
      </c>
      <c r="AE102" s="3">
        <f t="shared" si="55"/>
        <v>0</v>
      </c>
      <c r="AF102" s="3">
        <f t="shared" si="56"/>
        <v>0</v>
      </c>
      <c r="AG102" s="3">
        <f t="shared" si="57"/>
        <v>0</v>
      </c>
      <c r="AH102" s="3">
        <v>0</v>
      </c>
      <c r="AI102" s="3">
        <f t="shared" si="58"/>
        <v>0</v>
      </c>
      <c r="AJ102" s="3">
        <f t="shared" si="59"/>
        <v>0</v>
      </c>
      <c r="AK102" s="3">
        <f t="shared" si="60"/>
        <v>0</v>
      </c>
      <c r="AL102" s="3">
        <f t="shared" si="61"/>
        <v>0</v>
      </c>
      <c r="AM102" s="3">
        <f t="shared" si="62"/>
        <v>0</v>
      </c>
      <c r="AN102" s="3">
        <f t="shared" si="63"/>
        <v>0</v>
      </c>
      <c r="AO102" s="3">
        <f t="shared" si="64"/>
        <v>0</v>
      </c>
      <c r="AP102" s="3">
        <f t="shared" si="65"/>
        <v>5</v>
      </c>
    </row>
    <row r="103" spans="1:42" x14ac:dyDescent="0.25">
      <c r="A103">
        <v>98</v>
      </c>
      <c r="D103" s="3">
        <v>60</v>
      </c>
      <c r="E103" s="3">
        <f t="shared" si="33"/>
        <v>0</v>
      </c>
      <c r="F103" s="3">
        <f t="shared" si="34"/>
        <v>0</v>
      </c>
      <c r="G103" s="3">
        <f t="shared" si="35"/>
        <v>0</v>
      </c>
      <c r="H103" s="3">
        <f t="shared" si="36"/>
        <v>0</v>
      </c>
      <c r="I103" s="3">
        <f t="shared" si="37"/>
        <v>0</v>
      </c>
      <c r="J103" s="3">
        <v>60</v>
      </c>
      <c r="K103" s="3">
        <f t="shared" si="38"/>
        <v>0</v>
      </c>
      <c r="L103" s="3">
        <f t="shared" si="39"/>
        <v>0</v>
      </c>
      <c r="M103" s="3">
        <f t="shared" si="40"/>
        <v>0</v>
      </c>
      <c r="N103" s="3">
        <f t="shared" si="41"/>
        <v>0</v>
      </c>
      <c r="O103" s="3">
        <f t="shared" si="42"/>
        <v>0</v>
      </c>
      <c r="P103" s="3">
        <v>80</v>
      </c>
      <c r="Q103" s="3">
        <f t="shared" si="43"/>
        <v>0</v>
      </c>
      <c r="R103" s="3">
        <f t="shared" si="44"/>
        <v>0</v>
      </c>
      <c r="S103" s="3">
        <f t="shared" si="45"/>
        <v>0</v>
      </c>
      <c r="T103" s="3">
        <f t="shared" si="46"/>
        <v>0</v>
      </c>
      <c r="U103" s="3">
        <f t="shared" si="47"/>
        <v>0</v>
      </c>
      <c r="V103" s="3">
        <v>10</v>
      </c>
      <c r="W103" s="3">
        <f t="shared" si="48"/>
        <v>0</v>
      </c>
      <c r="X103" s="3">
        <f t="shared" si="49"/>
        <v>0</v>
      </c>
      <c r="Y103" s="3">
        <f t="shared" si="50"/>
        <v>0</v>
      </c>
      <c r="Z103" s="3">
        <f t="shared" si="51"/>
        <v>0</v>
      </c>
      <c r="AA103" s="3">
        <f t="shared" si="52"/>
        <v>0</v>
      </c>
      <c r="AB103" s="3">
        <v>0</v>
      </c>
      <c r="AC103" s="3">
        <f t="shared" si="53"/>
        <v>0</v>
      </c>
      <c r="AD103" s="3">
        <f t="shared" si="54"/>
        <v>0</v>
      </c>
      <c r="AE103" s="3">
        <f t="shared" si="55"/>
        <v>0</v>
      </c>
      <c r="AF103" s="3">
        <f t="shared" si="56"/>
        <v>0</v>
      </c>
      <c r="AG103" s="3">
        <f t="shared" si="57"/>
        <v>0</v>
      </c>
      <c r="AH103" s="3">
        <v>0</v>
      </c>
      <c r="AI103" s="3">
        <f t="shared" si="58"/>
        <v>0</v>
      </c>
      <c r="AJ103" s="3">
        <f t="shared" si="59"/>
        <v>0</v>
      </c>
      <c r="AK103" s="3">
        <f t="shared" si="60"/>
        <v>0</v>
      </c>
      <c r="AL103" s="3">
        <f t="shared" si="61"/>
        <v>0</v>
      </c>
      <c r="AM103" s="3">
        <f t="shared" si="62"/>
        <v>0</v>
      </c>
      <c r="AN103" s="3">
        <f t="shared" si="63"/>
        <v>0</v>
      </c>
      <c r="AO103" s="3">
        <f t="shared" si="64"/>
        <v>0</v>
      </c>
      <c r="AP103" s="3">
        <f t="shared" si="65"/>
        <v>5</v>
      </c>
    </row>
    <row r="104" spans="1:42" x14ac:dyDescent="0.25">
      <c r="A104">
        <v>99</v>
      </c>
      <c r="D104" s="3">
        <v>60</v>
      </c>
      <c r="E104" s="3">
        <f t="shared" si="33"/>
        <v>0</v>
      </c>
      <c r="F104" s="3">
        <f t="shared" si="34"/>
        <v>0</v>
      </c>
      <c r="G104" s="3">
        <f t="shared" si="35"/>
        <v>0</v>
      </c>
      <c r="H104" s="3">
        <f t="shared" si="36"/>
        <v>0</v>
      </c>
      <c r="I104" s="3">
        <f t="shared" si="37"/>
        <v>0</v>
      </c>
      <c r="J104" s="3">
        <v>60</v>
      </c>
      <c r="K104" s="3">
        <f t="shared" si="38"/>
        <v>0</v>
      </c>
      <c r="L104" s="3">
        <f t="shared" si="39"/>
        <v>0</v>
      </c>
      <c r="M104" s="3">
        <f t="shared" si="40"/>
        <v>0</v>
      </c>
      <c r="N104" s="3">
        <f t="shared" si="41"/>
        <v>0</v>
      </c>
      <c r="O104" s="3">
        <f t="shared" si="42"/>
        <v>0</v>
      </c>
      <c r="P104" s="3">
        <v>80</v>
      </c>
      <c r="Q104" s="3">
        <f t="shared" si="43"/>
        <v>0</v>
      </c>
      <c r="R104" s="3">
        <f t="shared" si="44"/>
        <v>0</v>
      </c>
      <c r="S104" s="3">
        <f t="shared" si="45"/>
        <v>0</v>
      </c>
      <c r="T104" s="3">
        <f t="shared" si="46"/>
        <v>0</v>
      </c>
      <c r="U104" s="3">
        <f t="shared" si="47"/>
        <v>0</v>
      </c>
      <c r="V104" s="3">
        <v>10</v>
      </c>
      <c r="W104" s="3">
        <f t="shared" si="48"/>
        <v>0</v>
      </c>
      <c r="X104" s="3">
        <f t="shared" si="49"/>
        <v>0</v>
      </c>
      <c r="Y104" s="3">
        <f t="shared" si="50"/>
        <v>0</v>
      </c>
      <c r="Z104" s="3">
        <f t="shared" si="51"/>
        <v>0</v>
      </c>
      <c r="AA104" s="3">
        <f t="shared" si="52"/>
        <v>0</v>
      </c>
      <c r="AB104" s="3">
        <v>0</v>
      </c>
      <c r="AC104" s="3">
        <f t="shared" si="53"/>
        <v>0</v>
      </c>
      <c r="AD104" s="3">
        <f t="shared" si="54"/>
        <v>0</v>
      </c>
      <c r="AE104" s="3">
        <f t="shared" si="55"/>
        <v>0</v>
      </c>
      <c r="AF104" s="3">
        <f t="shared" si="56"/>
        <v>0</v>
      </c>
      <c r="AG104" s="3">
        <f t="shared" si="57"/>
        <v>0</v>
      </c>
      <c r="AH104" s="3">
        <v>0</v>
      </c>
      <c r="AI104" s="3">
        <f t="shared" si="58"/>
        <v>0</v>
      </c>
      <c r="AJ104" s="3">
        <f t="shared" si="59"/>
        <v>0</v>
      </c>
      <c r="AK104" s="3">
        <f t="shared" si="60"/>
        <v>0</v>
      </c>
      <c r="AL104" s="3">
        <f t="shared" si="61"/>
        <v>0</v>
      </c>
      <c r="AM104" s="3">
        <f t="shared" si="62"/>
        <v>0</v>
      </c>
      <c r="AN104" s="3">
        <f t="shared" si="63"/>
        <v>0</v>
      </c>
      <c r="AO104" s="3">
        <f t="shared" si="64"/>
        <v>0</v>
      </c>
      <c r="AP104" s="3">
        <f t="shared" si="65"/>
        <v>5</v>
      </c>
    </row>
    <row r="105" spans="1:42" x14ac:dyDescent="0.25">
      <c r="A105">
        <v>100</v>
      </c>
      <c r="D105" s="3">
        <v>60</v>
      </c>
      <c r="E105" s="3">
        <f t="shared" si="33"/>
        <v>0</v>
      </c>
      <c r="F105" s="3">
        <f t="shared" si="34"/>
        <v>0</v>
      </c>
      <c r="G105" s="3">
        <f t="shared" si="35"/>
        <v>0</v>
      </c>
      <c r="H105" s="3">
        <f t="shared" si="36"/>
        <v>0</v>
      </c>
      <c r="I105" s="3">
        <f t="shared" si="37"/>
        <v>0</v>
      </c>
      <c r="J105" s="3">
        <v>60</v>
      </c>
      <c r="K105" s="3">
        <f t="shared" si="38"/>
        <v>0</v>
      </c>
      <c r="L105" s="3">
        <f t="shared" si="39"/>
        <v>0</v>
      </c>
      <c r="M105" s="3">
        <f t="shared" si="40"/>
        <v>0</v>
      </c>
      <c r="N105" s="3">
        <f t="shared" si="41"/>
        <v>0</v>
      </c>
      <c r="O105" s="3">
        <f t="shared" si="42"/>
        <v>0</v>
      </c>
      <c r="P105" s="3">
        <v>80</v>
      </c>
      <c r="Q105" s="3">
        <f>IF(P105&gt;2.342,0,IF(P105&gt;2.333,60,IF(P105&gt;2.324,61,IF(P105&gt;2.315,62,IF(P105&gt;2.306,63,IF(P105&gt;2.297,64,IF(P105&gt;2.289,65,IF(P105&gt;2.281,66,IF(P105&gt;2.273,67,IF(P105&gt;2.265,68,IF(P105&gt;2.258,69,IF(P105&gt;2.251,70,IF(P105&gt;2.244,71,IF(P105&gt;2.238,72,IF(P105&gt;2.232,73,IF(P105&gt;2.223,74,IF(P105&gt;2.219,75,IF(P105&gt;2.213,76,IF(P105&gt;2.207,77,IF(P105&gt;2.2,78,IF(P105&gt;2.194,79,IF(P105&gt;2.188,80,IF(P105&gt;2.182,81,IF(P105&gt;2.176,82,IF(P105&gt;2.171,83,IF(P105&gt;2.166,84,IF(P105&gt;2.161,85,IF(P105&gt;2.156,86,IF(P105&gt;2.152,87,IF(P105&gt;2.147,88,IF(P105&gt;2.143,89,IF(P105&gt;2.138,90,IF(P105&gt;2.134,91,IF(P105&gt;2.13,92,IF(P105&gt;2.125,93,IF(P105&gt;2.121,94,IF(P105&gt;2.117,95,IF(P105&gt;2.113,96,IF(P105&gt;2.109,97,IF(P105&gt;2.104,98,IF(P105&gt;2.1,99,IF(P105&gt;2.096,100,IF(P105&gt;2.092,101,IF(P105&gt;2.088,102,IF(P105&gt;2.084,103,IF(P105&gt;2.08,104,IF(P105&gt;2.076,105,IF(P105&gt;2.072,106,IF(P105&gt;2.069,107,IF(P105&gt;2.065,108,IF(P105&gt;2.062,109,IF(P105&gt;2.058,110,IF(P105&gt;2.055,111,IF(P105&gt;2.051,112,IF(P105&gt;2.048,113,IF(P105&gt;2.044,114,IF(P105&gt;2.041,115,IF(P105&gt;2.037,116,IF(P105&gt;2.034,117,IF(P105&gt;2.03,118,IF(P105&gt;2.027,119,)))))))))))))))))))))))))))))))))))))))))))))))))))))))))))))</f>
        <v>0</v>
      </c>
      <c r="R105" s="3">
        <f t="shared" si="44"/>
        <v>0</v>
      </c>
      <c r="S105" s="3">
        <f t="shared" si="45"/>
        <v>0</v>
      </c>
      <c r="T105" s="3">
        <f t="shared" si="46"/>
        <v>0</v>
      </c>
      <c r="U105" s="3">
        <f t="shared" si="47"/>
        <v>0</v>
      </c>
      <c r="V105" s="3">
        <v>10</v>
      </c>
      <c r="W105" s="3">
        <f t="shared" si="48"/>
        <v>0</v>
      </c>
      <c r="X105" s="3">
        <f t="shared" si="49"/>
        <v>0</v>
      </c>
      <c r="Y105" s="3">
        <f t="shared" si="50"/>
        <v>0</v>
      </c>
      <c r="Z105" s="3">
        <f t="shared" si="51"/>
        <v>0</v>
      </c>
      <c r="AA105" s="3">
        <f t="shared" si="52"/>
        <v>0</v>
      </c>
      <c r="AB105" s="3">
        <v>0</v>
      </c>
      <c r="AC105" s="3">
        <f t="shared" si="53"/>
        <v>0</v>
      </c>
      <c r="AD105" s="3">
        <f t="shared" si="54"/>
        <v>0</v>
      </c>
      <c r="AE105" s="3">
        <f t="shared" si="55"/>
        <v>0</v>
      </c>
      <c r="AF105" s="3">
        <f t="shared" si="56"/>
        <v>0</v>
      </c>
      <c r="AG105" s="3">
        <f t="shared" si="57"/>
        <v>0</v>
      </c>
      <c r="AH105" s="3">
        <v>0</v>
      </c>
      <c r="AI105" s="3">
        <f t="shared" si="58"/>
        <v>0</v>
      </c>
      <c r="AJ105" s="3">
        <f t="shared" si="59"/>
        <v>0</v>
      </c>
      <c r="AK105" s="3">
        <f t="shared" si="60"/>
        <v>0</v>
      </c>
      <c r="AL105" s="3">
        <f t="shared" si="61"/>
        <v>0</v>
      </c>
      <c r="AM105" s="3">
        <f t="shared" si="62"/>
        <v>0</v>
      </c>
      <c r="AN105" s="3">
        <f t="shared" si="63"/>
        <v>0</v>
      </c>
      <c r="AO105" s="3">
        <f t="shared" si="64"/>
        <v>0</v>
      </c>
      <c r="AP105" s="3">
        <f t="shared" si="65"/>
        <v>5</v>
      </c>
    </row>
    <row r="106" spans="1:42" x14ac:dyDescent="0.25">
      <c r="A106">
        <v>101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6"/>
  <sheetViews>
    <sheetView workbookViewId="0">
      <selection activeCell="C5" sqref="C5"/>
    </sheetView>
  </sheetViews>
  <sheetFormatPr defaultRowHeight="15" x14ac:dyDescent="0.25"/>
  <cols>
    <col min="1" max="1" width="4.28515625" customWidth="1"/>
    <col min="2" max="2" width="26.42578125" customWidth="1"/>
    <col min="3" max="3" width="19.7109375" customWidth="1"/>
    <col min="4" max="5" width="5.140625" customWidth="1"/>
    <col min="6" max="6" width="5.42578125" customWidth="1"/>
    <col min="7" max="7" width="5.5703125" customWidth="1"/>
    <col min="8" max="9" width="5.7109375" customWidth="1"/>
    <col min="10" max="11" width="6.5703125" customWidth="1"/>
    <col min="12" max="12" width="5.7109375" customWidth="1"/>
    <col min="13" max="13" width="6.42578125" customWidth="1"/>
    <col min="14" max="14" width="8.140625" customWidth="1"/>
    <col min="15" max="15" width="6.85546875" customWidth="1"/>
  </cols>
  <sheetData>
    <row r="3" spans="1:16" x14ac:dyDescent="0.25">
      <c r="A3" s="7" t="s">
        <v>0</v>
      </c>
      <c r="B3" s="7" t="s">
        <v>1</v>
      </c>
      <c r="C3" s="7" t="s">
        <v>42</v>
      </c>
      <c r="D3" s="7" t="s">
        <v>4</v>
      </c>
      <c r="E3" s="7" t="s">
        <v>4</v>
      </c>
      <c r="F3" s="7" t="s">
        <v>21</v>
      </c>
      <c r="G3" s="7" t="s">
        <v>21</v>
      </c>
      <c r="H3" s="7" t="s">
        <v>22</v>
      </c>
      <c r="I3" s="7" t="s">
        <v>22</v>
      </c>
      <c r="J3" s="7" t="s">
        <v>2</v>
      </c>
      <c r="K3" s="7" t="s">
        <v>2</v>
      </c>
      <c r="L3" s="7" t="s">
        <v>12</v>
      </c>
      <c r="M3" s="7" t="s">
        <v>12</v>
      </c>
      <c r="N3" s="7" t="s">
        <v>25</v>
      </c>
      <c r="O3" s="7" t="s">
        <v>27</v>
      </c>
    </row>
    <row r="4" spans="1:16" x14ac:dyDescent="0.25">
      <c r="A4" s="8" t="s">
        <v>40</v>
      </c>
      <c r="B4" s="7">
        <f>девочки!B4</f>
        <v>0</v>
      </c>
      <c r="C4" s="7" t="str">
        <f>девочки!C3</f>
        <v>Школа</v>
      </c>
      <c r="D4" s="7" t="s">
        <v>23</v>
      </c>
      <c r="E4" s="7" t="s">
        <v>3</v>
      </c>
      <c r="F4" s="7" t="s">
        <v>23</v>
      </c>
      <c r="G4" s="7" t="s">
        <v>3</v>
      </c>
      <c r="H4" s="7" t="s">
        <v>23</v>
      </c>
      <c r="I4" s="7" t="s">
        <v>3</v>
      </c>
      <c r="J4" s="7" t="s">
        <v>23</v>
      </c>
      <c r="K4" s="7" t="s">
        <v>3</v>
      </c>
      <c r="L4" s="7" t="s">
        <v>23</v>
      </c>
      <c r="M4" s="7" t="s">
        <v>3</v>
      </c>
      <c r="N4" s="7" t="s">
        <v>26</v>
      </c>
      <c r="O4" s="7" t="s">
        <v>28</v>
      </c>
    </row>
    <row r="5" spans="1:16" x14ac:dyDescent="0.25">
      <c r="A5" s="3">
        <f>девочки!A6</f>
        <v>1</v>
      </c>
      <c r="B5" s="7" t="str">
        <f>девочки!B6</f>
        <v>Байшева Евгения</v>
      </c>
      <c r="C5" s="7">
        <f>девочки!C6</f>
        <v>5</v>
      </c>
      <c r="D5" s="3">
        <f>девочки!D6</f>
        <v>7.8</v>
      </c>
      <c r="E5" s="3">
        <f>девочки!H6</f>
        <v>59</v>
      </c>
      <c r="F5" s="3">
        <f>девочки!I6</f>
        <v>410</v>
      </c>
      <c r="G5" s="3">
        <f>девочки!M6</f>
        <v>32</v>
      </c>
      <c r="H5" s="3" t="e">
        <f>девочки!#REF!</f>
        <v>#REF!</v>
      </c>
      <c r="I5" s="3" t="e">
        <f>девочки!#REF!</f>
        <v>#REF!</v>
      </c>
      <c r="J5" s="3">
        <f>девочки!N6</f>
        <v>195</v>
      </c>
      <c r="K5" s="3">
        <f>девочки!R6</f>
        <v>45</v>
      </c>
      <c r="L5" s="3">
        <f>девочки!S6</f>
        <v>100</v>
      </c>
      <c r="M5" s="3">
        <f>девочки!W6</f>
        <v>0</v>
      </c>
      <c r="N5" s="3">
        <f>девочки!Y6</f>
        <v>136</v>
      </c>
      <c r="O5" s="3">
        <f>девочки!Z6</f>
        <v>16</v>
      </c>
      <c r="P5" s="3"/>
    </row>
    <row r="6" spans="1:16" x14ac:dyDescent="0.25">
      <c r="A6" s="3">
        <f>девочки!A7</f>
        <v>2</v>
      </c>
      <c r="B6" s="7" t="str">
        <f>девочки!B7</f>
        <v>Матвеева Виктория</v>
      </c>
      <c r="C6" s="7">
        <f>девочки!C7</f>
        <v>5</v>
      </c>
      <c r="D6" s="3">
        <f>девочки!D7</f>
        <v>8.6999999999999993</v>
      </c>
      <c r="E6" s="3">
        <f>девочки!H7</f>
        <v>33</v>
      </c>
      <c r="F6" s="3">
        <f>девочки!I7</f>
        <v>390</v>
      </c>
      <c r="G6" s="3">
        <f>девочки!M7</f>
        <v>28</v>
      </c>
      <c r="H6" s="3" t="e">
        <f>девочки!#REF!</f>
        <v>#REF!</v>
      </c>
      <c r="I6" s="3" t="e">
        <f>девочки!#REF!</f>
        <v>#REF!</v>
      </c>
      <c r="J6" s="3">
        <f>девочки!N7</f>
        <v>179</v>
      </c>
      <c r="K6" s="3">
        <f>девочки!R7</f>
        <v>34</v>
      </c>
      <c r="L6" s="3">
        <f>девочки!S7</f>
        <v>100</v>
      </c>
      <c r="M6" s="3">
        <f>девочки!W7</f>
        <v>0</v>
      </c>
      <c r="N6" s="3">
        <f>девочки!Y7</f>
        <v>95</v>
      </c>
      <c r="O6" s="3">
        <f>девочки!Z7</f>
        <v>87</v>
      </c>
      <c r="P6" s="3"/>
    </row>
    <row r="7" spans="1:16" x14ac:dyDescent="0.25">
      <c r="A7" s="3">
        <f>девочки!A8</f>
        <v>3</v>
      </c>
      <c r="B7" s="7" t="str">
        <f>девочки!B8</f>
        <v>Антонова Валерия</v>
      </c>
      <c r="C7" s="7">
        <f>девочки!C8</f>
        <v>5</v>
      </c>
      <c r="D7" s="3">
        <f>девочки!D8</f>
        <v>9</v>
      </c>
      <c r="E7" s="3">
        <f>девочки!H8</f>
        <v>24</v>
      </c>
      <c r="F7" s="3">
        <f>девочки!I8</f>
        <v>420</v>
      </c>
      <c r="G7" s="3">
        <f>девочки!M8</f>
        <v>34</v>
      </c>
      <c r="H7" s="3" t="e">
        <f>девочки!#REF!</f>
        <v>#REF!</v>
      </c>
      <c r="I7" s="3" t="e">
        <f>девочки!#REF!</f>
        <v>#REF!</v>
      </c>
      <c r="J7" s="3">
        <f>девочки!N8</f>
        <v>176</v>
      </c>
      <c r="K7" s="3">
        <f>девочки!R8</f>
        <v>33</v>
      </c>
      <c r="L7" s="3">
        <f>девочки!S8</f>
        <v>100</v>
      </c>
      <c r="M7" s="3">
        <f>девочки!W8</f>
        <v>0</v>
      </c>
      <c r="N7" s="3">
        <f>девочки!Y8</f>
        <v>91</v>
      </c>
      <c r="O7" s="3">
        <f>девочки!Z8</f>
        <v>97</v>
      </c>
      <c r="P7" s="3"/>
    </row>
    <row r="8" spans="1:16" x14ac:dyDescent="0.25">
      <c r="A8" s="3">
        <f>девочки!A9</f>
        <v>4</v>
      </c>
      <c r="B8" s="7" t="str">
        <f>девочки!B9</f>
        <v>Воробей Ирина</v>
      </c>
      <c r="C8" s="7">
        <f>девочки!C9</f>
        <v>5</v>
      </c>
      <c r="D8" s="3">
        <f>девочки!D9</f>
        <v>8.1</v>
      </c>
      <c r="E8" s="3">
        <f>девочки!H9</f>
        <v>53</v>
      </c>
      <c r="F8" s="3">
        <f>девочки!I9</f>
        <v>480</v>
      </c>
      <c r="G8" s="3">
        <f>девочки!M9</f>
        <v>46</v>
      </c>
      <c r="H8" s="3" t="e">
        <f>девочки!#REF!</f>
        <v>#REF!</v>
      </c>
      <c r="I8" s="3" t="e">
        <f>девочки!#REF!</f>
        <v>#REF!</v>
      </c>
      <c r="J8" s="3">
        <f>девочки!N9</f>
        <v>172</v>
      </c>
      <c r="K8" s="3">
        <f>девочки!R9</f>
        <v>31</v>
      </c>
      <c r="L8" s="3">
        <f>девочки!S9</f>
        <v>100</v>
      </c>
      <c r="M8" s="3">
        <f>девочки!W9</f>
        <v>0</v>
      </c>
      <c r="N8" s="3">
        <f>девочки!Y9</f>
        <v>130</v>
      </c>
      <c r="O8" s="3">
        <f>девочки!Z9</f>
        <v>22</v>
      </c>
      <c r="P8" s="3"/>
    </row>
    <row r="9" spans="1:16" x14ac:dyDescent="0.25">
      <c r="A9" s="3">
        <f>девочки!A10</f>
        <v>5</v>
      </c>
      <c r="B9" s="7" t="str">
        <f>девочки!B10</f>
        <v>Миронова Алена</v>
      </c>
      <c r="C9" s="7">
        <f>девочки!C10</f>
        <v>5</v>
      </c>
      <c r="D9" s="3">
        <f>девочки!D10</f>
        <v>8.6</v>
      </c>
      <c r="E9" s="3">
        <f>девочки!H10</f>
        <v>36</v>
      </c>
      <c r="F9" s="3">
        <f>девочки!I10</f>
        <v>524</v>
      </c>
      <c r="G9" s="3">
        <f>девочки!M10</f>
        <v>54</v>
      </c>
      <c r="H9" s="3" t="e">
        <f>девочки!#REF!</f>
        <v>#REF!</v>
      </c>
      <c r="I9" s="3" t="e">
        <f>девочки!#REF!</f>
        <v>#REF!</v>
      </c>
      <c r="J9" s="3">
        <f>девочки!N10</f>
        <v>154</v>
      </c>
      <c r="K9" s="3">
        <f>девочки!R10</f>
        <v>22</v>
      </c>
      <c r="L9" s="3">
        <f>девочки!S10</f>
        <v>100</v>
      </c>
      <c r="M9" s="3">
        <f>девочки!W10</f>
        <v>0</v>
      </c>
      <c r="N9" s="3">
        <f>девочки!Y10</f>
        <v>112</v>
      </c>
      <c r="O9" s="3">
        <f>девочки!Z10</f>
        <v>55</v>
      </c>
      <c r="P9" s="3"/>
    </row>
    <row r="10" spans="1:16" x14ac:dyDescent="0.25">
      <c r="A10" s="3">
        <f>девочки!A11</f>
        <v>6</v>
      </c>
      <c r="B10" s="7" t="str">
        <f>девочки!B11</f>
        <v>Докучаева Кристина</v>
      </c>
      <c r="C10" s="7">
        <f>девочки!C11</f>
        <v>7</v>
      </c>
      <c r="D10" s="3">
        <f>девочки!D11</f>
        <v>8.1</v>
      </c>
      <c r="E10" s="3">
        <f>девочки!H11</f>
        <v>53</v>
      </c>
      <c r="F10" s="3">
        <f>девочки!I11</f>
        <v>290</v>
      </c>
      <c r="G10" s="3">
        <f>девочки!M11</f>
        <v>9</v>
      </c>
      <c r="H10" s="3" t="e">
        <f>девочки!#REF!</f>
        <v>#REF!</v>
      </c>
      <c r="I10" s="3" t="e">
        <f>девочки!#REF!</f>
        <v>#REF!</v>
      </c>
      <c r="J10" s="3">
        <f>девочки!N11</f>
        <v>195</v>
      </c>
      <c r="K10" s="3">
        <f>девочки!R11</f>
        <v>45</v>
      </c>
      <c r="L10" s="3">
        <f>девочки!S11</f>
        <v>100</v>
      </c>
      <c r="M10" s="3">
        <f>девочки!W11</f>
        <v>0</v>
      </c>
      <c r="N10" s="3">
        <f>девочки!Y11</f>
        <v>107</v>
      </c>
      <c r="O10" s="3">
        <f>девочки!Z11</f>
        <v>66</v>
      </c>
      <c r="P10" s="3"/>
    </row>
    <row r="11" spans="1:16" x14ac:dyDescent="0.25">
      <c r="A11" s="3">
        <f>девочки!A12</f>
        <v>7</v>
      </c>
      <c r="B11" s="7" t="str">
        <f>девочки!B12</f>
        <v>Радионова Анна</v>
      </c>
      <c r="C11" s="7">
        <f>девочки!C12</f>
        <v>7</v>
      </c>
      <c r="D11" s="3">
        <f>девочки!D12</f>
        <v>8.3000000000000007</v>
      </c>
      <c r="E11" s="3">
        <f>девочки!H12</f>
        <v>46</v>
      </c>
      <c r="F11" s="3">
        <f>девочки!I12</f>
        <v>350</v>
      </c>
      <c r="G11" s="3">
        <f>девочки!M12</f>
        <v>20</v>
      </c>
      <c r="H11" s="3" t="e">
        <f>девочки!#REF!</f>
        <v>#REF!</v>
      </c>
      <c r="I11" s="3" t="e">
        <f>девочки!#REF!</f>
        <v>#REF!</v>
      </c>
      <c r="J11" s="3">
        <f>девочки!N12</f>
        <v>181</v>
      </c>
      <c r="K11" s="3">
        <f>девочки!R12</f>
        <v>35</v>
      </c>
      <c r="L11" s="3">
        <f>девочки!S12</f>
        <v>100</v>
      </c>
      <c r="M11" s="3">
        <f>девочки!W12</f>
        <v>0</v>
      </c>
      <c r="N11" s="3">
        <f>девочки!Y12</f>
        <v>101</v>
      </c>
      <c r="O11" s="3">
        <f>девочки!Z12</f>
        <v>73</v>
      </c>
      <c r="P11" s="3"/>
    </row>
    <row r="12" spans="1:16" x14ac:dyDescent="0.25">
      <c r="A12" s="3">
        <f>девочки!A13</f>
        <v>8</v>
      </c>
      <c r="B12" s="7" t="str">
        <f>девочки!B13</f>
        <v>Макеева Ксения</v>
      </c>
      <c r="C12" s="7">
        <f>девочки!C13</f>
        <v>7</v>
      </c>
      <c r="D12" s="3">
        <f>девочки!D13</f>
        <v>8.5</v>
      </c>
      <c r="E12" s="3">
        <f>девочки!H13</f>
        <v>39</v>
      </c>
      <c r="F12" s="3">
        <f>девочки!I13</f>
        <v>305</v>
      </c>
      <c r="G12" s="3">
        <f>девочки!M13</f>
        <v>11</v>
      </c>
      <c r="H12" s="3" t="e">
        <f>девочки!#REF!</f>
        <v>#REF!</v>
      </c>
      <c r="I12" s="3" t="e">
        <f>девочки!#REF!</f>
        <v>#REF!</v>
      </c>
      <c r="J12" s="3">
        <f>девочки!N13</f>
        <v>181</v>
      </c>
      <c r="K12" s="3">
        <f>девочки!R13</f>
        <v>35</v>
      </c>
      <c r="L12" s="3">
        <f>девочки!S13</f>
        <v>100</v>
      </c>
      <c r="M12" s="3">
        <f>девочки!W13</f>
        <v>0</v>
      </c>
      <c r="N12" s="3">
        <f>девочки!Y13</f>
        <v>85</v>
      </c>
      <c r="O12" s="3">
        <f>девочки!Z13</f>
        <v>110</v>
      </c>
      <c r="P12" s="3"/>
    </row>
    <row r="13" spans="1:16" x14ac:dyDescent="0.25">
      <c r="A13" s="3">
        <f>девочки!A14</f>
        <v>9</v>
      </c>
      <c r="B13" s="7" t="str">
        <f>девочки!B14</f>
        <v>Цариковская Валерия</v>
      </c>
      <c r="C13" s="7">
        <f>девочки!C14</f>
        <v>7</v>
      </c>
      <c r="D13" s="3">
        <f>девочки!D14</f>
        <v>7.9</v>
      </c>
      <c r="E13" s="3">
        <f>девочки!H14</f>
        <v>57</v>
      </c>
      <c r="F13" s="3">
        <f>девочки!I14</f>
        <v>460</v>
      </c>
      <c r="G13" s="3">
        <f>девочки!M14</f>
        <v>42</v>
      </c>
      <c r="H13" s="3" t="e">
        <f>девочки!#REF!</f>
        <v>#REF!</v>
      </c>
      <c r="I13" s="3" t="e">
        <f>девочки!#REF!</f>
        <v>#REF!</v>
      </c>
      <c r="J13" s="3">
        <f>девочки!N14</f>
        <v>164</v>
      </c>
      <c r="K13" s="3">
        <f>девочки!R14</f>
        <v>27</v>
      </c>
      <c r="L13" s="3">
        <f>девочки!S14</f>
        <v>100</v>
      </c>
      <c r="M13" s="3">
        <f>девочки!W14</f>
        <v>0</v>
      </c>
      <c r="N13" s="3">
        <f>девочки!Y14</f>
        <v>126</v>
      </c>
      <c r="O13" s="3">
        <f>девочки!Z14</f>
        <v>27</v>
      </c>
      <c r="P13" s="3"/>
    </row>
    <row r="14" spans="1:16" x14ac:dyDescent="0.25">
      <c r="A14" s="3">
        <f>девочки!A15</f>
        <v>10</v>
      </c>
      <c r="B14" s="7" t="str">
        <f>девочки!B15</f>
        <v>Кнаус Каралина</v>
      </c>
      <c r="C14" s="7">
        <f>девочки!C15</f>
        <v>7</v>
      </c>
      <c r="D14" s="3">
        <f>девочки!D15</f>
        <v>9.4</v>
      </c>
      <c r="E14" s="3">
        <f>девочки!H15</f>
        <v>16</v>
      </c>
      <c r="F14" s="3">
        <f>девочки!I15</f>
        <v>350</v>
      </c>
      <c r="G14" s="3">
        <f>девочки!M15</f>
        <v>20</v>
      </c>
      <c r="H14" s="3" t="e">
        <f>девочки!#REF!</f>
        <v>#REF!</v>
      </c>
      <c r="I14" s="3" t="e">
        <f>девочки!#REF!</f>
        <v>#REF!</v>
      </c>
      <c r="J14" s="3">
        <f>девочки!N15</f>
        <v>162</v>
      </c>
      <c r="K14" s="3">
        <f>девочки!R15</f>
        <v>26</v>
      </c>
      <c r="L14" s="3">
        <f>девочки!S15</f>
        <v>100</v>
      </c>
      <c r="M14" s="3">
        <f>девочки!W15</f>
        <v>0</v>
      </c>
      <c r="N14" s="3">
        <f>девочки!Y15</f>
        <v>62</v>
      </c>
      <c r="O14" s="3">
        <f>девочки!Z15</f>
        <v>156</v>
      </c>
      <c r="P14" s="3"/>
    </row>
    <row r="15" spans="1:16" x14ac:dyDescent="0.25">
      <c r="A15" s="3">
        <f>девочки!A16</f>
        <v>11</v>
      </c>
      <c r="B15" s="7" t="str">
        <f>девочки!B16</f>
        <v>Володченко</v>
      </c>
      <c r="C15" s="7">
        <f>девочки!C16</f>
        <v>9</v>
      </c>
      <c r="D15" s="3">
        <f>девочки!D16</f>
        <v>8.5</v>
      </c>
      <c r="E15" s="3">
        <f>девочки!H16</f>
        <v>39</v>
      </c>
      <c r="F15" s="3">
        <f>девочки!I16</f>
        <v>250</v>
      </c>
      <c r="G15" s="3">
        <f>девочки!M16</f>
        <v>5</v>
      </c>
      <c r="H15" s="3" t="e">
        <f>девочки!#REF!</f>
        <v>#REF!</v>
      </c>
      <c r="I15" s="3" t="e">
        <f>девочки!#REF!</f>
        <v>#REF!</v>
      </c>
      <c r="J15" s="3">
        <f>девочки!N16</f>
        <v>193</v>
      </c>
      <c r="K15" s="3">
        <f>девочки!R16</f>
        <v>43</v>
      </c>
      <c r="L15" s="3">
        <f>девочки!S16</f>
        <v>100</v>
      </c>
      <c r="M15" s="3">
        <f>девочки!W16</f>
        <v>0</v>
      </c>
      <c r="N15" s="3">
        <f>девочки!Y16</f>
        <v>87</v>
      </c>
      <c r="O15" s="3">
        <f>девочки!Z16</f>
        <v>103</v>
      </c>
      <c r="P15" s="3"/>
    </row>
    <row r="16" spans="1:16" x14ac:dyDescent="0.25">
      <c r="A16" s="3">
        <f>девочки!A17</f>
        <v>12</v>
      </c>
      <c r="B16" s="7" t="str">
        <f>девочки!B17</f>
        <v>Мухтарова</v>
      </c>
      <c r="C16" s="7">
        <f>девочки!C17</f>
        <v>9</v>
      </c>
      <c r="D16" s="3">
        <f>девочки!D17</f>
        <v>7.6</v>
      </c>
      <c r="E16" s="3">
        <f>девочки!H17</f>
        <v>63</v>
      </c>
      <c r="F16" s="3">
        <f>девочки!I17</f>
        <v>350</v>
      </c>
      <c r="G16" s="3">
        <f>девочки!M17</f>
        <v>20</v>
      </c>
      <c r="H16" s="3" t="e">
        <f>девочки!#REF!</f>
        <v>#REF!</v>
      </c>
      <c r="I16" s="3" t="e">
        <f>девочки!#REF!</f>
        <v>#REF!</v>
      </c>
      <c r="J16" s="3">
        <f>девочки!N17</f>
        <v>188</v>
      </c>
      <c r="K16" s="3">
        <f>девочки!R17</f>
        <v>39</v>
      </c>
      <c r="L16" s="3">
        <f>девочки!S17</f>
        <v>100</v>
      </c>
      <c r="M16" s="3">
        <f>девочки!W17</f>
        <v>0</v>
      </c>
      <c r="N16" s="3">
        <f>девочки!Y17</f>
        <v>122</v>
      </c>
      <c r="O16" s="3">
        <f>девочки!Z17</f>
        <v>34</v>
      </c>
      <c r="P16" s="3"/>
    </row>
    <row r="17" spans="1:16" x14ac:dyDescent="0.25">
      <c r="A17" s="3">
        <f>девочки!A18</f>
        <v>13</v>
      </c>
      <c r="B17" s="7" t="str">
        <f>девочки!B18</f>
        <v>Салмина</v>
      </c>
      <c r="C17" s="7">
        <f>девочки!C18</f>
        <v>9</v>
      </c>
      <c r="D17" s="3">
        <f>девочки!D18</f>
        <v>7.9</v>
      </c>
      <c r="E17" s="3">
        <f>девочки!H18</f>
        <v>57</v>
      </c>
      <c r="F17" s="3">
        <f>девочки!I18</f>
        <v>550</v>
      </c>
      <c r="G17" s="3">
        <f>девочки!M18</f>
        <v>60</v>
      </c>
      <c r="H17" s="3" t="e">
        <f>девочки!#REF!</f>
        <v>#REF!</v>
      </c>
      <c r="I17" s="3" t="e">
        <f>девочки!#REF!</f>
        <v>#REF!</v>
      </c>
      <c r="J17" s="3">
        <f>девочки!N18</f>
        <v>172</v>
      </c>
      <c r="K17" s="3">
        <f>девочки!R18</f>
        <v>31</v>
      </c>
      <c r="L17" s="3">
        <f>девочки!S18</f>
        <v>100</v>
      </c>
      <c r="M17" s="3">
        <f>девочки!W18</f>
        <v>0</v>
      </c>
      <c r="N17" s="3">
        <f>девочки!Y18</f>
        <v>148</v>
      </c>
      <c r="O17" s="3">
        <f>девочки!Z18</f>
        <v>9</v>
      </c>
      <c r="P17" s="3"/>
    </row>
    <row r="18" spans="1:16" x14ac:dyDescent="0.25">
      <c r="A18" s="3">
        <f>девочки!A19</f>
        <v>14</v>
      </c>
      <c r="B18" s="7" t="str">
        <f>девочки!B19</f>
        <v>Устюгова</v>
      </c>
      <c r="C18" s="7">
        <f>девочки!C19</f>
        <v>9</v>
      </c>
      <c r="D18" s="3">
        <f>девочки!D19</f>
        <v>8.6999999999999993</v>
      </c>
      <c r="E18" s="3">
        <f>девочки!H19</f>
        <v>33</v>
      </c>
      <c r="F18" s="3">
        <f>девочки!I19</f>
        <v>380</v>
      </c>
      <c r="G18" s="3">
        <f>девочки!M19</f>
        <v>26</v>
      </c>
      <c r="H18" s="3" t="e">
        <f>девочки!#REF!</f>
        <v>#REF!</v>
      </c>
      <c r="I18" s="3" t="e">
        <f>девочки!#REF!</f>
        <v>#REF!</v>
      </c>
      <c r="J18" s="3">
        <f>девочки!N19</f>
        <v>167</v>
      </c>
      <c r="K18" s="3">
        <f>девочки!R19</f>
        <v>28</v>
      </c>
      <c r="L18" s="3">
        <f>девочки!S19</f>
        <v>100</v>
      </c>
      <c r="M18" s="3">
        <f>девочки!W19</f>
        <v>0</v>
      </c>
      <c r="N18" s="3">
        <f>девочки!Y19</f>
        <v>87</v>
      </c>
      <c r="O18" s="3">
        <f>девочки!Z19</f>
        <v>103</v>
      </c>
      <c r="P18" s="3"/>
    </row>
    <row r="19" spans="1:16" x14ac:dyDescent="0.25">
      <c r="A19" s="3">
        <f>девочки!A20</f>
        <v>15</v>
      </c>
      <c r="B19" s="7" t="str">
        <f>девочки!B20</f>
        <v>Абилова</v>
      </c>
      <c r="C19" s="7">
        <f>девочки!C20</f>
        <v>9</v>
      </c>
      <c r="D19" s="3">
        <f>девочки!D20</f>
        <v>8.1</v>
      </c>
      <c r="E19" s="3">
        <f>девочки!H20</f>
        <v>53</v>
      </c>
      <c r="F19" s="3">
        <f>девочки!I20</f>
        <v>250</v>
      </c>
      <c r="G19" s="3">
        <f>девочки!M20</f>
        <v>5</v>
      </c>
      <c r="H19" s="3" t="e">
        <f>девочки!#REF!</f>
        <v>#REF!</v>
      </c>
      <c r="I19" s="3" t="e">
        <f>девочки!#REF!</f>
        <v>#REF!</v>
      </c>
      <c r="J19" s="3">
        <f>девочки!N20</f>
        <v>167</v>
      </c>
      <c r="K19" s="3">
        <f>девочки!R20</f>
        <v>28</v>
      </c>
      <c r="L19" s="3">
        <f>девочки!S20</f>
        <v>100</v>
      </c>
      <c r="M19" s="3">
        <f>девочки!W20</f>
        <v>0</v>
      </c>
      <c r="N19" s="3">
        <f>девочки!Y20</f>
        <v>86</v>
      </c>
      <c r="O19" s="3">
        <f>девочки!Z20</f>
        <v>107</v>
      </c>
      <c r="P19" s="3"/>
    </row>
    <row r="20" spans="1:16" x14ac:dyDescent="0.25">
      <c r="A20" s="3">
        <f>девочки!A21</f>
        <v>16</v>
      </c>
      <c r="B20" s="7" t="str">
        <f>девочки!B21</f>
        <v>Абраева</v>
      </c>
      <c r="C20" s="7">
        <f>девочки!C21</f>
        <v>10</v>
      </c>
      <c r="D20" s="3">
        <f>девочки!D21</f>
        <v>7.9</v>
      </c>
      <c r="E20" s="3">
        <f>девочки!H21</f>
        <v>57</v>
      </c>
      <c r="F20" s="3">
        <f>девочки!I21</f>
        <v>470</v>
      </c>
      <c r="G20" s="3">
        <f>девочки!M21</f>
        <v>44</v>
      </c>
      <c r="H20" s="3" t="e">
        <f>девочки!#REF!</f>
        <v>#REF!</v>
      </c>
      <c r="I20" s="3" t="e">
        <f>девочки!#REF!</f>
        <v>#REF!</v>
      </c>
      <c r="J20" s="3">
        <f>девочки!N21</f>
        <v>191</v>
      </c>
      <c r="K20" s="3">
        <f>девочки!R21</f>
        <v>41</v>
      </c>
      <c r="L20" s="3">
        <f>девочки!S21</f>
        <v>100</v>
      </c>
      <c r="M20" s="3">
        <f>девочки!W21</f>
        <v>0</v>
      </c>
      <c r="N20" s="3">
        <f>девочки!Y21</f>
        <v>142</v>
      </c>
      <c r="O20" s="3">
        <f>девочки!Z21</f>
        <v>13</v>
      </c>
      <c r="P20" s="3"/>
    </row>
    <row r="21" spans="1:16" x14ac:dyDescent="0.25">
      <c r="A21" s="3">
        <f>девочки!A22</f>
        <v>17</v>
      </c>
      <c r="B21" s="7" t="str">
        <f>девочки!B22</f>
        <v>Терновцева</v>
      </c>
      <c r="C21" s="7">
        <f>девочки!C22</f>
        <v>10</v>
      </c>
      <c r="D21" s="3">
        <f>девочки!D22</f>
        <v>8.5</v>
      </c>
      <c r="E21" s="3">
        <f>девочки!H22</f>
        <v>39</v>
      </c>
      <c r="F21" s="3">
        <f>девочки!I22</f>
        <v>350</v>
      </c>
      <c r="G21" s="3">
        <f>девочки!M22</f>
        <v>20</v>
      </c>
      <c r="H21" s="3" t="e">
        <f>девочки!#REF!</f>
        <v>#REF!</v>
      </c>
      <c r="I21" s="3" t="e">
        <f>девочки!#REF!</f>
        <v>#REF!</v>
      </c>
      <c r="J21" s="3">
        <f>девочки!N22</f>
        <v>186</v>
      </c>
      <c r="K21" s="3">
        <f>девочки!R22</f>
        <v>38</v>
      </c>
      <c r="L21" s="3">
        <f>девочки!S22</f>
        <v>100</v>
      </c>
      <c r="M21" s="3">
        <f>девочки!W22</f>
        <v>0</v>
      </c>
      <c r="N21" s="3">
        <f>девочки!Y22</f>
        <v>97</v>
      </c>
      <c r="O21" s="3">
        <f>девочки!Z22</f>
        <v>83</v>
      </c>
      <c r="P21" s="3"/>
    </row>
    <row r="22" spans="1:16" x14ac:dyDescent="0.25">
      <c r="A22" s="3">
        <f>девочки!A23</f>
        <v>18</v>
      </c>
      <c r="B22" s="7" t="str">
        <f>девочки!B23</f>
        <v>Толмачева</v>
      </c>
      <c r="C22" s="7">
        <f>девочки!C23</f>
        <v>10</v>
      </c>
      <c r="D22" s="3">
        <f>девочки!D23</f>
        <v>8.8000000000000007</v>
      </c>
      <c r="E22" s="3">
        <f>девочки!H23</f>
        <v>30</v>
      </c>
      <c r="F22" s="3">
        <f>девочки!I23</f>
        <v>385</v>
      </c>
      <c r="G22" s="3">
        <f>девочки!M23</f>
        <v>27</v>
      </c>
      <c r="H22" s="3" t="e">
        <f>девочки!#REF!</f>
        <v>#REF!</v>
      </c>
      <c r="I22" s="3" t="e">
        <f>девочки!#REF!</f>
        <v>#REF!</v>
      </c>
      <c r="J22" s="3">
        <f>девочки!N23</f>
        <v>165</v>
      </c>
      <c r="K22" s="3">
        <f>девочки!R23</f>
        <v>27</v>
      </c>
      <c r="L22" s="3">
        <f>девочки!S23</f>
        <v>100</v>
      </c>
      <c r="M22" s="3">
        <f>девочки!W23</f>
        <v>0</v>
      </c>
      <c r="N22" s="3">
        <f>девочки!Y23</f>
        <v>84</v>
      </c>
      <c r="O22" s="3">
        <f>девочки!Z23</f>
        <v>114</v>
      </c>
      <c r="P22" s="3"/>
    </row>
    <row r="23" spans="1:16" x14ac:dyDescent="0.25">
      <c r="A23" s="3">
        <f>девочки!A24</f>
        <v>19</v>
      </c>
      <c r="B23" s="7" t="str">
        <f>девочки!B24</f>
        <v>Лобанова</v>
      </c>
      <c r="C23" s="7">
        <f>девочки!C24</f>
        <v>10</v>
      </c>
      <c r="D23" s="3">
        <f>девочки!D24</f>
        <v>9.1</v>
      </c>
      <c r="E23" s="3">
        <f>девочки!H24</f>
        <v>22</v>
      </c>
      <c r="F23" s="3">
        <f>девочки!I24</f>
        <v>340</v>
      </c>
      <c r="G23" s="3">
        <f>девочки!M24</f>
        <v>18</v>
      </c>
      <c r="H23" s="3" t="e">
        <f>девочки!#REF!</f>
        <v>#REF!</v>
      </c>
      <c r="I23" s="3" t="e">
        <f>девочки!#REF!</f>
        <v>#REF!</v>
      </c>
      <c r="J23" s="3">
        <f>девочки!N24</f>
        <v>164</v>
      </c>
      <c r="K23" s="3">
        <f>девочки!R24</f>
        <v>27</v>
      </c>
      <c r="L23" s="3">
        <f>девочки!S24</f>
        <v>100</v>
      </c>
      <c r="M23" s="3">
        <f>девочки!W24</f>
        <v>0</v>
      </c>
      <c r="N23" s="3">
        <f>девочки!Y24</f>
        <v>67</v>
      </c>
      <c r="O23" s="3">
        <f>девочки!Z24</f>
        <v>146</v>
      </c>
      <c r="P23" s="3"/>
    </row>
    <row r="24" spans="1:16" x14ac:dyDescent="0.25">
      <c r="A24" s="3">
        <f>девочки!A25</f>
        <v>20</v>
      </c>
      <c r="B24" s="7" t="str">
        <f>девочки!B25</f>
        <v>Климова</v>
      </c>
      <c r="C24" s="7">
        <f>девочки!C25</f>
        <v>10</v>
      </c>
      <c r="D24" s="3">
        <f>девочки!D25</f>
        <v>8.8000000000000007</v>
      </c>
      <c r="E24" s="3">
        <f>девочки!H25</f>
        <v>30</v>
      </c>
      <c r="F24" s="3">
        <f>девочки!I25</f>
        <v>405</v>
      </c>
      <c r="G24" s="3">
        <f>девочки!M25</f>
        <v>31</v>
      </c>
      <c r="H24" s="3" t="e">
        <f>девочки!#REF!</f>
        <v>#REF!</v>
      </c>
      <c r="I24" s="3" t="e">
        <f>девочки!#REF!</f>
        <v>#REF!</v>
      </c>
      <c r="J24" s="3">
        <f>девочки!N25</f>
        <v>136</v>
      </c>
      <c r="K24" s="3">
        <f>девочки!R25</f>
        <v>13</v>
      </c>
      <c r="L24" s="3">
        <f>девочки!S25</f>
        <v>100</v>
      </c>
      <c r="M24" s="3">
        <f>девочки!W25</f>
        <v>0</v>
      </c>
      <c r="N24" s="3">
        <f>девочки!Y25</f>
        <v>74</v>
      </c>
      <c r="O24" s="3">
        <f>девочки!Z25</f>
        <v>128</v>
      </c>
      <c r="P24" s="3"/>
    </row>
    <row r="25" spans="1:16" x14ac:dyDescent="0.25">
      <c r="A25" s="3">
        <f>девочки!A26</f>
        <v>21</v>
      </c>
      <c r="B25" s="7" t="str">
        <f>девочки!B26</f>
        <v>Коротовских</v>
      </c>
      <c r="C25" s="7">
        <f>девочки!C26</f>
        <v>11</v>
      </c>
      <c r="D25" s="3">
        <f>девочки!D26</f>
        <v>8.1</v>
      </c>
      <c r="E25" s="3">
        <f>девочки!H26</f>
        <v>53</v>
      </c>
      <c r="F25" s="3">
        <f>девочки!I26</f>
        <v>345</v>
      </c>
      <c r="G25" s="3">
        <f>девочки!M26</f>
        <v>19</v>
      </c>
      <c r="H25" s="3" t="e">
        <f>девочки!#REF!</f>
        <v>#REF!</v>
      </c>
      <c r="I25" s="3" t="e">
        <f>девочки!#REF!</f>
        <v>#REF!</v>
      </c>
      <c r="J25" s="3">
        <f>девочки!N26</f>
        <v>186</v>
      </c>
      <c r="K25" s="3">
        <f>девочки!R26</f>
        <v>38</v>
      </c>
      <c r="L25" s="3">
        <f>девочки!S26</f>
        <v>100</v>
      </c>
      <c r="M25" s="3">
        <f>девочки!W26</f>
        <v>0</v>
      </c>
      <c r="N25" s="3">
        <f>девочки!Y26</f>
        <v>110</v>
      </c>
      <c r="O25" s="3">
        <f>девочки!Z26</f>
        <v>59</v>
      </c>
      <c r="P25" s="3"/>
    </row>
    <row r="26" spans="1:16" x14ac:dyDescent="0.25">
      <c r="A26" s="3">
        <f>девочки!A27</f>
        <v>22</v>
      </c>
      <c r="B26" s="7" t="str">
        <f>девочки!B27</f>
        <v>Аросланова</v>
      </c>
      <c r="C26" s="7">
        <f>девочки!C27</f>
        <v>11</v>
      </c>
      <c r="D26" s="3">
        <f>девочки!D27</f>
        <v>8.1</v>
      </c>
      <c r="E26" s="3">
        <f>девочки!H27</f>
        <v>53</v>
      </c>
      <c r="F26" s="3">
        <f>девочки!I27</f>
        <v>300</v>
      </c>
      <c r="G26" s="3">
        <f>девочки!M27</f>
        <v>10</v>
      </c>
      <c r="H26" s="3" t="e">
        <f>девочки!#REF!</f>
        <v>#REF!</v>
      </c>
      <c r="I26" s="3" t="e">
        <f>девочки!#REF!</f>
        <v>#REF!</v>
      </c>
      <c r="J26" s="3">
        <f>девочки!N27</f>
        <v>180</v>
      </c>
      <c r="K26" s="3">
        <f>девочки!R27</f>
        <v>35</v>
      </c>
      <c r="L26" s="3">
        <f>девочки!S27</f>
        <v>100</v>
      </c>
      <c r="M26" s="3">
        <f>девочки!W27</f>
        <v>0</v>
      </c>
      <c r="N26" s="3">
        <f>девочки!Y27</f>
        <v>98</v>
      </c>
      <c r="O26" s="3">
        <f>девочки!Z27</f>
        <v>81</v>
      </c>
      <c r="P26" s="3"/>
    </row>
    <row r="27" spans="1:16" x14ac:dyDescent="0.25">
      <c r="A27" s="3">
        <f>девочки!A28</f>
        <v>23</v>
      </c>
      <c r="B27" s="7" t="str">
        <f>девочки!B28</f>
        <v>Зайцева</v>
      </c>
      <c r="C27" s="7">
        <f>девочки!C28</f>
        <v>11</v>
      </c>
      <c r="D27" s="3">
        <f>девочки!D28</f>
        <v>8.6999999999999993</v>
      </c>
      <c r="E27" s="3">
        <f>девочки!H28</f>
        <v>33</v>
      </c>
      <c r="F27" s="3">
        <f>девочки!I28</f>
        <v>400</v>
      </c>
      <c r="G27" s="3">
        <f>девочки!M28</f>
        <v>30</v>
      </c>
      <c r="H27" s="3" t="e">
        <f>девочки!#REF!</f>
        <v>#REF!</v>
      </c>
      <c r="I27" s="3" t="e">
        <f>девочки!#REF!</f>
        <v>#REF!</v>
      </c>
      <c r="J27" s="3">
        <f>девочки!N28</f>
        <v>174</v>
      </c>
      <c r="K27" s="3">
        <f>девочки!R28</f>
        <v>32</v>
      </c>
      <c r="L27" s="3">
        <f>девочки!S28</f>
        <v>100</v>
      </c>
      <c r="M27" s="3">
        <f>девочки!W28</f>
        <v>0</v>
      </c>
      <c r="N27" s="3">
        <f>девочки!Y28</f>
        <v>95</v>
      </c>
      <c r="O27" s="3">
        <f>девочки!Z28</f>
        <v>87</v>
      </c>
      <c r="P27" s="3"/>
    </row>
    <row r="28" spans="1:16" x14ac:dyDescent="0.25">
      <c r="A28" s="3">
        <f>девочки!A29</f>
        <v>24</v>
      </c>
      <c r="B28" s="7" t="str">
        <f>девочки!B29</f>
        <v>Рахманова</v>
      </c>
      <c r="C28" s="7">
        <f>девочки!C29</f>
        <v>11</v>
      </c>
      <c r="D28" s="3">
        <f>девочки!D29</f>
        <v>8.1</v>
      </c>
      <c r="E28" s="3">
        <f>девочки!H29</f>
        <v>53</v>
      </c>
      <c r="F28" s="3">
        <f>девочки!I29</f>
        <v>320</v>
      </c>
      <c r="G28" s="3">
        <f>девочки!M29</f>
        <v>14</v>
      </c>
      <c r="H28" s="3" t="e">
        <f>девочки!#REF!</f>
        <v>#REF!</v>
      </c>
      <c r="I28" s="3" t="e">
        <f>девочки!#REF!</f>
        <v>#REF!</v>
      </c>
      <c r="J28" s="3">
        <f>девочки!N29</f>
        <v>171</v>
      </c>
      <c r="K28" s="3">
        <f>девочки!R29</f>
        <v>30</v>
      </c>
      <c r="L28" s="3">
        <f>девочки!S29</f>
        <v>100</v>
      </c>
      <c r="M28" s="3">
        <f>девочки!W29</f>
        <v>0</v>
      </c>
      <c r="N28" s="3">
        <f>девочки!Y29</f>
        <v>97</v>
      </c>
      <c r="O28" s="3">
        <f>девочки!Z29</f>
        <v>83</v>
      </c>
      <c r="P28" s="3"/>
    </row>
    <row r="29" spans="1:16" x14ac:dyDescent="0.25">
      <c r="A29" s="3">
        <f>девочки!A30</f>
        <v>25</v>
      </c>
      <c r="B29" s="7" t="str">
        <f>девочки!B30</f>
        <v>Снегирева</v>
      </c>
      <c r="C29" s="7">
        <f>девочки!C30</f>
        <v>11</v>
      </c>
      <c r="D29" s="3">
        <f>девочки!D30</f>
        <v>8.6999999999999993</v>
      </c>
      <c r="E29" s="3">
        <f>девочки!H30</f>
        <v>33</v>
      </c>
      <c r="F29" s="3">
        <f>девочки!I30</f>
        <v>560</v>
      </c>
      <c r="G29" s="3">
        <f>девочки!M30</f>
        <v>62</v>
      </c>
      <c r="H29" s="3" t="e">
        <f>девочки!#REF!</f>
        <v>#REF!</v>
      </c>
      <c r="I29" s="3" t="e">
        <f>девочки!#REF!</f>
        <v>#REF!</v>
      </c>
      <c r="J29" s="3">
        <f>девочки!N30</f>
        <v>148</v>
      </c>
      <c r="K29" s="3">
        <f>девочки!R30</f>
        <v>19</v>
      </c>
      <c r="L29" s="3">
        <f>девочки!S30</f>
        <v>100</v>
      </c>
      <c r="M29" s="3">
        <f>девочки!W30</f>
        <v>0</v>
      </c>
      <c r="N29" s="3">
        <f>девочки!Y30</f>
        <v>114</v>
      </c>
      <c r="O29" s="3">
        <f>девочки!Z30</f>
        <v>51</v>
      </c>
      <c r="P29" s="3"/>
    </row>
    <row r="30" spans="1:16" x14ac:dyDescent="0.25">
      <c r="A30" s="3">
        <f>девочки!A31</f>
        <v>26</v>
      </c>
      <c r="B30" s="7" t="str">
        <f>девочки!B31</f>
        <v>Федянина Дарья</v>
      </c>
      <c r="C30" s="7">
        <f>девочки!C31</f>
        <v>12</v>
      </c>
      <c r="D30" s="3">
        <f>девочки!D31</f>
        <v>8.1</v>
      </c>
      <c r="E30" s="3">
        <f>девочки!H31</f>
        <v>53</v>
      </c>
      <c r="F30" s="3">
        <f>девочки!I31</f>
        <v>355</v>
      </c>
      <c r="G30" s="3">
        <f>девочки!M31</f>
        <v>21</v>
      </c>
      <c r="H30" s="3" t="e">
        <f>девочки!#REF!</f>
        <v>#REF!</v>
      </c>
      <c r="I30" s="3" t="e">
        <f>девочки!#REF!</f>
        <v>#REF!</v>
      </c>
      <c r="J30" s="3">
        <f>девочки!N31</f>
        <v>196</v>
      </c>
      <c r="K30" s="3">
        <f>девочки!R31</f>
        <v>46</v>
      </c>
      <c r="L30" s="3">
        <f>девочки!S31</f>
        <v>100</v>
      </c>
      <c r="M30" s="3">
        <f>девочки!W31</f>
        <v>0</v>
      </c>
      <c r="N30" s="3">
        <f>девочки!Y31</f>
        <v>120</v>
      </c>
      <c r="O30" s="3">
        <f>девочки!Z31</f>
        <v>40</v>
      </c>
      <c r="P30" s="3"/>
    </row>
    <row r="31" spans="1:16" x14ac:dyDescent="0.25">
      <c r="A31" s="3">
        <f>девочки!A32</f>
        <v>27</v>
      </c>
      <c r="B31" s="7" t="str">
        <f>девочки!B32</f>
        <v>Гонцова Мария</v>
      </c>
      <c r="C31" s="7">
        <f>девочки!C32</f>
        <v>12</v>
      </c>
      <c r="D31" s="3">
        <f>девочки!D32</f>
        <v>8</v>
      </c>
      <c r="E31" s="3">
        <f>девочки!H32</f>
        <v>55</v>
      </c>
      <c r="F31" s="3">
        <f>девочки!I32</f>
        <v>400</v>
      </c>
      <c r="G31" s="3">
        <f>девочки!M32</f>
        <v>30</v>
      </c>
      <c r="H31" s="3" t="e">
        <f>девочки!#REF!</f>
        <v>#REF!</v>
      </c>
      <c r="I31" s="3" t="e">
        <f>девочки!#REF!</f>
        <v>#REF!</v>
      </c>
      <c r="J31" s="3">
        <f>девочки!N32</f>
        <v>189</v>
      </c>
      <c r="K31" s="3">
        <f>девочки!R32</f>
        <v>39</v>
      </c>
      <c r="L31" s="3">
        <f>девочки!S32</f>
        <v>100</v>
      </c>
      <c r="M31" s="3">
        <f>девочки!W32</f>
        <v>0</v>
      </c>
      <c r="N31" s="3">
        <f>девочки!Y32</f>
        <v>124</v>
      </c>
      <c r="O31" s="3">
        <f>девочки!Z32</f>
        <v>31</v>
      </c>
      <c r="P31" s="3"/>
    </row>
    <row r="32" spans="1:16" x14ac:dyDescent="0.25">
      <c r="A32" s="3">
        <f>девочки!A33</f>
        <v>28</v>
      </c>
      <c r="B32" s="7" t="str">
        <f>девочки!B33</f>
        <v>Соколова Елизавета</v>
      </c>
      <c r="C32" s="7">
        <f>девочки!C33</f>
        <v>12</v>
      </c>
      <c r="D32" s="3">
        <f>девочки!D33</f>
        <v>8.8000000000000007</v>
      </c>
      <c r="E32" s="3">
        <f>девочки!H33</f>
        <v>30</v>
      </c>
      <c r="F32" s="3">
        <f>девочки!I33</f>
        <v>452</v>
      </c>
      <c r="G32" s="3">
        <f>девочки!M33</f>
        <v>40</v>
      </c>
      <c r="H32" s="3" t="e">
        <f>девочки!#REF!</f>
        <v>#REF!</v>
      </c>
      <c r="I32" s="3" t="e">
        <f>девочки!#REF!</f>
        <v>#REF!</v>
      </c>
      <c r="J32" s="3">
        <f>девочки!N33</f>
        <v>187</v>
      </c>
      <c r="K32" s="3">
        <f>девочки!R33</f>
        <v>38</v>
      </c>
      <c r="L32" s="3">
        <f>девочки!S33</f>
        <v>100</v>
      </c>
      <c r="M32" s="3">
        <f>девочки!W33</f>
        <v>0</v>
      </c>
      <c r="N32" s="3">
        <f>девочки!Y33</f>
        <v>108</v>
      </c>
      <c r="O32" s="3">
        <f>девочки!Z33</f>
        <v>64</v>
      </c>
      <c r="P32" s="3"/>
    </row>
    <row r="33" spans="1:16" x14ac:dyDescent="0.25">
      <c r="A33" s="3">
        <f>девочки!A34</f>
        <v>29</v>
      </c>
      <c r="B33" s="7" t="str">
        <f>девочки!B34</f>
        <v>Захарцева Кристина</v>
      </c>
      <c r="C33" s="7">
        <f>девочки!C34</f>
        <v>12</v>
      </c>
      <c r="D33" s="3">
        <f>девочки!D34</f>
        <v>7.9</v>
      </c>
      <c r="E33" s="3">
        <f>девочки!H34</f>
        <v>57</v>
      </c>
      <c r="F33" s="3">
        <f>девочки!I34</f>
        <v>430</v>
      </c>
      <c r="G33" s="3">
        <f>девочки!M34</f>
        <v>36</v>
      </c>
      <c r="H33" s="3" t="e">
        <f>девочки!#REF!</f>
        <v>#REF!</v>
      </c>
      <c r="I33" s="3" t="e">
        <f>девочки!#REF!</f>
        <v>#REF!</v>
      </c>
      <c r="J33" s="3">
        <f>девочки!N34</f>
        <v>177</v>
      </c>
      <c r="K33" s="3">
        <f>девочки!R34</f>
        <v>33</v>
      </c>
      <c r="L33" s="3">
        <f>девочки!S34</f>
        <v>100</v>
      </c>
      <c r="M33" s="3">
        <f>девочки!W34</f>
        <v>0</v>
      </c>
      <c r="N33" s="3">
        <f>девочки!Y34</f>
        <v>126</v>
      </c>
      <c r="O33" s="3">
        <f>девочки!Z34</f>
        <v>27</v>
      </c>
      <c r="P33" s="3"/>
    </row>
    <row r="34" spans="1:16" x14ac:dyDescent="0.25">
      <c r="A34" s="3">
        <f>девочки!A35</f>
        <v>30</v>
      </c>
      <c r="B34" s="7" t="str">
        <f>девочки!B35</f>
        <v>Новикова Софья</v>
      </c>
      <c r="C34" s="7">
        <f>девочки!C35</f>
        <v>12</v>
      </c>
      <c r="D34" s="3">
        <f>девочки!D35</f>
        <v>8.1</v>
      </c>
      <c r="E34" s="3">
        <f>девочки!H35</f>
        <v>53</v>
      </c>
      <c r="F34" s="3">
        <f>девочки!I35</f>
        <v>425</v>
      </c>
      <c r="G34" s="3">
        <f>девочки!M35</f>
        <v>35</v>
      </c>
      <c r="H34" s="3" t="e">
        <f>девочки!#REF!</f>
        <v>#REF!</v>
      </c>
      <c r="I34" s="3" t="e">
        <f>девочки!#REF!</f>
        <v>#REF!</v>
      </c>
      <c r="J34" s="3">
        <f>девочки!N35</f>
        <v>174</v>
      </c>
      <c r="K34" s="3">
        <f>девочки!R35</f>
        <v>32</v>
      </c>
      <c r="L34" s="3">
        <f>девочки!S35</f>
        <v>100</v>
      </c>
      <c r="M34" s="3">
        <f>девочки!W35</f>
        <v>0</v>
      </c>
      <c r="N34" s="3">
        <f>девочки!Y35</f>
        <v>120</v>
      </c>
      <c r="O34" s="3">
        <f>девочки!Z35</f>
        <v>40</v>
      </c>
      <c r="P34" s="3"/>
    </row>
    <row r="35" spans="1:16" x14ac:dyDescent="0.25">
      <c r="A35" s="3">
        <f>девочки!A36</f>
        <v>31</v>
      </c>
      <c r="B35" s="7" t="str">
        <f>девочки!B36</f>
        <v>Слюсарева Елизавета</v>
      </c>
      <c r="C35" s="7">
        <f>девочки!C36</f>
        <v>17</v>
      </c>
      <c r="D35" s="3">
        <f>девочки!D36</f>
        <v>8.6</v>
      </c>
      <c r="E35" s="3">
        <f>девочки!H36</f>
        <v>36</v>
      </c>
      <c r="F35" s="3">
        <f>девочки!I36</f>
        <v>390</v>
      </c>
      <c r="G35" s="3">
        <f>девочки!M36</f>
        <v>28</v>
      </c>
      <c r="H35" s="3" t="e">
        <f>девочки!#REF!</f>
        <v>#REF!</v>
      </c>
      <c r="I35" s="3" t="e">
        <f>девочки!#REF!</f>
        <v>#REF!</v>
      </c>
      <c r="J35" s="3">
        <f>девочки!N36</f>
        <v>186</v>
      </c>
      <c r="K35" s="3">
        <f>девочки!R36</f>
        <v>38</v>
      </c>
      <c r="L35" s="3">
        <f>девочки!S36</f>
        <v>100</v>
      </c>
      <c r="M35" s="3">
        <f>девочки!W36</f>
        <v>0</v>
      </c>
      <c r="N35" s="3">
        <f>девочки!Y36</f>
        <v>102</v>
      </c>
      <c r="O35" s="3">
        <f>девочки!Z36</f>
        <v>72</v>
      </c>
      <c r="P35" s="3"/>
    </row>
    <row r="36" spans="1:16" x14ac:dyDescent="0.25">
      <c r="A36" s="3">
        <f>девочки!A37</f>
        <v>32</v>
      </c>
      <c r="B36" s="7" t="str">
        <f>девочки!B37</f>
        <v>Макарова Анастасия</v>
      </c>
      <c r="C36" s="7">
        <f>девочки!C37</f>
        <v>17</v>
      </c>
      <c r="D36" s="3">
        <f>девочки!D37</f>
        <v>8.4</v>
      </c>
      <c r="E36" s="3">
        <f>девочки!H37</f>
        <v>42</v>
      </c>
      <c r="F36" s="3">
        <f>девочки!I37</f>
        <v>270</v>
      </c>
      <c r="G36" s="3">
        <f>девочки!M37</f>
        <v>7</v>
      </c>
      <c r="H36" s="3" t="e">
        <f>девочки!#REF!</f>
        <v>#REF!</v>
      </c>
      <c r="I36" s="3" t="e">
        <f>девочки!#REF!</f>
        <v>#REF!</v>
      </c>
      <c r="J36" s="3">
        <f>девочки!N37</f>
        <v>180</v>
      </c>
      <c r="K36" s="3">
        <f>девочки!R37</f>
        <v>35</v>
      </c>
      <c r="L36" s="3">
        <f>девочки!S37</f>
        <v>100</v>
      </c>
      <c r="M36" s="3">
        <f>девочки!W37</f>
        <v>0</v>
      </c>
      <c r="N36" s="3">
        <f>девочки!Y37</f>
        <v>84</v>
      </c>
      <c r="O36" s="3">
        <f>девочки!Z37</f>
        <v>114</v>
      </c>
      <c r="P36" s="3"/>
    </row>
    <row r="37" spans="1:16" x14ac:dyDescent="0.25">
      <c r="A37" s="3">
        <f>девочки!A38</f>
        <v>33</v>
      </c>
      <c r="B37" s="7" t="str">
        <f>девочки!B38</f>
        <v>Акинина Елена</v>
      </c>
      <c r="C37" s="7">
        <f>девочки!C38</f>
        <v>17</v>
      </c>
      <c r="D37" s="3">
        <f>девочки!D38</f>
        <v>8.1</v>
      </c>
      <c r="E37" s="3">
        <f>девочки!H38</f>
        <v>53</v>
      </c>
      <c r="F37" s="3">
        <f>девочки!I38</f>
        <v>410</v>
      </c>
      <c r="G37" s="3">
        <f>девочки!M38</f>
        <v>32</v>
      </c>
      <c r="H37" s="3" t="e">
        <f>девочки!#REF!</f>
        <v>#REF!</v>
      </c>
      <c r="I37" s="3" t="e">
        <f>девочки!#REF!</f>
        <v>#REF!</v>
      </c>
      <c r="J37" s="3">
        <f>девочки!N38</f>
        <v>178</v>
      </c>
      <c r="K37" s="3">
        <f>девочки!R38</f>
        <v>34</v>
      </c>
      <c r="L37" s="3">
        <f>девочки!S38</f>
        <v>100</v>
      </c>
      <c r="M37" s="3">
        <f>девочки!W38</f>
        <v>0</v>
      </c>
      <c r="N37" s="3">
        <f>девочки!Y38</f>
        <v>119</v>
      </c>
      <c r="O37" s="3">
        <f>девочки!Z38</f>
        <v>44</v>
      </c>
      <c r="P37" s="3"/>
    </row>
    <row r="38" spans="1:16" x14ac:dyDescent="0.25">
      <c r="A38" s="3">
        <f>девочки!A39</f>
        <v>34</v>
      </c>
      <c r="B38" s="7" t="str">
        <f>девочки!B39</f>
        <v>Федорова Валерия</v>
      </c>
      <c r="C38" s="7">
        <f>девочки!C39</f>
        <v>17</v>
      </c>
      <c r="D38" s="3">
        <f>девочки!D39</f>
        <v>8.5</v>
      </c>
      <c r="E38" s="3">
        <f>девочки!H39</f>
        <v>39</v>
      </c>
      <c r="F38" s="3">
        <f>девочки!I39</f>
        <v>360</v>
      </c>
      <c r="G38" s="3">
        <f>девочки!M39</f>
        <v>22</v>
      </c>
      <c r="H38" s="3" t="e">
        <f>девочки!#REF!</f>
        <v>#REF!</v>
      </c>
      <c r="I38" s="3" t="e">
        <f>девочки!#REF!</f>
        <v>#REF!</v>
      </c>
      <c r="J38" s="3">
        <f>девочки!N39</f>
        <v>178</v>
      </c>
      <c r="K38" s="3">
        <f>девочки!R39</f>
        <v>34</v>
      </c>
      <c r="L38" s="3">
        <f>девочки!S39</f>
        <v>100</v>
      </c>
      <c r="M38" s="3">
        <f>девочки!W39</f>
        <v>0</v>
      </c>
      <c r="N38" s="3">
        <f>девочки!Y39</f>
        <v>95</v>
      </c>
      <c r="O38" s="3">
        <f>девочки!Z39</f>
        <v>87</v>
      </c>
      <c r="P38" s="3"/>
    </row>
    <row r="39" spans="1:16" x14ac:dyDescent="0.25">
      <c r="A39" s="3">
        <f>девочки!A40</f>
        <v>35</v>
      </c>
      <c r="B39" s="7" t="str">
        <f>девочки!B40</f>
        <v>Мельникова Елизавета</v>
      </c>
      <c r="C39" s="7">
        <f>девочки!C40</f>
        <v>17</v>
      </c>
      <c r="D39" s="3">
        <f>девочки!D40</f>
        <v>8.9</v>
      </c>
      <c r="E39" s="3">
        <f>девочки!H40</f>
        <v>27</v>
      </c>
      <c r="F39" s="3">
        <f>девочки!I40</f>
        <v>355</v>
      </c>
      <c r="G39" s="3">
        <f>девочки!M40</f>
        <v>21</v>
      </c>
      <c r="H39" s="3" t="e">
        <f>девочки!#REF!</f>
        <v>#REF!</v>
      </c>
      <c r="I39" s="3" t="e">
        <f>девочки!#REF!</f>
        <v>#REF!</v>
      </c>
      <c r="J39" s="3">
        <f>девочки!N40</f>
        <v>172</v>
      </c>
      <c r="K39" s="3">
        <f>девочки!R40</f>
        <v>31</v>
      </c>
      <c r="L39" s="3">
        <f>девочки!S40</f>
        <v>100</v>
      </c>
      <c r="M39" s="3">
        <f>девочки!W40</f>
        <v>0</v>
      </c>
      <c r="N39" s="3">
        <f>девочки!Y40</f>
        <v>79</v>
      </c>
      <c r="O39" s="3">
        <f>девочки!Z40</f>
        <v>121</v>
      </c>
      <c r="P39" s="3"/>
    </row>
    <row r="40" spans="1:16" x14ac:dyDescent="0.25">
      <c r="A40" s="3">
        <f>девочки!A41</f>
        <v>36</v>
      </c>
      <c r="B40" s="7" t="str">
        <f>девочки!B41</f>
        <v>Горбунова Евгения</v>
      </c>
      <c r="C40" s="7">
        <f>девочки!C41</f>
        <v>18</v>
      </c>
      <c r="D40" s="3">
        <f>девочки!D41</f>
        <v>7.6</v>
      </c>
      <c r="E40" s="3">
        <f>девочки!H41</f>
        <v>63</v>
      </c>
      <c r="F40" s="3">
        <f>девочки!I41</f>
        <v>380</v>
      </c>
      <c r="G40" s="3">
        <f>девочки!M41</f>
        <v>26</v>
      </c>
      <c r="H40" s="3" t="e">
        <f>девочки!#REF!</f>
        <v>#REF!</v>
      </c>
      <c r="I40" s="3" t="e">
        <f>девочки!#REF!</f>
        <v>#REF!</v>
      </c>
      <c r="J40" s="3">
        <f>девочки!N41</f>
        <v>187</v>
      </c>
      <c r="K40" s="3">
        <f>девочки!R41</f>
        <v>38</v>
      </c>
      <c r="L40" s="3">
        <f>девочки!S41</f>
        <v>100</v>
      </c>
      <c r="M40" s="3">
        <f>девочки!W41</f>
        <v>0</v>
      </c>
      <c r="N40" s="3">
        <f>девочки!Y41</f>
        <v>127</v>
      </c>
      <c r="O40" s="3">
        <f>девочки!Z41</f>
        <v>25</v>
      </c>
      <c r="P40" s="3"/>
    </row>
    <row r="41" spans="1:16" x14ac:dyDescent="0.25">
      <c r="A41" s="3">
        <f>девочки!A42</f>
        <v>37</v>
      </c>
      <c r="B41" s="7" t="str">
        <f>девочки!B42</f>
        <v>Забродина Катя</v>
      </c>
      <c r="C41" s="7">
        <f>девочки!C42</f>
        <v>18</v>
      </c>
      <c r="D41" s="3">
        <f>девочки!D42</f>
        <v>8</v>
      </c>
      <c r="E41" s="3">
        <f>девочки!H42</f>
        <v>55</v>
      </c>
      <c r="F41" s="3">
        <f>девочки!I42</f>
        <v>600</v>
      </c>
      <c r="G41" s="3">
        <f>девочки!M42</f>
        <v>70</v>
      </c>
      <c r="H41" s="3" t="e">
        <f>девочки!#REF!</f>
        <v>#REF!</v>
      </c>
      <c r="I41" s="3" t="e">
        <f>девочки!#REF!</f>
        <v>#REF!</v>
      </c>
      <c r="J41" s="3">
        <f>девочки!N42</f>
        <v>172</v>
      </c>
      <c r="K41" s="3">
        <f>девочки!R42</f>
        <v>31</v>
      </c>
      <c r="L41" s="3">
        <f>девочки!S42</f>
        <v>100</v>
      </c>
      <c r="M41" s="3">
        <f>девочки!W42</f>
        <v>0</v>
      </c>
      <c r="N41" s="3">
        <f>девочки!Y42</f>
        <v>156</v>
      </c>
      <c r="O41" s="3">
        <f>девочки!Z42</f>
        <v>6</v>
      </c>
      <c r="P41" s="3"/>
    </row>
    <row r="42" spans="1:16" x14ac:dyDescent="0.25">
      <c r="A42" s="3">
        <f>девочки!A43</f>
        <v>38</v>
      </c>
      <c r="B42" s="7" t="str">
        <f>девочки!B43</f>
        <v>Семенова Яна</v>
      </c>
      <c r="C42" s="7">
        <f>девочки!C43</f>
        <v>18</v>
      </c>
      <c r="D42" s="3">
        <f>девочки!D43</f>
        <v>8.1999999999999993</v>
      </c>
      <c r="E42" s="3">
        <f>девочки!H43</f>
        <v>50</v>
      </c>
      <c r="F42" s="3">
        <f>девочки!I43</f>
        <v>410</v>
      </c>
      <c r="G42" s="3">
        <f>девочки!M43</f>
        <v>32</v>
      </c>
      <c r="H42" s="3" t="e">
        <f>девочки!#REF!</f>
        <v>#REF!</v>
      </c>
      <c r="I42" s="3" t="e">
        <f>девочки!#REF!</f>
        <v>#REF!</v>
      </c>
      <c r="J42" s="3">
        <f>девочки!N43</f>
        <v>167</v>
      </c>
      <c r="K42" s="3">
        <f>девочки!R43</f>
        <v>28</v>
      </c>
      <c r="L42" s="3">
        <f>девочки!S43</f>
        <v>100</v>
      </c>
      <c r="M42" s="3">
        <f>девочки!W43</f>
        <v>0</v>
      </c>
      <c r="N42" s="3">
        <f>девочки!Y43</f>
        <v>110</v>
      </c>
      <c r="O42" s="3">
        <f>девочки!Z43</f>
        <v>59</v>
      </c>
      <c r="P42" s="3"/>
    </row>
    <row r="43" spans="1:16" x14ac:dyDescent="0.25">
      <c r="A43" s="3">
        <f>девочки!A44</f>
        <v>39</v>
      </c>
      <c r="B43" s="7" t="str">
        <f>девочки!B44</f>
        <v>Водолазова Соня</v>
      </c>
      <c r="C43" s="7">
        <f>девочки!C44</f>
        <v>18</v>
      </c>
      <c r="D43" s="3">
        <f>девочки!D44</f>
        <v>8.5</v>
      </c>
      <c r="E43" s="3">
        <f>девочки!H44</f>
        <v>39</v>
      </c>
      <c r="F43" s="3">
        <f>девочки!I44</f>
        <v>550</v>
      </c>
      <c r="G43" s="3">
        <f>девочки!M44</f>
        <v>60</v>
      </c>
      <c r="H43" s="3" t="e">
        <f>девочки!#REF!</f>
        <v>#REF!</v>
      </c>
      <c r="I43" s="3" t="e">
        <f>девочки!#REF!</f>
        <v>#REF!</v>
      </c>
      <c r="J43" s="3">
        <f>девочки!N44</f>
        <v>154</v>
      </c>
      <c r="K43" s="3">
        <f>девочки!R44</f>
        <v>22</v>
      </c>
      <c r="L43" s="3">
        <f>девочки!S44</f>
        <v>100</v>
      </c>
      <c r="M43" s="3">
        <f>девочки!W44</f>
        <v>0</v>
      </c>
      <c r="N43" s="3">
        <f>девочки!Y44</f>
        <v>121</v>
      </c>
      <c r="O43" s="3">
        <f>девочки!Z44</f>
        <v>38</v>
      </c>
      <c r="P43" s="3"/>
    </row>
    <row r="44" spans="1:16" x14ac:dyDescent="0.25">
      <c r="A44" s="3">
        <f>девочки!A45</f>
        <v>40</v>
      </c>
      <c r="B44" s="7" t="str">
        <f>девочки!B45</f>
        <v>Тихонова Алена</v>
      </c>
      <c r="C44" s="7">
        <f>девочки!C45</f>
        <v>18</v>
      </c>
      <c r="D44" s="3">
        <f>девочки!D45</f>
        <v>9</v>
      </c>
      <c r="E44" s="3">
        <f>девочки!H45</f>
        <v>24</v>
      </c>
      <c r="F44" s="3">
        <f>девочки!I45</f>
        <v>430</v>
      </c>
      <c r="G44" s="3">
        <f>девочки!M45</f>
        <v>36</v>
      </c>
      <c r="H44" s="3" t="e">
        <f>девочки!#REF!</f>
        <v>#REF!</v>
      </c>
      <c r="I44" s="3" t="e">
        <f>девочки!#REF!</f>
        <v>#REF!</v>
      </c>
      <c r="J44" s="3">
        <f>девочки!N45</f>
        <v>145</v>
      </c>
      <c r="K44" s="3">
        <f>девочки!R45</f>
        <v>17</v>
      </c>
      <c r="L44" s="3">
        <f>девочки!S45</f>
        <v>100</v>
      </c>
      <c r="M44" s="3">
        <f>девочки!W45</f>
        <v>0</v>
      </c>
      <c r="N44" s="3">
        <f>девочки!Y45</f>
        <v>77</v>
      </c>
      <c r="O44" s="3">
        <f>девочки!Z45</f>
        <v>123</v>
      </c>
      <c r="P44" s="3"/>
    </row>
    <row r="45" spans="1:16" x14ac:dyDescent="0.25">
      <c r="A45" s="3">
        <f>девочки!A46</f>
        <v>41</v>
      </c>
      <c r="B45" s="7" t="str">
        <f>девочки!B46</f>
        <v>Таран</v>
      </c>
      <c r="C45" s="7">
        <f>девочки!C46</f>
        <v>19</v>
      </c>
      <c r="D45" s="3">
        <f>девочки!D46</f>
        <v>0</v>
      </c>
      <c r="E45" s="3">
        <f>девочки!H46</f>
        <v>0</v>
      </c>
      <c r="F45" s="3">
        <f>девочки!I46</f>
        <v>0</v>
      </c>
      <c r="G45" s="3">
        <f>девочки!M46</f>
        <v>0</v>
      </c>
      <c r="H45" s="3" t="e">
        <f>девочки!#REF!</f>
        <v>#REF!</v>
      </c>
      <c r="I45" s="3" t="e">
        <f>девочки!#REF!</f>
        <v>#REF!</v>
      </c>
      <c r="J45" s="3">
        <f>девочки!N46</f>
        <v>0</v>
      </c>
      <c r="K45" s="3">
        <f>девочки!R46</f>
        <v>0</v>
      </c>
      <c r="L45" s="3">
        <f>девочки!S46</f>
        <v>100</v>
      </c>
      <c r="M45" s="3">
        <f>девочки!W46</f>
        <v>0</v>
      </c>
      <c r="N45" s="3">
        <f>девочки!Y46</f>
        <v>0</v>
      </c>
      <c r="O45" s="3">
        <f>девочки!Z46</f>
        <v>188</v>
      </c>
      <c r="P45" s="3"/>
    </row>
    <row r="46" spans="1:16" x14ac:dyDescent="0.25">
      <c r="A46" s="3">
        <f>девочки!A47</f>
        <v>42</v>
      </c>
      <c r="B46" s="7" t="str">
        <f>девочки!B47</f>
        <v>Полянских</v>
      </c>
      <c r="C46" s="7">
        <f>девочки!C47</f>
        <v>19</v>
      </c>
      <c r="D46" s="3">
        <f>девочки!D47</f>
        <v>8.8000000000000007</v>
      </c>
      <c r="E46" s="3">
        <f>девочки!H47</f>
        <v>30</v>
      </c>
      <c r="F46" s="3">
        <f>девочки!I47</f>
        <v>360</v>
      </c>
      <c r="G46" s="3">
        <f>девочки!M47</f>
        <v>22</v>
      </c>
      <c r="H46" s="3" t="e">
        <f>девочки!#REF!</f>
        <v>#REF!</v>
      </c>
      <c r="I46" s="3" t="e">
        <f>девочки!#REF!</f>
        <v>#REF!</v>
      </c>
      <c r="J46" s="3">
        <f>девочки!N47</f>
        <v>188</v>
      </c>
      <c r="K46" s="3">
        <f>девочки!R47</f>
        <v>39</v>
      </c>
      <c r="L46" s="3">
        <f>девочки!S47</f>
        <v>100</v>
      </c>
      <c r="M46" s="3">
        <f>девочки!W47</f>
        <v>0</v>
      </c>
      <c r="N46" s="3">
        <f>девочки!Y47</f>
        <v>91</v>
      </c>
      <c r="O46" s="3">
        <f>девочки!Z47</f>
        <v>97</v>
      </c>
      <c r="P46" s="3"/>
    </row>
    <row r="47" spans="1:16" x14ac:dyDescent="0.25">
      <c r="A47" s="3">
        <f>девочки!A48</f>
        <v>43</v>
      </c>
      <c r="B47" s="7" t="str">
        <f>девочки!B48</f>
        <v>Семенова Вера</v>
      </c>
      <c r="C47" s="7">
        <f>девочки!C48</f>
        <v>19</v>
      </c>
      <c r="D47" s="3">
        <f>девочки!D48</f>
        <v>8.3000000000000007</v>
      </c>
      <c r="E47" s="3">
        <f>девочки!H48</f>
        <v>46</v>
      </c>
      <c r="F47" s="3">
        <f>девочки!I48</f>
        <v>435</v>
      </c>
      <c r="G47" s="3">
        <f>девочки!M48</f>
        <v>37</v>
      </c>
      <c r="H47" s="3" t="e">
        <f>девочки!#REF!</f>
        <v>#REF!</v>
      </c>
      <c r="I47" s="3" t="e">
        <f>девочки!#REF!</f>
        <v>#REF!</v>
      </c>
      <c r="J47" s="3">
        <f>девочки!N48</f>
        <v>180</v>
      </c>
      <c r="K47" s="3">
        <f>девочки!R48</f>
        <v>35</v>
      </c>
      <c r="L47" s="3">
        <f>девочки!S48</f>
        <v>100</v>
      </c>
      <c r="M47" s="3">
        <f>девочки!W48</f>
        <v>0</v>
      </c>
      <c r="N47" s="3">
        <f>девочки!Y48</f>
        <v>118</v>
      </c>
      <c r="O47" s="3">
        <f>девочки!Z48</f>
        <v>45</v>
      </c>
      <c r="P47" s="3"/>
    </row>
    <row r="48" spans="1:16" x14ac:dyDescent="0.25">
      <c r="A48" s="3">
        <f>девочки!A49</f>
        <v>44</v>
      </c>
      <c r="B48" s="7" t="str">
        <f>девочки!B49</f>
        <v>Токписева</v>
      </c>
      <c r="C48" s="7">
        <f>девочки!C49</f>
        <v>19</v>
      </c>
      <c r="D48" s="3">
        <f>девочки!D49</f>
        <v>8.5</v>
      </c>
      <c r="E48" s="3">
        <f>девочки!H49</f>
        <v>39</v>
      </c>
      <c r="F48" s="3">
        <f>девочки!I49</f>
        <v>505</v>
      </c>
      <c r="G48" s="3">
        <f>девочки!M49</f>
        <v>51</v>
      </c>
      <c r="H48" s="3" t="e">
        <f>девочки!#REF!</f>
        <v>#REF!</v>
      </c>
      <c r="I48" s="3" t="e">
        <f>девочки!#REF!</f>
        <v>#REF!</v>
      </c>
      <c r="J48" s="3">
        <f>девочки!N49</f>
        <v>162</v>
      </c>
      <c r="K48" s="3">
        <f>девочки!R49</f>
        <v>26</v>
      </c>
      <c r="L48" s="3">
        <f>девочки!S49</f>
        <v>100</v>
      </c>
      <c r="M48" s="3">
        <f>девочки!W49</f>
        <v>0</v>
      </c>
      <c r="N48" s="3">
        <f>девочки!Y49</f>
        <v>116</v>
      </c>
      <c r="O48" s="3">
        <f>девочки!Z49</f>
        <v>49</v>
      </c>
      <c r="P48" s="3"/>
    </row>
    <row r="49" spans="1:16" x14ac:dyDescent="0.25">
      <c r="A49" s="3">
        <f>девочки!A50</f>
        <v>45</v>
      </c>
      <c r="B49" s="7" t="str">
        <f>девочки!B50</f>
        <v>Муррашова</v>
      </c>
      <c r="C49" s="7">
        <f>девочки!C50</f>
        <v>19</v>
      </c>
      <c r="D49" s="3">
        <f>девочки!D50</f>
        <v>7.9</v>
      </c>
      <c r="E49" s="3">
        <f>девочки!H50</f>
        <v>57</v>
      </c>
      <c r="F49" s="3">
        <f>девочки!I50</f>
        <v>430</v>
      </c>
      <c r="G49" s="3">
        <f>девочки!M50</f>
        <v>36</v>
      </c>
      <c r="H49" s="3" t="e">
        <f>девочки!#REF!</f>
        <v>#REF!</v>
      </c>
      <c r="I49" s="3" t="e">
        <f>девочки!#REF!</f>
        <v>#REF!</v>
      </c>
      <c r="J49" s="3">
        <f>девочки!N50</f>
        <v>100</v>
      </c>
      <c r="K49" s="3">
        <f>девочки!R50</f>
        <v>0</v>
      </c>
      <c r="L49" s="3">
        <f>девочки!S50</f>
        <v>100</v>
      </c>
      <c r="M49" s="3">
        <f>девочки!W50</f>
        <v>0</v>
      </c>
      <c r="N49" s="3">
        <f>девочки!Y50</f>
        <v>93</v>
      </c>
      <c r="O49" s="3">
        <f>девочки!Z50</f>
        <v>91</v>
      </c>
      <c r="P49" s="3"/>
    </row>
    <row r="50" spans="1:16" x14ac:dyDescent="0.25">
      <c r="A50" s="3">
        <f>девочки!A51</f>
        <v>46</v>
      </c>
      <c r="B50" s="7" t="str">
        <f>девочки!B51</f>
        <v>Дмитриева  В</v>
      </c>
      <c r="C50" s="7">
        <f>девочки!C51</f>
        <v>20</v>
      </c>
      <c r="D50" s="3">
        <f>девочки!D51</f>
        <v>8.8000000000000007</v>
      </c>
      <c r="E50" s="3">
        <f>девочки!H51</f>
        <v>30</v>
      </c>
      <c r="F50" s="3">
        <f>девочки!I51</f>
        <v>270</v>
      </c>
      <c r="G50" s="3">
        <f>девочки!M51</f>
        <v>7</v>
      </c>
      <c r="H50" s="3" t="e">
        <f>девочки!#REF!</f>
        <v>#REF!</v>
      </c>
      <c r="I50" s="3" t="e">
        <f>девочки!#REF!</f>
        <v>#REF!</v>
      </c>
      <c r="J50" s="3">
        <f>девочки!N51</f>
        <v>173</v>
      </c>
      <c r="K50" s="3">
        <f>девочки!R51</f>
        <v>31</v>
      </c>
      <c r="L50" s="3">
        <f>девочки!S51</f>
        <v>100</v>
      </c>
      <c r="M50" s="3">
        <f>девочки!W51</f>
        <v>0</v>
      </c>
      <c r="N50" s="3">
        <f>девочки!Y51</f>
        <v>68</v>
      </c>
      <c r="O50" s="3">
        <f>девочки!Z51</f>
        <v>144</v>
      </c>
      <c r="P50" s="3"/>
    </row>
    <row r="51" spans="1:16" x14ac:dyDescent="0.25">
      <c r="A51" s="3">
        <f>девочки!A52</f>
        <v>47</v>
      </c>
      <c r="B51" s="7" t="str">
        <f>девочки!B52</f>
        <v>Стенникова К</v>
      </c>
      <c r="C51" s="7">
        <f>девочки!C52</f>
        <v>20</v>
      </c>
      <c r="D51" s="3">
        <f>девочки!D52</f>
        <v>8.3000000000000007</v>
      </c>
      <c r="E51" s="3">
        <f>девочки!H52</f>
        <v>46</v>
      </c>
      <c r="F51" s="3">
        <f>девочки!I52</f>
        <v>350</v>
      </c>
      <c r="G51" s="3">
        <f>девочки!M52</f>
        <v>20</v>
      </c>
      <c r="H51" s="3" t="e">
        <f>девочки!#REF!</f>
        <v>#REF!</v>
      </c>
      <c r="I51" s="3" t="e">
        <f>девочки!#REF!</f>
        <v>#REF!</v>
      </c>
      <c r="J51" s="3">
        <f>девочки!N52</f>
        <v>165</v>
      </c>
      <c r="K51" s="3">
        <f>девочки!R52</f>
        <v>27</v>
      </c>
      <c r="L51" s="3">
        <f>девочки!S52</f>
        <v>100</v>
      </c>
      <c r="M51" s="3">
        <f>девочки!W52</f>
        <v>0</v>
      </c>
      <c r="N51" s="3">
        <f>девочки!Y52</f>
        <v>93</v>
      </c>
      <c r="O51" s="3">
        <f>девочки!Z52</f>
        <v>91</v>
      </c>
      <c r="P51" s="3"/>
    </row>
    <row r="52" spans="1:16" x14ac:dyDescent="0.25">
      <c r="A52" s="3">
        <f>девочки!A53</f>
        <v>48</v>
      </c>
      <c r="B52" s="7" t="str">
        <f>девочки!B53</f>
        <v>Соцких А</v>
      </c>
      <c r="C52" s="7">
        <f>девочки!C53</f>
        <v>20</v>
      </c>
      <c r="D52" s="3">
        <f>девочки!D53</f>
        <v>8.8000000000000007</v>
      </c>
      <c r="E52" s="3">
        <f>девочки!H53</f>
        <v>30</v>
      </c>
      <c r="F52" s="3">
        <f>девочки!I53</f>
        <v>240</v>
      </c>
      <c r="G52" s="3">
        <f>девочки!M53</f>
        <v>4</v>
      </c>
      <c r="H52" s="3" t="e">
        <f>девочки!#REF!</f>
        <v>#REF!</v>
      </c>
      <c r="I52" s="3" t="e">
        <f>девочки!#REF!</f>
        <v>#REF!</v>
      </c>
      <c r="J52" s="3">
        <f>девочки!N53</f>
        <v>158</v>
      </c>
      <c r="K52" s="3">
        <f>девочки!R53</f>
        <v>24</v>
      </c>
      <c r="L52" s="3">
        <f>девочки!S53</f>
        <v>100</v>
      </c>
      <c r="M52" s="3">
        <f>девочки!W53</f>
        <v>0</v>
      </c>
      <c r="N52" s="3">
        <f>девочки!Y53</f>
        <v>58</v>
      </c>
      <c r="O52" s="3">
        <f>девочки!Z53</f>
        <v>161</v>
      </c>
      <c r="P52" s="3"/>
    </row>
    <row r="53" spans="1:16" x14ac:dyDescent="0.25">
      <c r="A53" s="3">
        <f>девочки!A54</f>
        <v>49</v>
      </c>
      <c r="B53" s="7" t="str">
        <f>девочки!B54</f>
        <v>Варина Т</v>
      </c>
      <c r="C53" s="7">
        <f>девочки!C54</f>
        <v>20</v>
      </c>
      <c r="D53" s="3">
        <f>девочки!D54</f>
        <v>8.5</v>
      </c>
      <c r="E53" s="3">
        <f>девочки!H54</f>
        <v>39</v>
      </c>
      <c r="F53" s="3">
        <f>девочки!I54</f>
        <v>320</v>
      </c>
      <c r="G53" s="3">
        <f>девочки!M54</f>
        <v>14</v>
      </c>
      <c r="H53" s="3" t="e">
        <f>девочки!#REF!</f>
        <v>#REF!</v>
      </c>
      <c r="I53" s="3" t="e">
        <f>девочки!#REF!</f>
        <v>#REF!</v>
      </c>
      <c r="J53" s="3">
        <f>девочки!N54</f>
        <v>153</v>
      </c>
      <c r="K53" s="3">
        <f>девочки!R54</f>
        <v>21</v>
      </c>
      <c r="L53" s="3">
        <f>девочки!S54</f>
        <v>100</v>
      </c>
      <c r="M53" s="3">
        <f>девочки!W54</f>
        <v>0</v>
      </c>
      <c r="N53" s="3">
        <f>девочки!Y54</f>
        <v>74</v>
      </c>
      <c r="O53" s="3">
        <f>девочки!Z54</f>
        <v>128</v>
      </c>
      <c r="P53" s="3"/>
    </row>
    <row r="54" spans="1:16" x14ac:dyDescent="0.25">
      <c r="A54" s="3">
        <f>девочки!A55</f>
        <v>50</v>
      </c>
      <c r="B54" s="7" t="str">
        <f>девочки!B55</f>
        <v>ЕлесинаЮ</v>
      </c>
      <c r="C54" s="7">
        <f>девочки!C55</f>
        <v>20</v>
      </c>
      <c r="D54" s="3">
        <f>девочки!D55</f>
        <v>8.6</v>
      </c>
      <c r="E54" s="3">
        <f>девочки!H55</f>
        <v>36</v>
      </c>
      <c r="F54" s="3">
        <f>девочки!I55</f>
        <v>340</v>
      </c>
      <c r="G54" s="3">
        <f>девочки!M55</f>
        <v>18</v>
      </c>
      <c r="H54" s="3" t="e">
        <f>девочки!#REF!</f>
        <v>#REF!</v>
      </c>
      <c r="I54" s="3" t="e">
        <f>девочки!#REF!</f>
        <v>#REF!</v>
      </c>
      <c r="J54" s="3">
        <f>девочки!N55</f>
        <v>147</v>
      </c>
      <c r="K54" s="3">
        <f>девочки!R55</f>
        <v>18</v>
      </c>
      <c r="L54" s="3">
        <f>девочки!S55</f>
        <v>100</v>
      </c>
      <c r="M54" s="3">
        <f>девочки!W55</f>
        <v>0</v>
      </c>
      <c r="N54" s="3">
        <f>девочки!Y55</f>
        <v>72</v>
      </c>
      <c r="O54" s="3">
        <f>девочки!Z55</f>
        <v>133</v>
      </c>
      <c r="P54" s="3"/>
    </row>
    <row r="55" spans="1:16" x14ac:dyDescent="0.25">
      <c r="A55" s="3">
        <f>девочки!A56</f>
        <v>51</v>
      </c>
      <c r="B55" s="7" t="str">
        <f>девочки!B56</f>
        <v>Симоненко</v>
      </c>
      <c r="C55" s="7">
        <f>девочки!C56</f>
        <v>22</v>
      </c>
      <c r="D55" s="3">
        <f>девочки!D56</f>
        <v>8.6</v>
      </c>
      <c r="E55" s="3">
        <f>девочки!H56</f>
        <v>36</v>
      </c>
      <c r="F55" s="3">
        <f>девочки!I56</f>
        <v>410</v>
      </c>
      <c r="G55" s="3">
        <f>девочки!M56</f>
        <v>32</v>
      </c>
      <c r="H55" s="3" t="e">
        <f>девочки!#REF!</f>
        <v>#REF!</v>
      </c>
      <c r="I55" s="3" t="e">
        <f>девочки!#REF!</f>
        <v>#REF!</v>
      </c>
      <c r="J55" s="3">
        <f>девочки!N56</f>
        <v>184</v>
      </c>
      <c r="K55" s="3">
        <f>девочки!R56</f>
        <v>37</v>
      </c>
      <c r="L55" s="3">
        <f>девочки!S56</f>
        <v>100</v>
      </c>
      <c r="M55" s="3">
        <f>девочки!W56</f>
        <v>0</v>
      </c>
      <c r="N55" s="3">
        <f>девочки!Y56</f>
        <v>105</v>
      </c>
      <c r="O55" s="3">
        <f>девочки!Z56</f>
        <v>68</v>
      </c>
      <c r="P55" s="3"/>
    </row>
    <row r="56" spans="1:16" x14ac:dyDescent="0.25">
      <c r="A56" s="3">
        <f>девочки!A57</f>
        <v>52</v>
      </c>
      <c r="B56" s="7" t="str">
        <f>девочки!B57</f>
        <v>Филиппова</v>
      </c>
      <c r="C56" s="7">
        <f>девочки!C57</f>
        <v>22</v>
      </c>
      <c r="D56" s="3">
        <f>девочки!D57</f>
        <v>7.8</v>
      </c>
      <c r="E56" s="3">
        <f>девочки!H57</f>
        <v>59</v>
      </c>
      <c r="F56" s="3">
        <f>девочки!I57</f>
        <v>260</v>
      </c>
      <c r="G56" s="3">
        <f>девочки!M57</f>
        <v>6</v>
      </c>
      <c r="H56" s="3" t="e">
        <f>девочки!#REF!</f>
        <v>#REF!</v>
      </c>
      <c r="I56" s="3" t="e">
        <f>девочки!#REF!</f>
        <v>#REF!</v>
      </c>
      <c r="J56" s="3">
        <f>девочки!N57</f>
        <v>183</v>
      </c>
      <c r="K56" s="3">
        <f>девочки!R57</f>
        <v>36</v>
      </c>
      <c r="L56" s="3">
        <f>девочки!S57</f>
        <v>100</v>
      </c>
      <c r="M56" s="3">
        <f>девочки!W57</f>
        <v>0</v>
      </c>
      <c r="N56" s="3">
        <f>девочки!Y57</f>
        <v>101</v>
      </c>
      <c r="O56" s="3">
        <f>девочки!Z57</f>
        <v>73</v>
      </c>
      <c r="P56" s="3"/>
    </row>
    <row r="57" spans="1:16" x14ac:dyDescent="0.25">
      <c r="A57" s="3">
        <f>девочки!A58</f>
        <v>53</v>
      </c>
      <c r="B57" s="7" t="str">
        <f>девочки!B58</f>
        <v>Скрипниченко</v>
      </c>
      <c r="C57" s="7">
        <f>девочки!C58</f>
        <v>22</v>
      </c>
      <c r="D57" s="3">
        <f>девочки!D58</f>
        <v>9.6</v>
      </c>
      <c r="E57" s="3">
        <f>девочки!H58</f>
        <v>12</v>
      </c>
      <c r="F57" s="3">
        <f>девочки!I58</f>
        <v>310</v>
      </c>
      <c r="G57" s="3">
        <f>девочки!M58</f>
        <v>12</v>
      </c>
      <c r="H57" s="3" t="e">
        <f>девочки!#REF!</f>
        <v>#REF!</v>
      </c>
      <c r="I57" s="3" t="e">
        <f>девочки!#REF!</f>
        <v>#REF!</v>
      </c>
      <c r="J57" s="3">
        <f>девочки!N58</f>
        <v>174</v>
      </c>
      <c r="K57" s="3">
        <f>девочки!R58</f>
        <v>32</v>
      </c>
      <c r="L57" s="3">
        <f>девочки!S58</f>
        <v>100</v>
      </c>
      <c r="M57" s="3">
        <f>девочки!W58</f>
        <v>0</v>
      </c>
      <c r="N57" s="3">
        <f>девочки!Y58</f>
        <v>56</v>
      </c>
      <c r="O57" s="3">
        <f>девочки!Z58</f>
        <v>163</v>
      </c>
      <c r="P57" s="3"/>
    </row>
    <row r="58" spans="1:16" x14ac:dyDescent="0.25">
      <c r="A58" s="3">
        <f>девочки!A59</f>
        <v>54</v>
      </c>
      <c r="B58" s="7" t="str">
        <f>девочки!B59</f>
        <v>Тарико</v>
      </c>
      <c r="C58" s="7">
        <f>девочки!C59</f>
        <v>22</v>
      </c>
      <c r="D58" s="3">
        <f>девочки!D59</f>
        <v>8.4</v>
      </c>
      <c r="E58" s="3">
        <f>девочки!H59</f>
        <v>42</v>
      </c>
      <c r="F58" s="3">
        <f>девочки!I59</f>
        <v>280</v>
      </c>
      <c r="G58" s="3">
        <f>девочки!M59</f>
        <v>8</v>
      </c>
      <c r="H58" s="3" t="e">
        <f>девочки!#REF!</f>
        <v>#REF!</v>
      </c>
      <c r="I58" s="3" t="e">
        <f>девочки!#REF!</f>
        <v>#REF!</v>
      </c>
      <c r="J58" s="3">
        <f>девочки!N59</f>
        <v>172</v>
      </c>
      <c r="K58" s="3">
        <f>девочки!R59</f>
        <v>31</v>
      </c>
      <c r="L58" s="3">
        <f>девочки!S59</f>
        <v>100</v>
      </c>
      <c r="M58" s="3">
        <f>девочки!W59</f>
        <v>0</v>
      </c>
      <c r="N58" s="3">
        <f>девочки!Y59</f>
        <v>81</v>
      </c>
      <c r="O58" s="3">
        <f>девочки!Z59</f>
        <v>119</v>
      </c>
      <c r="P58" s="3"/>
    </row>
    <row r="59" spans="1:16" x14ac:dyDescent="0.25">
      <c r="A59" s="3">
        <f>девочки!A60</f>
        <v>55</v>
      </c>
      <c r="B59" s="7" t="str">
        <f>девочки!B60</f>
        <v>Шапова</v>
      </c>
      <c r="C59" s="7">
        <f>девочки!C60</f>
        <v>22</v>
      </c>
      <c r="D59" s="3">
        <f>девочки!D60</f>
        <v>8.6</v>
      </c>
      <c r="E59" s="3">
        <f>девочки!H60</f>
        <v>36</v>
      </c>
      <c r="F59" s="3">
        <f>девочки!I60</f>
        <v>270</v>
      </c>
      <c r="G59" s="3">
        <f>девочки!M60</f>
        <v>7</v>
      </c>
      <c r="H59" s="3" t="e">
        <f>девочки!#REF!</f>
        <v>#REF!</v>
      </c>
      <c r="I59" s="3" t="e">
        <f>девочки!#REF!</f>
        <v>#REF!</v>
      </c>
      <c r="J59" s="3">
        <f>девочки!N60</f>
        <v>162</v>
      </c>
      <c r="K59" s="3">
        <f>девочки!R60</f>
        <v>26</v>
      </c>
      <c r="L59" s="3">
        <f>девочки!S60</f>
        <v>100</v>
      </c>
      <c r="M59" s="3">
        <f>девочки!W60</f>
        <v>0</v>
      </c>
      <c r="N59" s="3">
        <f>девочки!Y60</f>
        <v>69</v>
      </c>
      <c r="O59" s="3">
        <f>девочки!Z60</f>
        <v>138</v>
      </c>
      <c r="P59" s="3"/>
    </row>
    <row r="60" spans="1:16" x14ac:dyDescent="0.25">
      <c r="A60" s="3">
        <f>девочки!A61</f>
        <v>56</v>
      </c>
      <c r="B60" s="7" t="str">
        <f>девочки!B61</f>
        <v xml:space="preserve">Белугина Карина </v>
      </c>
      <c r="C60" s="7">
        <f>девочки!C61</f>
        <v>23</v>
      </c>
      <c r="D60" s="3">
        <f>девочки!D61</f>
        <v>8.9</v>
      </c>
      <c r="E60" s="3">
        <f>девочки!H61</f>
        <v>27</v>
      </c>
      <c r="F60" s="3">
        <f>девочки!I61</f>
        <v>250</v>
      </c>
      <c r="G60" s="3">
        <f>девочки!M61</f>
        <v>5</v>
      </c>
      <c r="H60" s="3" t="e">
        <f>девочки!#REF!</f>
        <v>#REF!</v>
      </c>
      <c r="I60" s="3" t="e">
        <f>девочки!#REF!</f>
        <v>#REF!</v>
      </c>
      <c r="J60" s="3">
        <f>девочки!N61</f>
        <v>172</v>
      </c>
      <c r="K60" s="3">
        <f>девочки!R61</f>
        <v>31</v>
      </c>
      <c r="L60" s="3">
        <f>девочки!S61</f>
        <v>100</v>
      </c>
      <c r="M60" s="3">
        <f>девочки!W61</f>
        <v>0</v>
      </c>
      <c r="N60" s="3">
        <f>девочки!Y61</f>
        <v>63</v>
      </c>
      <c r="O60" s="3">
        <f>девочки!Z61</f>
        <v>151</v>
      </c>
      <c r="P60" s="3"/>
    </row>
    <row r="61" spans="1:16" x14ac:dyDescent="0.25">
      <c r="A61" s="3">
        <f>девочки!A62</f>
        <v>57</v>
      </c>
      <c r="B61" s="7" t="str">
        <f>девочки!B62</f>
        <v>Корикова Настя</v>
      </c>
      <c r="C61" s="7">
        <f>девочки!C62</f>
        <v>23</v>
      </c>
      <c r="D61" s="3">
        <f>девочки!D62</f>
        <v>8.5</v>
      </c>
      <c r="E61" s="3">
        <f>девочки!H62</f>
        <v>39</v>
      </c>
      <c r="F61" s="3">
        <f>девочки!I62</f>
        <v>330</v>
      </c>
      <c r="G61" s="3">
        <f>девочки!M62</f>
        <v>16</v>
      </c>
      <c r="H61" s="3" t="e">
        <f>девочки!#REF!</f>
        <v>#REF!</v>
      </c>
      <c r="I61" s="3" t="e">
        <f>девочки!#REF!</f>
        <v>#REF!</v>
      </c>
      <c r="J61" s="3">
        <f>девочки!N62</f>
        <v>163</v>
      </c>
      <c r="K61" s="3">
        <f>девочки!R62</f>
        <v>26</v>
      </c>
      <c r="L61" s="3">
        <f>девочки!S62</f>
        <v>100</v>
      </c>
      <c r="M61" s="3">
        <f>девочки!W62</f>
        <v>0</v>
      </c>
      <c r="N61" s="3">
        <f>девочки!Y62</f>
        <v>81</v>
      </c>
      <c r="O61" s="3">
        <f>девочки!Z62</f>
        <v>119</v>
      </c>
      <c r="P61" s="3"/>
    </row>
    <row r="62" spans="1:16" x14ac:dyDescent="0.25">
      <c r="A62" s="3">
        <f>девочки!A63</f>
        <v>58</v>
      </c>
      <c r="B62" s="7" t="str">
        <f>девочки!B63</f>
        <v xml:space="preserve">Цигулева Дария </v>
      </c>
      <c r="C62" s="7">
        <f>девочки!C63</f>
        <v>23</v>
      </c>
      <c r="D62" s="3">
        <f>девочки!D63</f>
        <v>8.6999999999999993</v>
      </c>
      <c r="E62" s="3">
        <f>девочки!H63</f>
        <v>33</v>
      </c>
      <c r="F62" s="3">
        <f>девочки!I63</f>
        <v>320</v>
      </c>
      <c r="G62" s="3">
        <f>девочки!M63</f>
        <v>14</v>
      </c>
      <c r="H62" s="3" t="e">
        <f>девочки!#REF!</f>
        <v>#REF!</v>
      </c>
      <c r="I62" s="3" t="e">
        <f>девочки!#REF!</f>
        <v>#REF!</v>
      </c>
      <c r="J62" s="3">
        <f>девочки!N63</f>
        <v>162</v>
      </c>
      <c r="K62" s="3">
        <f>девочки!R63</f>
        <v>26</v>
      </c>
      <c r="L62" s="3">
        <f>девочки!S63</f>
        <v>100</v>
      </c>
      <c r="M62" s="3">
        <f>девочки!W63</f>
        <v>0</v>
      </c>
      <c r="N62" s="3">
        <f>девочки!Y63</f>
        <v>73</v>
      </c>
      <c r="O62" s="3">
        <f>девочки!Z63</f>
        <v>132</v>
      </c>
      <c r="P62" s="3"/>
    </row>
    <row r="63" spans="1:16" x14ac:dyDescent="0.25">
      <c r="A63" s="3">
        <f>девочки!A64</f>
        <v>59</v>
      </c>
      <c r="B63" s="7" t="str">
        <f>девочки!B64</f>
        <v xml:space="preserve">Никитина Евгения </v>
      </c>
      <c r="C63" s="7">
        <f>девочки!C64</f>
        <v>23</v>
      </c>
      <c r="D63" s="3">
        <f>девочки!D64</f>
        <v>8.8000000000000007</v>
      </c>
      <c r="E63" s="3">
        <f>девочки!H64</f>
        <v>30</v>
      </c>
      <c r="F63" s="3">
        <f>девочки!I64</f>
        <v>280</v>
      </c>
      <c r="G63" s="3">
        <f>девочки!M64</f>
        <v>8</v>
      </c>
      <c r="H63" s="3" t="e">
        <f>девочки!#REF!</f>
        <v>#REF!</v>
      </c>
      <c r="I63" s="3" t="e">
        <f>девочки!#REF!</f>
        <v>#REF!</v>
      </c>
      <c r="J63" s="3">
        <f>девочки!N64</f>
        <v>160</v>
      </c>
      <c r="K63" s="3">
        <f>девочки!R64</f>
        <v>25</v>
      </c>
      <c r="L63" s="3">
        <f>девочки!S64</f>
        <v>100</v>
      </c>
      <c r="M63" s="3">
        <f>девочки!W64</f>
        <v>0</v>
      </c>
      <c r="N63" s="3">
        <f>девочки!Y64</f>
        <v>63</v>
      </c>
      <c r="O63" s="3">
        <f>девочки!Z64</f>
        <v>151</v>
      </c>
      <c r="P63" s="3"/>
    </row>
    <row r="64" spans="1:16" x14ac:dyDescent="0.25">
      <c r="A64" s="3">
        <f>девочки!A65</f>
        <v>60</v>
      </c>
      <c r="B64" s="7" t="str">
        <f>девочки!B65</f>
        <v>Лесникова Алина</v>
      </c>
      <c r="C64" s="7">
        <f>девочки!C65</f>
        <v>23</v>
      </c>
      <c r="D64" s="3">
        <f>девочки!D65</f>
        <v>9.1</v>
      </c>
      <c r="E64" s="3">
        <f>девочки!H65</f>
        <v>22</v>
      </c>
      <c r="F64" s="3">
        <f>девочки!I65</f>
        <v>200</v>
      </c>
      <c r="G64" s="3">
        <f>девочки!M65</f>
        <v>0</v>
      </c>
      <c r="H64" s="3" t="e">
        <f>девочки!#REF!</f>
        <v>#REF!</v>
      </c>
      <c r="I64" s="3" t="e">
        <f>девочки!#REF!</f>
        <v>#REF!</v>
      </c>
      <c r="J64" s="3">
        <f>девочки!N65</f>
        <v>152</v>
      </c>
      <c r="K64" s="3">
        <f>девочки!R65</f>
        <v>21</v>
      </c>
      <c r="L64" s="3">
        <f>девочки!S65</f>
        <v>100</v>
      </c>
      <c r="M64" s="3">
        <f>девочки!W65</f>
        <v>0</v>
      </c>
      <c r="N64" s="3">
        <f>девочки!Y65</f>
        <v>43</v>
      </c>
      <c r="O64" s="3">
        <f>девочки!Z65</f>
        <v>181</v>
      </c>
      <c r="P64" s="3"/>
    </row>
    <row r="65" spans="1:16" x14ac:dyDescent="0.25">
      <c r="A65" s="3">
        <f>девочки!A66</f>
        <v>61</v>
      </c>
      <c r="B65" s="7" t="str">
        <f>девочки!B66</f>
        <v>Богданова</v>
      </c>
      <c r="C65" s="7">
        <f>девочки!C66</f>
        <v>24</v>
      </c>
      <c r="D65" s="3">
        <f>девочки!D66</f>
        <v>9</v>
      </c>
      <c r="E65" s="3">
        <f>девочки!H66</f>
        <v>24</v>
      </c>
      <c r="F65" s="3">
        <f>девочки!I66</f>
        <v>330</v>
      </c>
      <c r="G65" s="3">
        <f>девочки!M66</f>
        <v>16</v>
      </c>
      <c r="H65" s="3" t="e">
        <f>девочки!#REF!</f>
        <v>#REF!</v>
      </c>
      <c r="I65" s="3" t="e">
        <f>девочки!#REF!</f>
        <v>#REF!</v>
      </c>
      <c r="J65" s="3">
        <f>девочки!N66</f>
        <v>183</v>
      </c>
      <c r="K65" s="3">
        <f>девочки!R66</f>
        <v>36</v>
      </c>
      <c r="L65" s="3">
        <f>девочки!S66</f>
        <v>100</v>
      </c>
      <c r="M65" s="3">
        <f>девочки!W66</f>
        <v>0</v>
      </c>
      <c r="N65" s="3">
        <f>девочки!Y66</f>
        <v>76</v>
      </c>
      <c r="O65" s="3">
        <f>девочки!Z66</f>
        <v>126</v>
      </c>
      <c r="P65" s="3"/>
    </row>
    <row r="66" spans="1:16" x14ac:dyDescent="0.25">
      <c r="A66" s="3">
        <f>девочки!A67</f>
        <v>62</v>
      </c>
      <c r="B66" s="7" t="str">
        <f>девочки!B67</f>
        <v>Кривоногова</v>
      </c>
      <c r="C66" s="7">
        <f>девочки!C67</f>
        <v>24</v>
      </c>
      <c r="D66" s="3">
        <f>девочки!D67</f>
        <v>8.5</v>
      </c>
      <c r="E66" s="3">
        <f>девочки!H67</f>
        <v>39</v>
      </c>
      <c r="F66" s="3">
        <f>девочки!I67</f>
        <v>365</v>
      </c>
      <c r="G66" s="3">
        <f>девочки!M67</f>
        <v>23</v>
      </c>
      <c r="H66" s="3" t="e">
        <f>девочки!#REF!</f>
        <v>#REF!</v>
      </c>
      <c r="I66" s="3" t="e">
        <f>девочки!#REF!</f>
        <v>#REF!</v>
      </c>
      <c r="J66" s="3">
        <f>девочки!N67</f>
        <v>174</v>
      </c>
      <c r="K66" s="3">
        <f>девочки!R67</f>
        <v>32</v>
      </c>
      <c r="L66" s="3">
        <f>девочки!S67</f>
        <v>100</v>
      </c>
      <c r="M66" s="3">
        <f>девочки!W67</f>
        <v>0</v>
      </c>
      <c r="N66" s="3">
        <f>девочки!Y67</f>
        <v>94</v>
      </c>
      <c r="O66" s="3">
        <f>девочки!Z67</f>
        <v>90</v>
      </c>
      <c r="P66" s="3"/>
    </row>
    <row r="67" spans="1:16" x14ac:dyDescent="0.25">
      <c r="A67" s="3">
        <f>девочки!A68</f>
        <v>63</v>
      </c>
      <c r="B67" s="7" t="str">
        <f>девочки!B68</f>
        <v>Соколова</v>
      </c>
      <c r="C67" s="7">
        <f>девочки!C68</f>
        <v>24</v>
      </c>
      <c r="D67" s="3">
        <f>девочки!D68</f>
        <v>8.3000000000000007</v>
      </c>
      <c r="E67" s="3">
        <f>девочки!H68</f>
        <v>46</v>
      </c>
      <c r="F67" s="3">
        <f>девочки!I68</f>
        <v>290</v>
      </c>
      <c r="G67" s="3">
        <f>девочки!M68</f>
        <v>9</v>
      </c>
      <c r="H67" s="3" t="e">
        <f>девочки!#REF!</f>
        <v>#REF!</v>
      </c>
      <c r="I67" s="3" t="e">
        <f>девочки!#REF!</f>
        <v>#REF!</v>
      </c>
      <c r="J67" s="3">
        <f>девочки!N68</f>
        <v>173</v>
      </c>
      <c r="K67" s="3">
        <f>девочки!R68</f>
        <v>31</v>
      </c>
      <c r="L67" s="3">
        <f>девочки!S68</f>
        <v>100</v>
      </c>
      <c r="M67" s="3">
        <f>девочки!W68</f>
        <v>0</v>
      </c>
      <c r="N67" s="3">
        <f>девочки!Y68</f>
        <v>86</v>
      </c>
      <c r="O67" s="3">
        <f>девочки!Z68</f>
        <v>107</v>
      </c>
      <c r="P67" s="3"/>
    </row>
    <row r="68" spans="1:16" x14ac:dyDescent="0.25">
      <c r="A68" s="3">
        <f>девочки!A69</f>
        <v>64</v>
      </c>
      <c r="B68" s="7" t="str">
        <f>девочки!B69</f>
        <v>Курбатова</v>
      </c>
      <c r="C68" s="7">
        <f>девочки!C69</f>
        <v>24</v>
      </c>
      <c r="D68" s="3">
        <f>девочки!D69</f>
        <v>9.4</v>
      </c>
      <c r="E68" s="3">
        <f>девочки!H69</f>
        <v>16</v>
      </c>
      <c r="F68" s="3">
        <f>девочки!I69</f>
        <v>330</v>
      </c>
      <c r="G68" s="3">
        <f>девочки!M69</f>
        <v>16</v>
      </c>
      <c r="H68" s="3" t="e">
        <f>девочки!#REF!</f>
        <v>#REF!</v>
      </c>
      <c r="I68" s="3" t="e">
        <f>девочки!#REF!</f>
        <v>#REF!</v>
      </c>
      <c r="J68" s="3">
        <f>девочки!N69</f>
        <v>153</v>
      </c>
      <c r="K68" s="3">
        <f>девочки!R69</f>
        <v>21</v>
      </c>
      <c r="L68" s="3">
        <f>девочки!S69</f>
        <v>100</v>
      </c>
      <c r="M68" s="3">
        <f>девочки!W69</f>
        <v>0</v>
      </c>
      <c r="N68" s="3">
        <f>девочки!Y69</f>
        <v>53</v>
      </c>
      <c r="O68" s="3">
        <f>девочки!Z69</f>
        <v>169</v>
      </c>
      <c r="P68" s="3"/>
    </row>
    <row r="69" spans="1:16" x14ac:dyDescent="0.25">
      <c r="A69" s="3">
        <f>девочки!A70</f>
        <v>65</v>
      </c>
      <c r="B69" s="7" t="str">
        <f>девочки!B70</f>
        <v>Замараева</v>
      </c>
      <c r="C69" s="7">
        <f>девочки!C70</f>
        <v>24</v>
      </c>
      <c r="D69" s="3">
        <f>девочки!D70</f>
        <v>9.1</v>
      </c>
      <c r="E69" s="3">
        <f>девочки!H70</f>
        <v>22</v>
      </c>
      <c r="F69" s="3">
        <f>девочки!I70</f>
        <v>310</v>
      </c>
      <c r="G69" s="3">
        <f>девочки!M70</f>
        <v>12</v>
      </c>
      <c r="H69" s="3" t="e">
        <f>девочки!#REF!</f>
        <v>#REF!</v>
      </c>
      <c r="I69" s="3" t="e">
        <f>девочки!#REF!</f>
        <v>#REF!</v>
      </c>
      <c r="J69" s="3">
        <f>девочки!N70</f>
        <v>145</v>
      </c>
      <c r="K69" s="3">
        <f>девочки!R70</f>
        <v>17</v>
      </c>
      <c r="L69" s="3">
        <f>девочки!S70</f>
        <v>100</v>
      </c>
      <c r="M69" s="3">
        <f>девочки!W70</f>
        <v>0</v>
      </c>
      <c r="N69" s="3">
        <f>девочки!Y70</f>
        <v>51</v>
      </c>
      <c r="O69" s="3">
        <f>девочки!Z70</f>
        <v>171</v>
      </c>
      <c r="P69" s="3"/>
    </row>
    <row r="70" spans="1:16" x14ac:dyDescent="0.25">
      <c r="A70" s="3">
        <f>девочки!A71</f>
        <v>66</v>
      </c>
      <c r="B70" s="7" t="str">
        <f>девочки!B71</f>
        <v>Огаркова Яна</v>
      </c>
      <c r="C70" s="7">
        <f>девочки!C71</f>
        <v>27</v>
      </c>
      <c r="D70" s="3">
        <f>девочки!D71</f>
        <v>8</v>
      </c>
      <c r="E70" s="3">
        <f>девочки!H71</f>
        <v>55</v>
      </c>
      <c r="F70" s="3">
        <f>девочки!I71</f>
        <v>550</v>
      </c>
      <c r="G70" s="3">
        <f>девочки!M71</f>
        <v>60</v>
      </c>
      <c r="H70" s="3" t="e">
        <f>девочки!#REF!</f>
        <v>#REF!</v>
      </c>
      <c r="I70" s="3" t="e">
        <f>девочки!#REF!</f>
        <v>#REF!</v>
      </c>
      <c r="J70" s="3">
        <f>девочки!N71</f>
        <v>192</v>
      </c>
      <c r="K70" s="3">
        <f>девочки!R71</f>
        <v>42</v>
      </c>
      <c r="L70" s="3">
        <f>девочки!S71</f>
        <v>100</v>
      </c>
      <c r="M70" s="3">
        <f>девочки!W71</f>
        <v>0</v>
      </c>
      <c r="N70" s="3">
        <f>девочки!Y71</f>
        <v>157</v>
      </c>
      <c r="O70" s="3">
        <f>девочки!Z71</f>
        <v>5</v>
      </c>
      <c r="P70" s="3"/>
    </row>
    <row r="71" spans="1:16" x14ac:dyDescent="0.25">
      <c r="A71" s="3">
        <f>девочки!A72</f>
        <v>67</v>
      </c>
      <c r="B71" s="7" t="str">
        <f>девочки!B72</f>
        <v>Нестерова Анастасия</v>
      </c>
      <c r="C71" s="7">
        <f>девочки!C72</f>
        <v>27</v>
      </c>
      <c r="D71" s="3">
        <f>девочки!D72</f>
        <v>8.1</v>
      </c>
      <c r="E71" s="3">
        <f>девочки!H72</f>
        <v>53</v>
      </c>
      <c r="F71" s="3">
        <f>девочки!I72</f>
        <v>500</v>
      </c>
      <c r="G71" s="3">
        <f>девочки!M72</f>
        <v>50</v>
      </c>
      <c r="H71" s="3" t="e">
        <f>девочки!#REF!</f>
        <v>#REF!</v>
      </c>
      <c r="I71" s="3" t="e">
        <f>девочки!#REF!</f>
        <v>#REF!</v>
      </c>
      <c r="J71" s="3">
        <f>девочки!N72</f>
        <v>189</v>
      </c>
      <c r="K71" s="3">
        <f>девочки!R72</f>
        <v>39</v>
      </c>
      <c r="L71" s="3">
        <f>девочки!S72</f>
        <v>100</v>
      </c>
      <c r="M71" s="3">
        <f>девочки!W72</f>
        <v>0</v>
      </c>
      <c r="N71" s="3">
        <f>девочки!Y72</f>
        <v>142</v>
      </c>
      <c r="O71" s="3">
        <f>девочки!Z72</f>
        <v>13</v>
      </c>
      <c r="P71" s="3"/>
    </row>
    <row r="72" spans="1:16" x14ac:dyDescent="0.25">
      <c r="A72" s="3">
        <f>девочки!A73</f>
        <v>68</v>
      </c>
      <c r="B72" s="7" t="str">
        <f>девочки!B73</f>
        <v>Истомина Анастасия</v>
      </c>
      <c r="C72" s="7">
        <f>девочки!C73</f>
        <v>27</v>
      </c>
      <c r="D72" s="3">
        <f>девочки!D73</f>
        <v>8.3000000000000007</v>
      </c>
      <c r="E72" s="3">
        <f>девочки!H73</f>
        <v>46</v>
      </c>
      <c r="F72" s="3">
        <f>девочки!I73</f>
        <v>580</v>
      </c>
      <c r="G72" s="3">
        <f>девочки!M73</f>
        <v>66</v>
      </c>
      <c r="H72" s="3" t="e">
        <f>девочки!#REF!</f>
        <v>#REF!</v>
      </c>
      <c r="I72" s="3" t="e">
        <f>девочки!#REF!</f>
        <v>#REF!</v>
      </c>
      <c r="J72" s="3">
        <f>девочки!N73</f>
        <v>184</v>
      </c>
      <c r="K72" s="3">
        <f>девочки!R73</f>
        <v>37</v>
      </c>
      <c r="L72" s="3">
        <f>девочки!S73</f>
        <v>100</v>
      </c>
      <c r="M72" s="3">
        <f>девочки!W73</f>
        <v>0</v>
      </c>
      <c r="N72" s="3">
        <f>девочки!Y73</f>
        <v>149</v>
      </c>
      <c r="O72" s="3">
        <f>девочки!Z73</f>
        <v>8</v>
      </c>
      <c r="P72" s="3"/>
    </row>
    <row r="73" spans="1:16" x14ac:dyDescent="0.25">
      <c r="A73" s="3">
        <f>девочки!A74</f>
        <v>69</v>
      </c>
      <c r="B73" s="7" t="str">
        <f>девочки!B74</f>
        <v>Дудина Евгения</v>
      </c>
      <c r="C73" s="7">
        <f>девочки!C74</f>
        <v>27</v>
      </c>
      <c r="D73" s="3">
        <f>девочки!D74</f>
        <v>8.1</v>
      </c>
      <c r="E73" s="3">
        <f>девочки!H74</f>
        <v>53</v>
      </c>
      <c r="F73" s="3">
        <f>девочки!I74</f>
        <v>430</v>
      </c>
      <c r="G73" s="3">
        <f>девочки!M74</f>
        <v>36</v>
      </c>
      <c r="H73" s="3" t="e">
        <f>девочки!#REF!</f>
        <v>#REF!</v>
      </c>
      <c r="I73" s="3" t="e">
        <f>девочки!#REF!</f>
        <v>#REF!</v>
      </c>
      <c r="J73" s="3">
        <f>девочки!N74</f>
        <v>172</v>
      </c>
      <c r="K73" s="3">
        <f>девочки!R74</f>
        <v>31</v>
      </c>
      <c r="L73" s="3">
        <f>девочки!S74</f>
        <v>100</v>
      </c>
      <c r="M73" s="3">
        <f>девочки!W74</f>
        <v>0</v>
      </c>
      <c r="N73" s="3">
        <f>девочки!Y74</f>
        <v>120</v>
      </c>
      <c r="O73" s="3">
        <f>девочки!Z74</f>
        <v>40</v>
      </c>
      <c r="P73" s="3"/>
    </row>
    <row r="74" spans="1:16" x14ac:dyDescent="0.25">
      <c r="A74" s="3">
        <f>девочки!A75</f>
        <v>70</v>
      </c>
      <c r="B74" s="7" t="str">
        <f>девочки!B75</f>
        <v>Круппина Мария</v>
      </c>
      <c r="C74" s="7">
        <f>девочки!C75</f>
        <v>27</v>
      </c>
      <c r="D74" s="3">
        <f>девочки!D75</f>
        <v>8.9</v>
      </c>
      <c r="E74" s="3">
        <f>девочки!H75</f>
        <v>27</v>
      </c>
      <c r="F74" s="3">
        <f>девочки!I75</f>
        <v>420</v>
      </c>
      <c r="G74" s="3">
        <f>девочки!M75</f>
        <v>34</v>
      </c>
      <c r="H74" s="3" t="e">
        <f>девочки!#REF!</f>
        <v>#REF!</v>
      </c>
      <c r="I74" s="3" t="e">
        <f>девочки!#REF!</f>
        <v>#REF!</v>
      </c>
      <c r="J74" s="3">
        <f>девочки!N75</f>
        <v>163</v>
      </c>
      <c r="K74" s="3">
        <f>девочки!R75</f>
        <v>26</v>
      </c>
      <c r="L74" s="3">
        <f>девочки!S75</f>
        <v>100</v>
      </c>
      <c r="M74" s="3">
        <f>девочки!W75</f>
        <v>0</v>
      </c>
      <c r="N74" s="3">
        <f>девочки!Y75</f>
        <v>87</v>
      </c>
      <c r="O74" s="3">
        <f>девочки!Z75</f>
        <v>103</v>
      </c>
      <c r="P74" s="3"/>
    </row>
    <row r="75" spans="1:16" x14ac:dyDescent="0.25">
      <c r="A75" s="3">
        <f>девочки!A76</f>
        <v>71</v>
      </c>
      <c r="B75" s="7" t="str">
        <f>девочки!B76</f>
        <v>Кокарева</v>
      </c>
      <c r="C75" s="7">
        <f>девочки!C76</f>
        <v>28</v>
      </c>
      <c r="D75" s="3">
        <f>девочки!D76</f>
        <v>8.5</v>
      </c>
      <c r="E75" s="3">
        <f>девочки!H76</f>
        <v>39</v>
      </c>
      <c r="F75" s="3">
        <f>девочки!I76</f>
        <v>230</v>
      </c>
      <c r="G75" s="3">
        <f>девочки!M76</f>
        <v>3</v>
      </c>
      <c r="H75" s="3" t="e">
        <f>девочки!#REF!</f>
        <v>#REF!</v>
      </c>
      <c r="I75" s="3" t="e">
        <f>девочки!#REF!</f>
        <v>#REF!</v>
      </c>
      <c r="J75" s="3">
        <f>девочки!N76</f>
        <v>175</v>
      </c>
      <c r="K75" s="3">
        <f>девочки!R76</f>
        <v>32</v>
      </c>
      <c r="L75" s="3">
        <f>девочки!S76</f>
        <v>100</v>
      </c>
      <c r="M75" s="3">
        <f>девочки!W76</f>
        <v>0</v>
      </c>
      <c r="N75" s="3">
        <f>девочки!Y76</f>
        <v>74</v>
      </c>
      <c r="O75" s="3">
        <f>девочки!Z76</f>
        <v>128</v>
      </c>
      <c r="P75" s="3"/>
    </row>
    <row r="76" spans="1:16" x14ac:dyDescent="0.25">
      <c r="A76" s="3">
        <f>девочки!A77</f>
        <v>72</v>
      </c>
      <c r="B76" s="7" t="str">
        <f>девочки!B77</f>
        <v>Тройникова</v>
      </c>
      <c r="C76" s="7">
        <f>девочки!C77</f>
        <v>28</v>
      </c>
      <c r="D76" s="3">
        <f>девочки!D77</f>
        <v>7.7</v>
      </c>
      <c r="E76" s="3">
        <f>девочки!H77</f>
        <v>61</v>
      </c>
      <c r="F76" s="3">
        <f>девочки!I77</f>
        <v>490</v>
      </c>
      <c r="G76" s="3">
        <f>девочки!M77</f>
        <v>48</v>
      </c>
      <c r="H76" s="3" t="e">
        <f>девочки!#REF!</f>
        <v>#REF!</v>
      </c>
      <c r="I76" s="3" t="e">
        <f>девочки!#REF!</f>
        <v>#REF!</v>
      </c>
      <c r="J76" s="3">
        <f>девочки!N77</f>
        <v>164</v>
      </c>
      <c r="K76" s="3">
        <f>девочки!R77</f>
        <v>27</v>
      </c>
      <c r="L76" s="3">
        <f>девочки!S77</f>
        <v>100</v>
      </c>
      <c r="M76" s="3">
        <f>девочки!W77</f>
        <v>0</v>
      </c>
      <c r="N76" s="3">
        <f>девочки!Y77</f>
        <v>136</v>
      </c>
      <c r="O76" s="3">
        <f>девочки!Z77</f>
        <v>16</v>
      </c>
      <c r="P76" s="3"/>
    </row>
    <row r="77" spans="1:16" x14ac:dyDescent="0.25">
      <c r="A77" s="3">
        <f>девочки!A78</f>
        <v>73</v>
      </c>
      <c r="B77" s="7" t="str">
        <f>девочки!B78</f>
        <v>Романова</v>
      </c>
      <c r="C77" s="7">
        <f>девочки!C78</f>
        <v>28</v>
      </c>
      <c r="D77" s="3">
        <f>девочки!D78</f>
        <v>12</v>
      </c>
      <c r="E77" s="3">
        <f>девочки!H78</f>
        <v>0</v>
      </c>
      <c r="F77" s="3">
        <f>девочки!I78</f>
        <v>350</v>
      </c>
      <c r="G77" s="3">
        <f>девочки!M78</f>
        <v>20</v>
      </c>
      <c r="H77" s="3" t="e">
        <f>девочки!#REF!</f>
        <v>#REF!</v>
      </c>
      <c r="I77" s="3" t="e">
        <f>девочки!#REF!</f>
        <v>#REF!</v>
      </c>
      <c r="J77" s="3">
        <f>девочки!N78</f>
        <v>165</v>
      </c>
      <c r="K77" s="3">
        <f>девочки!R78</f>
        <v>27</v>
      </c>
      <c r="L77" s="3">
        <f>девочки!S78</f>
        <v>100</v>
      </c>
      <c r="M77" s="3">
        <f>девочки!W78</f>
        <v>0</v>
      </c>
      <c r="N77" s="3">
        <f>девочки!Y78</f>
        <v>47</v>
      </c>
      <c r="O77" s="3">
        <f>девочки!Z78</f>
        <v>175</v>
      </c>
      <c r="P77" s="3"/>
    </row>
    <row r="78" spans="1:16" x14ac:dyDescent="0.25">
      <c r="A78" s="3">
        <f>девочки!A79</f>
        <v>74</v>
      </c>
      <c r="B78" s="7" t="str">
        <f>девочки!B79</f>
        <v>Тебенькова</v>
      </c>
      <c r="C78" s="7">
        <f>девочки!C79</f>
        <v>28</v>
      </c>
      <c r="D78" s="3">
        <f>девочки!D79</f>
        <v>9.3000000000000007</v>
      </c>
      <c r="E78" s="3">
        <f>девочки!H79</f>
        <v>18</v>
      </c>
      <c r="F78" s="3">
        <f>девочки!I79</f>
        <v>220</v>
      </c>
      <c r="G78" s="3">
        <f>девочки!M79</f>
        <v>2</v>
      </c>
      <c r="H78" s="3" t="e">
        <f>девочки!#REF!</f>
        <v>#REF!</v>
      </c>
      <c r="I78" s="3" t="e">
        <f>девочки!#REF!</f>
        <v>#REF!</v>
      </c>
      <c r="J78" s="3">
        <f>девочки!N79</f>
        <v>165</v>
      </c>
      <c r="K78" s="3">
        <f>девочки!R79</f>
        <v>27</v>
      </c>
      <c r="L78" s="3">
        <f>девочки!S79</f>
        <v>100</v>
      </c>
      <c r="M78" s="3">
        <f>девочки!W79</f>
        <v>0</v>
      </c>
      <c r="N78" s="3">
        <f>девочки!Y79</f>
        <v>47</v>
      </c>
      <c r="O78" s="3">
        <f>девочки!Z79</f>
        <v>175</v>
      </c>
      <c r="P78" s="3"/>
    </row>
    <row r="79" spans="1:16" x14ac:dyDescent="0.25">
      <c r="A79" s="3">
        <f>девочки!A80</f>
        <v>75</v>
      </c>
      <c r="B79" s="7" t="str">
        <f>девочки!B80</f>
        <v>Жукова</v>
      </c>
      <c r="C79" s="7">
        <f>девочки!C80</f>
        <v>28</v>
      </c>
      <c r="D79" s="3">
        <f>девочки!D80</f>
        <v>9.1999999999999993</v>
      </c>
      <c r="E79" s="3">
        <f>девочки!H80</f>
        <v>20</v>
      </c>
      <c r="F79" s="3">
        <f>девочки!I80</f>
        <v>210</v>
      </c>
      <c r="G79" s="3">
        <f>девочки!M80</f>
        <v>1</v>
      </c>
      <c r="H79" s="3" t="e">
        <f>девочки!#REF!</f>
        <v>#REF!</v>
      </c>
      <c r="I79" s="3" t="e">
        <f>девочки!#REF!</f>
        <v>#REF!</v>
      </c>
      <c r="J79" s="3">
        <f>девочки!N80</f>
        <v>143</v>
      </c>
      <c r="K79" s="3">
        <f>девочки!R80</f>
        <v>16</v>
      </c>
      <c r="L79" s="3">
        <f>девочки!S80</f>
        <v>100</v>
      </c>
      <c r="M79" s="3">
        <f>девочки!W80</f>
        <v>0</v>
      </c>
      <c r="N79" s="3">
        <f>девочки!Y80</f>
        <v>37</v>
      </c>
      <c r="O79" s="3">
        <f>девочки!Z80</f>
        <v>184</v>
      </c>
      <c r="P79" s="3"/>
    </row>
    <row r="80" spans="1:16" x14ac:dyDescent="0.25">
      <c r="A80" s="3">
        <f>девочки!A81</f>
        <v>76</v>
      </c>
      <c r="B80" s="7" t="str">
        <f>девочки!B81</f>
        <v>Лысенкова</v>
      </c>
      <c r="C80" s="7">
        <f>девочки!C81</f>
        <v>29</v>
      </c>
      <c r="D80" s="3">
        <f>девочки!D81</f>
        <v>8.9</v>
      </c>
      <c r="E80" s="3">
        <f>девочки!H81</f>
        <v>27</v>
      </c>
      <c r="F80" s="3">
        <f>девочки!I81</f>
        <v>320</v>
      </c>
      <c r="G80" s="3">
        <f>девочки!M81</f>
        <v>14</v>
      </c>
      <c r="H80" s="3" t="e">
        <f>девочки!#REF!</f>
        <v>#REF!</v>
      </c>
      <c r="I80" s="3" t="e">
        <f>девочки!#REF!</f>
        <v>#REF!</v>
      </c>
      <c r="J80" s="3">
        <f>девочки!N81</f>
        <v>154</v>
      </c>
      <c r="K80" s="3">
        <f>девочки!R81</f>
        <v>22</v>
      </c>
      <c r="L80" s="3">
        <f>девочки!S81</f>
        <v>100</v>
      </c>
      <c r="M80" s="3">
        <f>девочки!W81</f>
        <v>0</v>
      </c>
      <c r="N80" s="3">
        <f>девочки!Y81</f>
        <v>63</v>
      </c>
      <c r="O80" s="3">
        <f>девочки!Z81</f>
        <v>151</v>
      </c>
      <c r="P80" s="3"/>
    </row>
    <row r="81" spans="1:16" x14ac:dyDescent="0.25">
      <c r="A81" s="3">
        <f>девочки!A82</f>
        <v>77</v>
      </c>
      <c r="B81" s="7" t="str">
        <f>девочки!B82</f>
        <v>Иванова</v>
      </c>
      <c r="C81" s="7">
        <f>девочки!C82</f>
        <v>29</v>
      </c>
      <c r="D81" s="3">
        <f>девочки!D82</f>
        <v>8.1999999999999993</v>
      </c>
      <c r="E81" s="3">
        <f>девочки!H82</f>
        <v>50</v>
      </c>
      <c r="F81" s="3">
        <f>девочки!I82</f>
        <v>240</v>
      </c>
      <c r="G81" s="3">
        <f>девочки!M82</f>
        <v>4</v>
      </c>
      <c r="H81" s="3" t="e">
        <f>девочки!#REF!</f>
        <v>#REF!</v>
      </c>
      <c r="I81" s="3" t="e">
        <f>девочки!#REF!</f>
        <v>#REF!</v>
      </c>
      <c r="J81" s="3">
        <f>девочки!N82</f>
        <v>147</v>
      </c>
      <c r="K81" s="3">
        <f>девочки!R82</f>
        <v>18</v>
      </c>
      <c r="L81" s="3">
        <f>девочки!S82</f>
        <v>100</v>
      </c>
      <c r="M81" s="3">
        <f>девочки!W82</f>
        <v>0</v>
      </c>
      <c r="N81" s="3">
        <f>девочки!Y82</f>
        <v>72</v>
      </c>
      <c r="O81" s="3">
        <f>девочки!Z82</f>
        <v>133</v>
      </c>
      <c r="P81" s="3"/>
    </row>
    <row r="82" spans="1:16" x14ac:dyDescent="0.25">
      <c r="A82" s="3">
        <f>девочки!A83</f>
        <v>78</v>
      </c>
      <c r="B82" s="7" t="str">
        <f>девочки!B83</f>
        <v>Махмудова</v>
      </c>
      <c r="C82" s="7">
        <f>девочки!C83</f>
        <v>29</v>
      </c>
      <c r="D82" s="3">
        <f>девочки!D83</f>
        <v>8.5</v>
      </c>
      <c r="E82" s="3">
        <f>девочки!H83</f>
        <v>39</v>
      </c>
      <c r="F82" s="3">
        <f>девочки!I83</f>
        <v>290</v>
      </c>
      <c r="G82" s="3">
        <f>девочки!M83</f>
        <v>9</v>
      </c>
      <c r="H82" s="3" t="e">
        <f>девочки!#REF!</f>
        <v>#REF!</v>
      </c>
      <c r="I82" s="3" t="e">
        <f>девочки!#REF!</f>
        <v>#REF!</v>
      </c>
      <c r="J82" s="3">
        <f>девочки!N83</f>
        <v>141</v>
      </c>
      <c r="K82" s="3">
        <f>девочки!R83</f>
        <v>15</v>
      </c>
      <c r="L82" s="3">
        <f>девочки!S83</f>
        <v>100</v>
      </c>
      <c r="M82" s="3">
        <f>девочки!W83</f>
        <v>0</v>
      </c>
      <c r="N82" s="3">
        <f>девочки!Y83</f>
        <v>63</v>
      </c>
      <c r="O82" s="3">
        <f>девочки!Z83</f>
        <v>151</v>
      </c>
      <c r="P82" s="3"/>
    </row>
    <row r="83" spans="1:16" x14ac:dyDescent="0.25">
      <c r="A83" s="3">
        <f>девочки!A84</f>
        <v>79</v>
      </c>
      <c r="B83" s="7" t="str">
        <f>девочки!B84</f>
        <v>Тучкова</v>
      </c>
      <c r="C83" s="7">
        <f>девочки!C84</f>
        <v>29</v>
      </c>
      <c r="D83" s="3">
        <f>девочки!D84</f>
        <v>0</v>
      </c>
      <c r="E83" s="3">
        <f>девочки!H84</f>
        <v>0</v>
      </c>
      <c r="F83" s="3">
        <f>девочки!I84</f>
        <v>0</v>
      </c>
      <c r="G83" s="3">
        <f>девочки!M84</f>
        <v>0</v>
      </c>
      <c r="H83" s="3" t="e">
        <f>девочки!#REF!</f>
        <v>#REF!</v>
      </c>
      <c r="I83" s="3" t="e">
        <f>девочки!#REF!</f>
        <v>#REF!</v>
      </c>
      <c r="J83" s="3">
        <f>девочки!N84</f>
        <v>0</v>
      </c>
      <c r="K83" s="3">
        <f>девочки!R84</f>
        <v>0</v>
      </c>
      <c r="L83" s="3">
        <f>девочки!S84</f>
        <v>100</v>
      </c>
      <c r="M83" s="3">
        <f>девочки!W84</f>
        <v>0</v>
      </c>
      <c r="N83" s="3">
        <f>девочки!Y84</f>
        <v>0</v>
      </c>
      <c r="O83" s="3">
        <f>девочки!Z84</f>
        <v>188</v>
      </c>
      <c r="P83" s="3"/>
    </row>
    <row r="84" spans="1:16" x14ac:dyDescent="0.25">
      <c r="A84" s="3">
        <f>девочки!A85</f>
        <v>80</v>
      </c>
      <c r="B84" s="7" t="str">
        <f>девочки!B85</f>
        <v>Вохмина</v>
      </c>
      <c r="C84" s="7">
        <f>девочки!C85</f>
        <v>29</v>
      </c>
      <c r="D84" s="3">
        <f>девочки!D85</f>
        <v>0</v>
      </c>
      <c r="E84" s="3">
        <f>девочки!H85</f>
        <v>0</v>
      </c>
      <c r="F84" s="3">
        <f>девочки!I85</f>
        <v>0</v>
      </c>
      <c r="G84" s="3">
        <f>девочки!M85</f>
        <v>0</v>
      </c>
      <c r="H84" s="3" t="e">
        <f>девочки!#REF!</f>
        <v>#REF!</v>
      </c>
      <c r="I84" s="3" t="e">
        <f>девочки!#REF!</f>
        <v>#REF!</v>
      </c>
      <c r="J84" s="3">
        <f>девочки!N85</f>
        <v>0</v>
      </c>
      <c r="K84" s="3">
        <f>девочки!R85</f>
        <v>0</v>
      </c>
      <c r="L84" s="3">
        <f>девочки!S85</f>
        <v>100</v>
      </c>
      <c r="M84" s="3">
        <f>девочки!W85</f>
        <v>0</v>
      </c>
      <c r="N84" s="3">
        <f>девочки!Y85</f>
        <v>0</v>
      </c>
      <c r="O84" s="3">
        <f>девочки!Z85</f>
        <v>188</v>
      </c>
      <c r="P84" s="3"/>
    </row>
    <row r="85" spans="1:16" x14ac:dyDescent="0.25">
      <c r="A85" s="3">
        <f>девочки!A86</f>
        <v>81</v>
      </c>
      <c r="B85" s="7" t="str">
        <f>девочки!B86</f>
        <v>Степанова Екатерина</v>
      </c>
      <c r="C85" s="7">
        <f>девочки!C86</f>
        <v>30</v>
      </c>
      <c r="D85" s="3">
        <f>девочки!D86</f>
        <v>8.1</v>
      </c>
      <c r="E85" s="3">
        <f>девочки!H86</f>
        <v>53</v>
      </c>
      <c r="F85" s="3">
        <f>девочки!I86</f>
        <v>520</v>
      </c>
      <c r="G85" s="3">
        <f>девочки!M86</f>
        <v>54</v>
      </c>
      <c r="H85" s="3" t="e">
        <f>девочки!#REF!</f>
        <v>#REF!</v>
      </c>
      <c r="I85" s="3" t="e">
        <f>девочки!#REF!</f>
        <v>#REF!</v>
      </c>
      <c r="J85" s="3">
        <f>девочки!N86</f>
        <v>203</v>
      </c>
      <c r="K85" s="3">
        <f>девочки!R86</f>
        <v>51</v>
      </c>
      <c r="L85" s="3">
        <f>девочки!S86</f>
        <v>100</v>
      </c>
      <c r="M85" s="3">
        <f>девочки!W86</f>
        <v>0</v>
      </c>
      <c r="N85" s="3">
        <f>девочки!Y86</f>
        <v>158</v>
      </c>
      <c r="O85" s="3">
        <f>девочки!Z86</f>
        <v>4</v>
      </c>
      <c r="P85" s="3"/>
    </row>
    <row r="86" spans="1:16" x14ac:dyDescent="0.25">
      <c r="A86" s="3">
        <f>девочки!A87</f>
        <v>82</v>
      </c>
      <c r="B86" s="7" t="str">
        <f>девочки!B87</f>
        <v>Матвеева Елизавета</v>
      </c>
      <c r="C86" s="7">
        <f>девочки!C87</f>
        <v>30</v>
      </c>
      <c r="D86" s="3">
        <f>девочки!D87</f>
        <v>7.6</v>
      </c>
      <c r="E86" s="3">
        <f>девочки!H87</f>
        <v>63</v>
      </c>
      <c r="F86" s="3">
        <f>девочки!I87</f>
        <v>420</v>
      </c>
      <c r="G86" s="3">
        <f>девочки!M87</f>
        <v>34</v>
      </c>
      <c r="H86" s="3" t="e">
        <f>девочки!#REF!</f>
        <v>#REF!</v>
      </c>
      <c r="I86" s="3" t="e">
        <f>девочки!#REF!</f>
        <v>#REF!</v>
      </c>
      <c r="J86" s="3">
        <f>девочки!N87</f>
        <v>200</v>
      </c>
      <c r="K86" s="3">
        <f>девочки!R87</f>
        <v>50</v>
      </c>
      <c r="L86" s="3">
        <f>девочки!S87</f>
        <v>100</v>
      </c>
      <c r="M86" s="3">
        <f>девочки!W87</f>
        <v>0</v>
      </c>
      <c r="N86" s="3">
        <f>девочки!Y87</f>
        <v>147</v>
      </c>
      <c r="O86" s="3">
        <f>девочки!Z87</f>
        <v>10</v>
      </c>
      <c r="P86" s="3"/>
    </row>
    <row r="87" spans="1:16" x14ac:dyDescent="0.25">
      <c r="A87" s="3">
        <f>девочки!A88</f>
        <v>83</v>
      </c>
      <c r="B87" s="7" t="str">
        <f>девочки!B88</f>
        <v>Степанова Полина</v>
      </c>
      <c r="C87" s="7">
        <f>девочки!C88</f>
        <v>30</v>
      </c>
      <c r="D87" s="3">
        <f>девочки!D88</f>
        <v>7.8</v>
      </c>
      <c r="E87" s="3">
        <f>девочки!H88</f>
        <v>59</v>
      </c>
      <c r="F87" s="3">
        <f>девочки!I88</f>
        <v>510</v>
      </c>
      <c r="G87" s="3">
        <f>девочки!M88</f>
        <v>52</v>
      </c>
      <c r="H87" s="3" t="e">
        <f>девочки!#REF!</f>
        <v>#REF!</v>
      </c>
      <c r="I87" s="3" t="e">
        <f>девочки!#REF!</f>
        <v>#REF!</v>
      </c>
      <c r="J87" s="3">
        <f>девочки!N88</f>
        <v>198</v>
      </c>
      <c r="K87" s="3">
        <f>девочки!R88</f>
        <v>48</v>
      </c>
      <c r="L87" s="3">
        <f>девочки!S88</f>
        <v>100</v>
      </c>
      <c r="M87" s="3">
        <f>девочки!W88</f>
        <v>0</v>
      </c>
      <c r="N87" s="3">
        <f>девочки!Y88</f>
        <v>159</v>
      </c>
      <c r="O87" s="3">
        <f>девочки!Z88</f>
        <v>3</v>
      </c>
      <c r="P87" s="3"/>
    </row>
    <row r="88" spans="1:16" x14ac:dyDescent="0.25">
      <c r="A88" s="3">
        <f>девочки!A89</f>
        <v>84</v>
      </c>
      <c r="B88" s="7" t="str">
        <f>девочки!B89</f>
        <v>Дергант Анастасия</v>
      </c>
      <c r="C88" s="7">
        <f>девочки!C89</f>
        <v>30</v>
      </c>
      <c r="D88" s="3">
        <f>девочки!D89</f>
        <v>8.4</v>
      </c>
      <c r="E88" s="3">
        <f>девочки!H89</f>
        <v>42</v>
      </c>
      <c r="F88" s="3">
        <f>девочки!I89</f>
        <v>430</v>
      </c>
      <c r="G88" s="3">
        <f>девочки!M89</f>
        <v>36</v>
      </c>
      <c r="H88" s="3" t="e">
        <f>девочки!#REF!</f>
        <v>#REF!</v>
      </c>
      <c r="I88" s="3" t="e">
        <f>девочки!#REF!</f>
        <v>#REF!</v>
      </c>
      <c r="J88" s="3">
        <f>девочки!N89</f>
        <v>180</v>
      </c>
      <c r="K88" s="3">
        <f>девочки!R89</f>
        <v>35</v>
      </c>
      <c r="L88" s="3">
        <f>девочки!S89</f>
        <v>100</v>
      </c>
      <c r="M88" s="3">
        <f>девочки!W89</f>
        <v>0</v>
      </c>
      <c r="N88" s="3">
        <f>девочки!Y89</f>
        <v>113</v>
      </c>
      <c r="O88" s="3">
        <f>девочки!Z89</f>
        <v>53</v>
      </c>
      <c r="P88" s="3"/>
    </row>
    <row r="89" spans="1:16" x14ac:dyDescent="0.25">
      <c r="A89" s="3">
        <f>девочки!A90</f>
        <v>85</v>
      </c>
      <c r="B89" s="7" t="str">
        <f>девочки!B90</f>
        <v>Боброва Елизавета</v>
      </c>
      <c r="C89" s="7">
        <f>девочки!C90</f>
        <v>30</v>
      </c>
      <c r="D89" s="3">
        <f>девочки!D90</f>
        <v>10</v>
      </c>
      <c r="E89" s="3">
        <f>девочки!H90</f>
        <v>6</v>
      </c>
      <c r="F89" s="3">
        <f>девочки!I90</f>
        <v>350</v>
      </c>
      <c r="G89" s="3">
        <f>девочки!M90</f>
        <v>20</v>
      </c>
      <c r="H89" s="3" t="e">
        <f>девочки!#REF!</f>
        <v>#REF!</v>
      </c>
      <c r="I89" s="3" t="e">
        <f>девочки!#REF!</f>
        <v>#REF!</v>
      </c>
      <c r="J89" s="3">
        <f>девочки!N90</f>
        <v>175</v>
      </c>
      <c r="K89" s="3">
        <f>девочки!R90</f>
        <v>32</v>
      </c>
      <c r="L89" s="3">
        <f>девочки!S90</f>
        <v>100</v>
      </c>
      <c r="M89" s="3">
        <f>девочки!W90</f>
        <v>0</v>
      </c>
      <c r="N89" s="3">
        <f>девочки!Y90</f>
        <v>58</v>
      </c>
      <c r="O89" s="3">
        <f>девочки!Z90</f>
        <v>161</v>
      </c>
      <c r="P89" s="3"/>
    </row>
    <row r="90" spans="1:16" x14ac:dyDescent="0.25">
      <c r="A90" s="3">
        <f>девочки!A91</f>
        <v>86</v>
      </c>
      <c r="B90" s="7" t="str">
        <f>девочки!B91</f>
        <v>Галченко</v>
      </c>
      <c r="C90" s="7">
        <f>девочки!C91</f>
        <v>31</v>
      </c>
      <c r="D90" s="3">
        <f>девочки!D91</f>
        <v>7.9</v>
      </c>
      <c r="E90" s="3">
        <f>девочки!H91</f>
        <v>57</v>
      </c>
      <c r="F90" s="3">
        <f>девочки!I91</f>
        <v>510</v>
      </c>
      <c r="G90" s="3">
        <f>девочки!M91</f>
        <v>52</v>
      </c>
      <c r="H90" s="3" t="e">
        <f>девочки!#REF!</f>
        <v>#REF!</v>
      </c>
      <c r="I90" s="3" t="e">
        <f>девочки!#REF!</f>
        <v>#REF!</v>
      </c>
      <c r="J90" s="3">
        <f>девочки!N91</f>
        <v>212</v>
      </c>
      <c r="K90" s="3">
        <f>девочки!R91</f>
        <v>56</v>
      </c>
      <c r="L90" s="3">
        <f>девочки!S91</f>
        <v>100</v>
      </c>
      <c r="M90" s="3">
        <f>девочки!W91</f>
        <v>0</v>
      </c>
      <c r="N90" s="3">
        <f>девочки!Y91</f>
        <v>165</v>
      </c>
      <c r="O90" s="3">
        <f>девочки!Z91</f>
        <v>2</v>
      </c>
      <c r="P90" s="3"/>
    </row>
    <row r="91" spans="1:16" x14ac:dyDescent="0.25">
      <c r="A91" s="3">
        <f>девочки!A92</f>
        <v>87</v>
      </c>
      <c r="B91" s="7" t="str">
        <f>девочки!B92</f>
        <v>Мартынова</v>
      </c>
      <c r="C91" s="7">
        <f>девочки!C92</f>
        <v>31</v>
      </c>
      <c r="D91" s="3">
        <f>девочки!D92</f>
        <v>7.8</v>
      </c>
      <c r="E91" s="3">
        <f>девочки!H92</f>
        <v>59</v>
      </c>
      <c r="F91" s="3">
        <f>девочки!I92</f>
        <v>395</v>
      </c>
      <c r="G91" s="3">
        <f>девочки!M92</f>
        <v>29</v>
      </c>
      <c r="H91" s="3" t="e">
        <f>девочки!#REF!</f>
        <v>#REF!</v>
      </c>
      <c r="I91" s="3" t="e">
        <f>девочки!#REF!</f>
        <v>#REF!</v>
      </c>
      <c r="J91" s="3">
        <f>девочки!N92</f>
        <v>196</v>
      </c>
      <c r="K91" s="3">
        <f>девочки!R92</f>
        <v>46</v>
      </c>
      <c r="L91" s="3">
        <f>девочки!S92</f>
        <v>100</v>
      </c>
      <c r="M91" s="3">
        <f>девочки!W92</f>
        <v>0</v>
      </c>
      <c r="N91" s="3">
        <f>девочки!Y92</f>
        <v>134</v>
      </c>
      <c r="O91" s="3">
        <f>девочки!Z92</f>
        <v>19</v>
      </c>
      <c r="P91" s="3"/>
    </row>
    <row r="92" spans="1:16" x14ac:dyDescent="0.25">
      <c r="A92" s="3">
        <f>девочки!A93</f>
        <v>88</v>
      </c>
      <c r="B92" s="7" t="str">
        <f>девочки!B93</f>
        <v>Лобанова</v>
      </c>
      <c r="C92" s="7">
        <f>девочки!C93</f>
        <v>31</v>
      </c>
      <c r="D92" s="3">
        <f>девочки!D93</f>
        <v>7.9</v>
      </c>
      <c r="E92" s="3">
        <f>девочки!H93</f>
        <v>57</v>
      </c>
      <c r="F92" s="3">
        <f>девочки!I93</f>
        <v>485</v>
      </c>
      <c r="G92" s="3">
        <f>девочки!M93</f>
        <v>47</v>
      </c>
      <c r="H92" s="3" t="e">
        <f>девочки!#REF!</f>
        <v>#REF!</v>
      </c>
      <c r="I92" s="3" t="e">
        <f>девочки!#REF!</f>
        <v>#REF!</v>
      </c>
      <c r="J92" s="3">
        <f>девочки!N93</f>
        <v>193</v>
      </c>
      <c r="K92" s="3">
        <f>девочки!R93</f>
        <v>43</v>
      </c>
      <c r="L92" s="3">
        <f>девочки!S93</f>
        <v>100</v>
      </c>
      <c r="M92" s="3">
        <f>девочки!W93</f>
        <v>0</v>
      </c>
      <c r="N92" s="3">
        <f>девочки!Y93</f>
        <v>147</v>
      </c>
      <c r="O92" s="3">
        <f>девочки!Z93</f>
        <v>10</v>
      </c>
      <c r="P92" s="3"/>
    </row>
    <row r="93" spans="1:16" x14ac:dyDescent="0.25">
      <c r="A93" s="3">
        <f>девочки!A94</f>
        <v>89</v>
      </c>
      <c r="B93" s="7" t="str">
        <f>девочки!B94</f>
        <v>Пилигримова</v>
      </c>
      <c r="C93" s="7">
        <f>девочки!C94</f>
        <v>31</v>
      </c>
      <c r="D93" s="3">
        <f>девочки!D94</f>
        <v>7.7</v>
      </c>
      <c r="E93" s="3">
        <f>девочки!H94</f>
        <v>61</v>
      </c>
      <c r="F93" s="3">
        <f>девочки!I94</f>
        <v>460</v>
      </c>
      <c r="G93" s="3">
        <f>девочки!M94</f>
        <v>42</v>
      </c>
      <c r="H93" s="3" t="e">
        <f>девочки!#REF!</f>
        <v>#REF!</v>
      </c>
      <c r="I93" s="3" t="e">
        <f>девочки!#REF!</f>
        <v>#REF!</v>
      </c>
      <c r="J93" s="3">
        <f>девочки!N94</f>
        <v>191</v>
      </c>
      <c r="K93" s="3">
        <f>девочки!R94</f>
        <v>41</v>
      </c>
      <c r="L93" s="3">
        <f>девочки!S94</f>
        <v>100</v>
      </c>
      <c r="M93" s="3">
        <f>девочки!W94</f>
        <v>0</v>
      </c>
      <c r="N93" s="3">
        <f>девочки!Y94</f>
        <v>144</v>
      </c>
      <c r="O93" s="3">
        <f>девочки!Z94</f>
        <v>12</v>
      </c>
      <c r="P93" s="3"/>
    </row>
    <row r="94" spans="1:16" x14ac:dyDescent="0.25">
      <c r="A94" s="3">
        <f>девочки!A95</f>
        <v>90</v>
      </c>
      <c r="B94" s="7" t="str">
        <f>девочки!B95</f>
        <v>Киренкина</v>
      </c>
      <c r="C94" s="7">
        <f>девочки!C95</f>
        <v>31</v>
      </c>
      <c r="D94" s="3">
        <f>девочки!D95</f>
        <v>8.3000000000000007</v>
      </c>
      <c r="E94" s="3">
        <f>девочки!H95</f>
        <v>46</v>
      </c>
      <c r="F94" s="3">
        <f>девочки!I95</f>
        <v>380</v>
      </c>
      <c r="G94" s="3">
        <f>девочки!M95</f>
        <v>26</v>
      </c>
      <c r="H94" s="3" t="e">
        <f>девочки!#REF!</f>
        <v>#REF!</v>
      </c>
      <c r="I94" s="3" t="e">
        <f>девочки!#REF!</f>
        <v>#REF!</v>
      </c>
      <c r="J94" s="3">
        <f>девочки!N95</f>
        <v>176</v>
      </c>
      <c r="K94" s="3">
        <f>девочки!R95</f>
        <v>33</v>
      </c>
      <c r="L94" s="3">
        <f>девочки!S95</f>
        <v>100</v>
      </c>
      <c r="M94" s="3">
        <f>девочки!W95</f>
        <v>0</v>
      </c>
      <c r="N94" s="3">
        <f>девочки!Y95</f>
        <v>105</v>
      </c>
      <c r="O94" s="3">
        <f>девочки!Z95</f>
        <v>68</v>
      </c>
      <c r="P94" s="3"/>
    </row>
    <row r="95" spans="1:16" x14ac:dyDescent="0.25">
      <c r="A95" s="3">
        <f>девочки!A96</f>
        <v>91</v>
      </c>
      <c r="B95" s="7" t="str">
        <f>девочки!B96</f>
        <v>Юсифова</v>
      </c>
      <c r="C95" s="7">
        <f>девочки!C96</f>
        <v>32</v>
      </c>
      <c r="D95" s="3">
        <f>девочки!D96</f>
        <v>0</v>
      </c>
      <c r="E95" s="3">
        <f>девочки!H96</f>
        <v>0</v>
      </c>
      <c r="F95" s="3">
        <f>девочки!I96</f>
        <v>0</v>
      </c>
      <c r="G95" s="3">
        <f>девочки!M96</f>
        <v>0</v>
      </c>
      <c r="H95" s="3" t="e">
        <f>девочки!#REF!</f>
        <v>#REF!</v>
      </c>
      <c r="I95" s="3" t="e">
        <f>девочки!#REF!</f>
        <v>#REF!</v>
      </c>
      <c r="J95" s="3">
        <f>девочки!N96</f>
        <v>0</v>
      </c>
      <c r="K95" s="3">
        <f>девочки!R96</f>
        <v>0</v>
      </c>
      <c r="L95" s="3">
        <f>девочки!S96</f>
        <v>100</v>
      </c>
      <c r="M95" s="3">
        <f>девочки!W96</f>
        <v>0</v>
      </c>
      <c r="N95" s="3">
        <f>девочки!Y96</f>
        <v>0</v>
      </c>
      <c r="O95" s="3">
        <f>девочки!Z96</f>
        <v>188</v>
      </c>
      <c r="P95" s="3"/>
    </row>
    <row r="96" spans="1:16" x14ac:dyDescent="0.25">
      <c r="A96" s="3">
        <f>девочки!A97</f>
        <v>92</v>
      </c>
      <c r="B96" s="7" t="str">
        <f>девочки!B97</f>
        <v>Петрова</v>
      </c>
      <c r="C96" s="7">
        <f>девочки!C97</f>
        <v>32</v>
      </c>
      <c r="D96" s="3">
        <f>девочки!D97</f>
        <v>8.1999999999999993</v>
      </c>
      <c r="E96" s="3">
        <f>девочки!H97</f>
        <v>50</v>
      </c>
      <c r="F96" s="3">
        <f>девочки!I97</f>
        <v>450</v>
      </c>
      <c r="G96" s="3">
        <f>девочки!M97</f>
        <v>40</v>
      </c>
      <c r="H96" s="3" t="e">
        <f>девочки!#REF!</f>
        <v>#REF!</v>
      </c>
      <c r="I96" s="3" t="e">
        <f>девочки!#REF!</f>
        <v>#REF!</v>
      </c>
      <c r="J96" s="3">
        <f>девочки!N97</f>
        <v>177</v>
      </c>
      <c r="K96" s="3">
        <f>девочки!R97</f>
        <v>33</v>
      </c>
      <c r="L96" s="3">
        <f>девочки!S97</f>
        <v>100</v>
      </c>
      <c r="M96" s="3">
        <f>девочки!W97</f>
        <v>0</v>
      </c>
      <c r="N96" s="3">
        <f>девочки!Y97</f>
        <v>123</v>
      </c>
      <c r="O96" s="3">
        <f>девочки!Z97</f>
        <v>33</v>
      </c>
      <c r="P96" s="3"/>
    </row>
    <row r="97" spans="1:16" x14ac:dyDescent="0.25">
      <c r="A97" s="3">
        <f>девочки!A98</f>
        <v>93</v>
      </c>
      <c r="B97" s="7" t="str">
        <f>девочки!B98</f>
        <v>Галактионова</v>
      </c>
      <c r="C97" s="7">
        <f>девочки!C98</f>
        <v>32</v>
      </c>
      <c r="D97" s="3">
        <f>девочки!D98</f>
        <v>9.4</v>
      </c>
      <c r="E97" s="3">
        <f>девочки!H98</f>
        <v>16</v>
      </c>
      <c r="F97" s="3">
        <f>девочки!I98</f>
        <v>460</v>
      </c>
      <c r="G97" s="3">
        <f>девочки!M98</f>
        <v>42</v>
      </c>
      <c r="H97" s="3" t="e">
        <f>девочки!#REF!</f>
        <v>#REF!</v>
      </c>
      <c r="I97" s="3" t="e">
        <f>девочки!#REF!</f>
        <v>#REF!</v>
      </c>
      <c r="J97" s="3">
        <f>девочки!N98</f>
        <v>160</v>
      </c>
      <c r="K97" s="3">
        <f>девочки!R98</f>
        <v>25</v>
      </c>
      <c r="L97" s="3">
        <f>девочки!S98</f>
        <v>100</v>
      </c>
      <c r="M97" s="3">
        <f>девочки!W98</f>
        <v>0</v>
      </c>
      <c r="N97" s="3">
        <f>девочки!Y98</f>
        <v>83</v>
      </c>
      <c r="O97" s="3">
        <f>девочки!Z98</f>
        <v>117</v>
      </c>
      <c r="P97" s="3"/>
    </row>
    <row r="98" spans="1:16" x14ac:dyDescent="0.25">
      <c r="A98" s="3">
        <f>девочки!A99</f>
        <v>94</v>
      </c>
      <c r="B98" s="7" t="str">
        <f>девочки!B99</f>
        <v>Меньщикова</v>
      </c>
      <c r="C98" s="7">
        <f>девочки!C99</f>
        <v>32</v>
      </c>
      <c r="D98" s="3">
        <f>девочки!D99</f>
        <v>8.1999999999999993</v>
      </c>
      <c r="E98" s="3">
        <f>девочки!H99</f>
        <v>50</v>
      </c>
      <c r="F98" s="3">
        <f>девочки!I99</f>
        <v>380</v>
      </c>
      <c r="G98" s="3">
        <f>девочки!M99</f>
        <v>26</v>
      </c>
      <c r="H98" s="3" t="e">
        <f>девочки!#REF!</f>
        <v>#REF!</v>
      </c>
      <c r="I98" s="3" t="e">
        <f>девочки!#REF!</f>
        <v>#REF!</v>
      </c>
      <c r="J98" s="3">
        <f>девочки!N99</f>
        <v>160</v>
      </c>
      <c r="K98" s="3">
        <f>девочки!R99</f>
        <v>25</v>
      </c>
      <c r="L98" s="3">
        <f>девочки!S99</f>
        <v>100</v>
      </c>
      <c r="M98" s="3">
        <f>девочки!W99</f>
        <v>0</v>
      </c>
      <c r="N98" s="3">
        <f>девочки!Y99</f>
        <v>101</v>
      </c>
      <c r="O98" s="3">
        <f>девочки!Z99</f>
        <v>73</v>
      </c>
      <c r="P98" s="3"/>
    </row>
    <row r="99" spans="1:16" x14ac:dyDescent="0.25">
      <c r="A99" s="3">
        <f>девочки!A100</f>
        <v>95</v>
      </c>
      <c r="B99" s="7" t="str">
        <f>девочки!B100</f>
        <v>Кубрак</v>
      </c>
      <c r="C99" s="7">
        <f>девочки!C100</f>
        <v>32</v>
      </c>
      <c r="D99" s="3">
        <f>девочки!D100</f>
        <v>0</v>
      </c>
      <c r="E99" s="3">
        <f>девочки!H100</f>
        <v>0</v>
      </c>
      <c r="F99" s="3">
        <f>девочки!I100</f>
        <v>0</v>
      </c>
      <c r="G99" s="3">
        <f>девочки!M100</f>
        <v>0</v>
      </c>
      <c r="H99" s="3" t="e">
        <f>девочки!#REF!</f>
        <v>#REF!</v>
      </c>
      <c r="I99" s="3" t="e">
        <f>девочки!#REF!</f>
        <v>#REF!</v>
      </c>
      <c r="J99" s="3">
        <f>девочки!N100</f>
        <v>0</v>
      </c>
      <c r="K99" s="3">
        <f>девочки!R100</f>
        <v>0</v>
      </c>
      <c r="L99" s="3">
        <f>девочки!S100</f>
        <v>100</v>
      </c>
      <c r="M99" s="3">
        <f>девочки!W100</f>
        <v>0</v>
      </c>
      <c r="N99" s="3">
        <f>девочки!Y100</f>
        <v>0</v>
      </c>
      <c r="O99" s="3">
        <f>девочки!Z100</f>
        <v>188</v>
      </c>
      <c r="P99" s="3"/>
    </row>
    <row r="100" spans="1:16" x14ac:dyDescent="0.25">
      <c r="A100" s="3">
        <f>девочки!A101</f>
        <v>96</v>
      </c>
      <c r="B100" s="7" t="str">
        <f>девочки!B101</f>
        <v>Достовалова</v>
      </c>
      <c r="C100" s="7">
        <f>девочки!C101</f>
        <v>34</v>
      </c>
      <c r="D100" s="3">
        <f>девочки!D101</f>
        <v>8.1999999999999993</v>
      </c>
      <c r="E100" s="3">
        <f>девочки!H101</f>
        <v>50</v>
      </c>
      <c r="F100" s="3">
        <f>девочки!I101</f>
        <v>420</v>
      </c>
      <c r="G100" s="3">
        <f>девочки!M101</f>
        <v>34</v>
      </c>
      <c r="H100" s="3" t="e">
        <f>девочки!#REF!</f>
        <v>#REF!</v>
      </c>
      <c r="I100" s="3" t="e">
        <f>девочки!#REF!</f>
        <v>#REF!</v>
      </c>
      <c r="J100" s="3">
        <f>девочки!N101</f>
        <v>191</v>
      </c>
      <c r="K100" s="3">
        <f>девочки!R101</f>
        <v>41</v>
      </c>
      <c r="L100" s="3">
        <f>девочки!S101</f>
        <v>100</v>
      </c>
      <c r="M100" s="3">
        <f>девочки!W101</f>
        <v>0</v>
      </c>
      <c r="N100" s="3">
        <f>девочки!Y101</f>
        <v>125</v>
      </c>
      <c r="O100" s="3">
        <f>девочки!Z101</f>
        <v>30</v>
      </c>
      <c r="P100" s="3"/>
    </row>
    <row r="101" spans="1:16" x14ac:dyDescent="0.25">
      <c r="A101" s="3">
        <f>девочки!A102</f>
        <v>97</v>
      </c>
      <c r="B101" s="7" t="str">
        <f>девочки!B102</f>
        <v>Филатова</v>
      </c>
      <c r="C101" s="7">
        <f>девочки!C102</f>
        <v>34</v>
      </c>
      <c r="D101" s="3">
        <f>девочки!D102</f>
        <v>8.1999999999999993</v>
      </c>
      <c r="E101" s="3">
        <f>девочки!H102</f>
        <v>50</v>
      </c>
      <c r="F101" s="3">
        <f>девочки!I102</f>
        <v>300</v>
      </c>
      <c r="G101" s="3">
        <f>девочки!M102</f>
        <v>10</v>
      </c>
      <c r="H101" s="3" t="e">
        <f>девочки!#REF!</f>
        <v>#REF!</v>
      </c>
      <c r="I101" s="3" t="e">
        <f>девочки!#REF!</f>
        <v>#REF!</v>
      </c>
      <c r="J101" s="3">
        <f>девочки!N102</f>
        <v>182</v>
      </c>
      <c r="K101" s="3">
        <f>девочки!R102</f>
        <v>36</v>
      </c>
      <c r="L101" s="3">
        <f>девочки!S102</f>
        <v>100</v>
      </c>
      <c r="M101" s="3">
        <f>девочки!W102</f>
        <v>0</v>
      </c>
      <c r="N101" s="3">
        <f>девочки!Y102</f>
        <v>96</v>
      </c>
      <c r="O101" s="3">
        <f>девочки!Z102</f>
        <v>86</v>
      </c>
      <c r="P101" s="3"/>
    </row>
    <row r="102" spans="1:16" x14ac:dyDescent="0.25">
      <c r="A102" s="3">
        <f>девочки!A103</f>
        <v>98</v>
      </c>
      <c r="B102" s="7" t="str">
        <f>девочки!B103</f>
        <v xml:space="preserve">Федорова  </v>
      </c>
      <c r="C102" s="7">
        <f>девочки!C103</f>
        <v>34</v>
      </c>
      <c r="D102" s="3">
        <f>девочки!D103</f>
        <v>8.4</v>
      </c>
      <c r="E102" s="3">
        <f>девочки!H103</f>
        <v>42</v>
      </c>
      <c r="F102" s="3">
        <f>девочки!I103</f>
        <v>270</v>
      </c>
      <c r="G102" s="3">
        <f>девочки!M103</f>
        <v>7</v>
      </c>
      <c r="H102" s="3" t="e">
        <f>девочки!#REF!</f>
        <v>#REF!</v>
      </c>
      <c r="I102" s="3" t="e">
        <f>девочки!#REF!</f>
        <v>#REF!</v>
      </c>
      <c r="J102" s="3">
        <f>девочки!N103</f>
        <v>182</v>
      </c>
      <c r="K102" s="3">
        <f>девочки!R103</f>
        <v>36</v>
      </c>
      <c r="L102" s="3">
        <f>девочки!S103</f>
        <v>100</v>
      </c>
      <c r="M102" s="3">
        <f>девочки!W103</f>
        <v>0</v>
      </c>
      <c r="N102" s="3">
        <f>девочки!Y103</f>
        <v>85</v>
      </c>
      <c r="O102" s="3">
        <f>девочки!Z103</f>
        <v>110</v>
      </c>
      <c r="P102" s="3"/>
    </row>
    <row r="103" spans="1:16" x14ac:dyDescent="0.25">
      <c r="A103" s="3">
        <f>девочки!A104</f>
        <v>99</v>
      </c>
      <c r="B103" s="7" t="str">
        <f>девочки!B104</f>
        <v>Зырянова</v>
      </c>
      <c r="C103" s="7">
        <f>девочки!C104</f>
        <v>34</v>
      </c>
      <c r="D103" s="3">
        <f>девочки!D104</f>
        <v>8.4</v>
      </c>
      <c r="E103" s="3">
        <f>девочки!H104</f>
        <v>42</v>
      </c>
      <c r="F103" s="3">
        <f>девочки!I104</f>
        <v>360</v>
      </c>
      <c r="G103" s="3">
        <f>девочки!M104</f>
        <v>22</v>
      </c>
      <c r="H103" s="3" t="e">
        <f>девочки!#REF!</f>
        <v>#REF!</v>
      </c>
      <c r="I103" s="3" t="e">
        <f>девочки!#REF!</f>
        <v>#REF!</v>
      </c>
      <c r="J103" s="3">
        <f>девочки!N104</f>
        <v>178</v>
      </c>
      <c r="K103" s="3">
        <f>девочки!R104</f>
        <v>34</v>
      </c>
      <c r="L103" s="3">
        <f>девочки!S104</f>
        <v>100</v>
      </c>
      <c r="M103" s="3">
        <f>девочки!W104</f>
        <v>0</v>
      </c>
      <c r="N103" s="3">
        <f>девочки!Y104</f>
        <v>98</v>
      </c>
      <c r="O103" s="3">
        <f>девочки!Z104</f>
        <v>81</v>
      </c>
      <c r="P103" s="3"/>
    </row>
    <row r="104" spans="1:16" x14ac:dyDescent="0.25">
      <c r="A104" s="3">
        <f>девочки!A105</f>
        <v>100</v>
      </c>
      <c r="B104" s="7" t="str">
        <f>девочки!B105</f>
        <v>Кокина</v>
      </c>
      <c r="C104" s="7">
        <f>девочки!C105</f>
        <v>34</v>
      </c>
      <c r="D104" s="3">
        <f>девочки!D105</f>
        <v>8.4</v>
      </c>
      <c r="E104" s="3">
        <f>девочки!H105</f>
        <v>42</v>
      </c>
      <c r="F104" s="3">
        <f>девочки!I105</f>
        <v>460</v>
      </c>
      <c r="G104" s="3">
        <f>девочки!M105</f>
        <v>42</v>
      </c>
      <c r="H104" s="3" t="e">
        <f>девочки!#REF!</f>
        <v>#REF!</v>
      </c>
      <c r="I104" s="3" t="e">
        <f>девочки!#REF!</f>
        <v>#REF!</v>
      </c>
      <c r="J104" s="3">
        <f>девочки!N105</f>
        <v>158</v>
      </c>
      <c r="K104" s="3">
        <f>девочки!R105</f>
        <v>24</v>
      </c>
      <c r="L104" s="3">
        <f>девочки!S105</f>
        <v>100</v>
      </c>
      <c r="M104" s="3">
        <f>девочки!W105</f>
        <v>0</v>
      </c>
      <c r="N104" s="3">
        <f>девочки!Y105</f>
        <v>108</v>
      </c>
      <c r="O104" s="3">
        <f>девочки!Z105</f>
        <v>64</v>
      </c>
      <c r="P104" s="3"/>
    </row>
    <row r="105" spans="1:16" x14ac:dyDescent="0.25">
      <c r="A105" s="3">
        <f>девочки!A106</f>
        <v>101</v>
      </c>
      <c r="B105" s="7" t="str">
        <f>девочки!B106</f>
        <v>Коробинцева</v>
      </c>
      <c r="C105" s="7">
        <f>девочки!C106</f>
        <v>36</v>
      </c>
      <c r="D105" s="3">
        <f>девочки!D106</f>
        <v>9.3000000000000007</v>
      </c>
      <c r="E105" s="3">
        <f>девочки!H106</f>
        <v>18</v>
      </c>
      <c r="F105" s="3">
        <f>девочки!I106</f>
        <v>400</v>
      </c>
      <c r="G105" s="3">
        <f>девочки!M106</f>
        <v>30</v>
      </c>
      <c r="H105" s="3" t="e">
        <f>девочки!#REF!</f>
        <v>#REF!</v>
      </c>
      <c r="I105" s="3" t="e">
        <f>девочки!#REF!</f>
        <v>#REF!</v>
      </c>
      <c r="J105" s="3">
        <f>девочки!N106</f>
        <v>166</v>
      </c>
      <c r="K105" s="3">
        <f>девочки!R106</f>
        <v>28</v>
      </c>
      <c r="L105" s="3">
        <f>девочки!S106</f>
        <v>100</v>
      </c>
      <c r="M105" s="3">
        <f>девочки!W106</f>
        <v>0</v>
      </c>
      <c r="N105" s="3">
        <f>девочки!Y106</f>
        <v>76</v>
      </c>
      <c r="O105" s="3">
        <f>девочки!Z106</f>
        <v>126</v>
      </c>
      <c r="P105" s="3"/>
    </row>
    <row r="106" spans="1:16" x14ac:dyDescent="0.25">
      <c r="A106" s="3">
        <f>девочки!A107</f>
        <v>102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5"/>
  <sheetViews>
    <sheetView workbookViewId="0">
      <selection activeCell="C5" sqref="C5"/>
    </sheetView>
  </sheetViews>
  <sheetFormatPr defaultRowHeight="15" x14ac:dyDescent="0.25"/>
  <cols>
    <col min="1" max="1" width="4" customWidth="1"/>
    <col min="2" max="2" width="21.42578125" customWidth="1"/>
    <col min="3" max="3" width="16.42578125" customWidth="1"/>
    <col min="4" max="4" width="5.42578125" customWidth="1"/>
    <col min="5" max="5" width="5.28515625" customWidth="1"/>
    <col min="6" max="6" width="5.7109375" customWidth="1"/>
    <col min="7" max="7" width="5.85546875" customWidth="1"/>
    <col min="8" max="9" width="5.5703125" customWidth="1"/>
    <col min="10" max="10" width="6.5703125" customWidth="1"/>
    <col min="11" max="11" width="5.85546875" customWidth="1"/>
    <col min="12" max="13" width="6.85546875" customWidth="1"/>
    <col min="14" max="14" width="5.85546875" customWidth="1"/>
    <col min="15" max="15" width="6.140625" customWidth="1"/>
    <col min="16" max="16" width="8.28515625" customWidth="1"/>
    <col min="17" max="17" width="7.7109375" customWidth="1"/>
  </cols>
  <sheetData>
    <row r="3" spans="1:19" x14ac:dyDescent="0.25">
      <c r="A3" s="7" t="s">
        <v>0</v>
      </c>
      <c r="B3" s="7" t="s">
        <v>1</v>
      </c>
      <c r="C3" s="7" t="s">
        <v>42</v>
      </c>
      <c r="D3" s="7" t="s">
        <v>4</v>
      </c>
      <c r="E3" s="7" t="s">
        <v>4</v>
      </c>
      <c r="F3" s="7" t="s">
        <v>22</v>
      </c>
      <c r="G3" s="7" t="s">
        <v>22</v>
      </c>
      <c r="H3" s="7" t="s">
        <v>35</v>
      </c>
      <c r="I3" s="7" t="s">
        <v>35</v>
      </c>
      <c r="J3" s="7" t="s">
        <v>34</v>
      </c>
      <c r="K3" s="7" t="s">
        <v>34</v>
      </c>
      <c r="L3" s="7" t="s">
        <v>2</v>
      </c>
      <c r="M3" s="7" t="s">
        <v>2</v>
      </c>
      <c r="N3" s="7" t="s">
        <v>12</v>
      </c>
      <c r="O3" s="7" t="s">
        <v>12</v>
      </c>
      <c r="P3" s="7" t="s">
        <v>25</v>
      </c>
      <c r="Q3" s="7" t="s">
        <v>27</v>
      </c>
    </row>
    <row r="4" spans="1:19" x14ac:dyDescent="0.25">
      <c r="A4" s="7" t="s">
        <v>40</v>
      </c>
      <c r="B4" s="7">
        <f>девочки!B4</f>
        <v>0</v>
      </c>
      <c r="C4" s="7" t="str">
        <f>девочки!C3</f>
        <v>Школа</v>
      </c>
      <c r="D4" s="7" t="s">
        <v>23</v>
      </c>
      <c r="E4" s="7" t="s">
        <v>3</v>
      </c>
      <c r="F4" s="7" t="s">
        <v>23</v>
      </c>
      <c r="G4" s="7" t="s">
        <v>3</v>
      </c>
      <c r="H4" s="7" t="s">
        <v>23</v>
      </c>
      <c r="I4" s="7" t="s">
        <v>3</v>
      </c>
      <c r="J4" s="7" t="s">
        <v>23</v>
      </c>
      <c r="K4" s="7" t="s">
        <v>3</v>
      </c>
      <c r="L4" s="7" t="s">
        <v>23</v>
      </c>
      <c r="M4" s="7" t="s">
        <v>3</v>
      </c>
      <c r="N4" s="7" t="s">
        <v>23</v>
      </c>
      <c r="O4" s="7" t="s">
        <v>3</v>
      </c>
      <c r="P4" s="7" t="s">
        <v>26</v>
      </c>
      <c r="Q4" s="7" t="s">
        <v>28</v>
      </c>
    </row>
    <row r="5" spans="1:19" x14ac:dyDescent="0.25">
      <c r="A5">
        <f>мальчики!A5</f>
        <v>1</v>
      </c>
      <c r="B5" s="9">
        <f>мальчики!B5</f>
        <v>0</v>
      </c>
      <c r="C5" s="9">
        <f>мальчики!C5</f>
        <v>0</v>
      </c>
      <c r="D5" s="3">
        <f>мальчики!D5</f>
        <v>6</v>
      </c>
      <c r="E5" s="3">
        <f>мальчики!I5</f>
        <v>150</v>
      </c>
      <c r="F5" s="3">
        <f>мальчики!J5</f>
        <v>1.27</v>
      </c>
      <c r="G5" s="3">
        <f>мальчики!O5</f>
        <v>120</v>
      </c>
      <c r="H5" s="3">
        <f>мальчики!P5</f>
        <v>1.5529999999999999</v>
      </c>
      <c r="I5" s="3">
        <f>мальчики!U5</f>
        <v>150</v>
      </c>
      <c r="J5" s="3">
        <f>мальчики!V5</f>
        <v>3.1819999999999999</v>
      </c>
      <c r="K5" s="3">
        <f>мальчики!AA5</f>
        <v>59</v>
      </c>
      <c r="L5" s="3">
        <f>мальчики!AB5</f>
        <v>643</v>
      </c>
      <c r="M5" s="3">
        <f>мальчики!AG5</f>
        <v>119</v>
      </c>
      <c r="N5" s="3">
        <f>мальчики!AH5</f>
        <v>111</v>
      </c>
      <c r="O5" s="3">
        <f>мальчики!AM5</f>
        <v>149</v>
      </c>
      <c r="P5" s="3">
        <f>мальчики!AO5</f>
        <v>747</v>
      </c>
      <c r="Q5" s="3">
        <f>мальчики!AP5</f>
        <v>3</v>
      </c>
      <c r="S5">
        <f>SUM(P5:P8)</f>
        <v>3085</v>
      </c>
    </row>
    <row r="6" spans="1:19" x14ac:dyDescent="0.25">
      <c r="A6">
        <f>мальчики!A6</f>
        <v>2</v>
      </c>
      <c r="B6" s="9">
        <f>мальчики!B6</f>
        <v>0</v>
      </c>
      <c r="C6" s="9">
        <f>мальчики!C6</f>
        <v>0</v>
      </c>
      <c r="D6" s="3">
        <f>мальчики!D6</f>
        <v>6.8</v>
      </c>
      <c r="E6" s="3">
        <f>мальчики!I6</f>
        <v>150</v>
      </c>
      <c r="F6" s="3">
        <f>мальчики!J6</f>
        <v>1.2170000000000001</v>
      </c>
      <c r="G6" s="3">
        <f>мальчики!O6</f>
        <v>150</v>
      </c>
      <c r="H6" s="3">
        <f>мальчики!P6</f>
        <v>1.554</v>
      </c>
      <c r="I6" s="3">
        <f>мальчики!U6</f>
        <v>149</v>
      </c>
      <c r="J6" s="3">
        <f>мальчики!V6</f>
        <v>2.38</v>
      </c>
      <c r="K6" s="3">
        <f>мальчики!AA6</f>
        <v>118</v>
      </c>
      <c r="L6" s="3">
        <f>мальчики!AB6</f>
        <v>643</v>
      </c>
      <c r="M6" s="3">
        <f>мальчики!AG6</f>
        <v>119</v>
      </c>
      <c r="N6" s="3">
        <f>мальчики!AH6</f>
        <v>111</v>
      </c>
      <c r="O6" s="3">
        <f>мальчики!AM6</f>
        <v>149</v>
      </c>
      <c r="P6" s="3">
        <f>мальчики!AO6</f>
        <v>835</v>
      </c>
      <c r="Q6" s="3">
        <f>мальчики!AP6</f>
        <v>1</v>
      </c>
      <c r="S6">
        <f>SUM(P6:P9)</f>
        <v>2338</v>
      </c>
    </row>
    <row r="7" spans="1:19" x14ac:dyDescent="0.25">
      <c r="A7">
        <f>мальчики!A7</f>
        <v>3</v>
      </c>
      <c r="B7" s="9">
        <f>мальчики!B7</f>
        <v>0</v>
      </c>
      <c r="C7" s="9">
        <f>мальчики!C7</f>
        <v>0</v>
      </c>
      <c r="D7" s="3">
        <f>мальчики!D7</f>
        <v>6.9</v>
      </c>
      <c r="E7" s="3">
        <f>мальчики!I7</f>
        <v>138</v>
      </c>
      <c r="F7" s="3">
        <f>мальчики!J7</f>
        <v>1.2133</v>
      </c>
      <c r="G7" s="3">
        <f>мальчики!O7</f>
        <v>150</v>
      </c>
      <c r="H7" s="3">
        <f>мальчики!P7</f>
        <v>2.044</v>
      </c>
      <c r="I7" s="3">
        <f>мальчики!U7</f>
        <v>115</v>
      </c>
      <c r="J7" s="3">
        <f>мальчики!V7</f>
        <v>2.3769999999999998</v>
      </c>
      <c r="K7" s="3">
        <f>мальчики!AA7</f>
        <v>119</v>
      </c>
      <c r="L7" s="3">
        <f>мальчики!AB7</f>
        <v>643</v>
      </c>
      <c r="M7" s="3">
        <f>мальчики!AG7</f>
        <v>119</v>
      </c>
      <c r="N7" s="3">
        <f>мальчики!AH7</f>
        <v>111</v>
      </c>
      <c r="O7" s="3">
        <f>мальчики!AM7</f>
        <v>149</v>
      </c>
      <c r="P7" s="3">
        <f>мальчики!AO7</f>
        <v>790</v>
      </c>
      <c r="Q7" s="3">
        <f>мальчики!AP7</f>
        <v>2</v>
      </c>
      <c r="S7">
        <f>SUM(P7:P10)</f>
        <v>1503</v>
      </c>
    </row>
    <row r="8" spans="1:19" x14ac:dyDescent="0.25">
      <c r="A8">
        <f>мальчики!A8</f>
        <v>4</v>
      </c>
      <c r="B8" s="9">
        <f>мальчики!B8</f>
        <v>0</v>
      </c>
      <c r="C8" s="9">
        <f>мальчики!C8</f>
        <v>0</v>
      </c>
      <c r="D8" s="3">
        <f>мальчики!D8</f>
        <v>8.34</v>
      </c>
      <c r="E8" s="3">
        <f>мальчики!I8</f>
        <v>60</v>
      </c>
      <c r="F8" s="3">
        <f>мальчики!J8</f>
        <v>1</v>
      </c>
      <c r="G8" s="3">
        <f>мальчики!O8</f>
        <v>150</v>
      </c>
      <c r="H8" s="3">
        <f>мальчики!P8</f>
        <v>2.044</v>
      </c>
      <c r="I8" s="3">
        <f>мальчики!U8</f>
        <v>115</v>
      </c>
      <c r="J8" s="3">
        <f>мальчики!V8</f>
        <v>2.3730000000000002</v>
      </c>
      <c r="K8" s="3">
        <f>мальчики!AA8</f>
        <v>120</v>
      </c>
      <c r="L8" s="3">
        <f>мальчики!AB8</f>
        <v>643</v>
      </c>
      <c r="M8" s="3">
        <f>мальчики!AG8</f>
        <v>119</v>
      </c>
      <c r="N8" s="3">
        <f>мальчики!AH8</f>
        <v>111</v>
      </c>
      <c r="O8" s="3">
        <f>мальчики!AM8</f>
        <v>149</v>
      </c>
      <c r="P8" s="3">
        <f>мальчики!AO8</f>
        <v>713</v>
      </c>
      <c r="Q8" s="3">
        <f>мальчики!AP8</f>
        <v>4</v>
      </c>
      <c r="S8">
        <f t="shared" ref="S8:S10" si="0">SUM(P8:P11)</f>
        <v>713</v>
      </c>
    </row>
    <row r="9" spans="1:19" x14ac:dyDescent="0.25">
      <c r="A9">
        <f>мальчики!A9</f>
        <v>5</v>
      </c>
      <c r="B9" s="9">
        <f>мальчики!B9</f>
        <v>0</v>
      </c>
      <c r="C9" s="9">
        <f>мальчики!C9</f>
        <v>0</v>
      </c>
      <c r="D9" s="3">
        <f>мальчики!D9</f>
        <v>60</v>
      </c>
      <c r="E9" s="3">
        <f>мальчики!I9</f>
        <v>0</v>
      </c>
      <c r="F9" s="3">
        <f>мальчики!J9</f>
        <v>60</v>
      </c>
      <c r="G9" s="3">
        <f>мальчики!O9</f>
        <v>0</v>
      </c>
      <c r="H9" s="3">
        <f>мальчики!P9</f>
        <v>80</v>
      </c>
      <c r="I9" s="3">
        <f>мальчики!U9</f>
        <v>0</v>
      </c>
      <c r="J9" s="3">
        <f>мальчики!V9</f>
        <v>10</v>
      </c>
      <c r="K9" s="3">
        <f>мальчики!AA9</f>
        <v>0</v>
      </c>
      <c r="L9" s="3">
        <f>мальчики!AB9</f>
        <v>0</v>
      </c>
      <c r="M9" s="3">
        <f>мальчики!AG9</f>
        <v>0</v>
      </c>
      <c r="N9" s="3">
        <f>мальчики!AH9</f>
        <v>0</v>
      </c>
      <c r="O9" s="3">
        <f>мальчики!AM9</f>
        <v>0</v>
      </c>
      <c r="P9" s="3">
        <f>мальчики!AO9</f>
        <v>0</v>
      </c>
      <c r="Q9" s="3">
        <f>мальчики!AP9</f>
        <v>5</v>
      </c>
      <c r="S9">
        <f t="shared" si="0"/>
        <v>0</v>
      </c>
    </row>
    <row r="10" spans="1:19" x14ac:dyDescent="0.25">
      <c r="A10">
        <f>мальчики!A10</f>
        <v>6</v>
      </c>
      <c r="B10" s="9">
        <f>мальчики!B10</f>
        <v>0</v>
      </c>
      <c r="C10" s="9">
        <f>мальчики!C10</f>
        <v>0</v>
      </c>
      <c r="D10" s="3">
        <f>мальчики!D10</f>
        <v>60</v>
      </c>
      <c r="E10" s="3">
        <f>мальчики!I10</f>
        <v>0</v>
      </c>
      <c r="F10" s="3">
        <f>мальчики!J10</f>
        <v>60</v>
      </c>
      <c r="G10" s="3">
        <f>мальчики!O10</f>
        <v>0</v>
      </c>
      <c r="H10" s="3">
        <f>мальчики!P10</f>
        <v>80</v>
      </c>
      <c r="I10" s="3">
        <f>мальчики!U10</f>
        <v>0</v>
      </c>
      <c r="J10" s="3">
        <f>мальчики!V10</f>
        <v>10</v>
      </c>
      <c r="K10" s="3">
        <f>мальчики!AA10</f>
        <v>0</v>
      </c>
      <c r="L10" s="3">
        <f>мальчики!AB10</f>
        <v>0</v>
      </c>
      <c r="M10" s="3">
        <f>мальчики!AG10</f>
        <v>0</v>
      </c>
      <c r="N10" s="3">
        <f>мальчики!AH10</f>
        <v>0</v>
      </c>
      <c r="O10" s="3">
        <f>мальчики!AM10</f>
        <v>0</v>
      </c>
      <c r="P10" s="3">
        <f>мальчики!AO10</f>
        <v>0</v>
      </c>
      <c r="Q10" s="3">
        <f>мальчики!AP10</f>
        <v>5</v>
      </c>
      <c r="S10">
        <f t="shared" si="0"/>
        <v>0</v>
      </c>
    </row>
    <row r="11" spans="1:19" x14ac:dyDescent="0.25">
      <c r="A11">
        <f>мальчики!A11</f>
        <v>7</v>
      </c>
      <c r="B11" s="9">
        <f>мальчики!B11</f>
        <v>0</v>
      </c>
      <c r="C11" s="9">
        <f>мальчики!C11</f>
        <v>0</v>
      </c>
      <c r="D11" s="3">
        <f>мальчики!D11</f>
        <v>60</v>
      </c>
      <c r="E11" s="3">
        <f>мальчики!I11</f>
        <v>0</v>
      </c>
      <c r="F11" s="3">
        <f>мальчики!J11</f>
        <v>60</v>
      </c>
      <c r="G11" s="3">
        <f>мальчики!O11</f>
        <v>0</v>
      </c>
      <c r="H11" s="3">
        <f>мальчики!P11</f>
        <v>80</v>
      </c>
      <c r="I11" s="3">
        <f>мальчики!U11</f>
        <v>0</v>
      </c>
      <c r="J11" s="3">
        <f>мальчики!V11</f>
        <v>10</v>
      </c>
      <c r="K11" s="3">
        <f>мальчики!AA11</f>
        <v>0</v>
      </c>
      <c r="L11" s="3">
        <f>мальчики!AB11</f>
        <v>0</v>
      </c>
      <c r="M11" s="3">
        <f>мальчики!AG11</f>
        <v>0</v>
      </c>
      <c r="N11" s="3">
        <f>мальчики!AH11</f>
        <v>0</v>
      </c>
      <c r="O11" s="3">
        <f>мальчики!AM11</f>
        <v>0</v>
      </c>
      <c r="P11" s="3">
        <f>мальчики!AO11</f>
        <v>0</v>
      </c>
      <c r="Q11" s="3">
        <f>мальчики!AP11</f>
        <v>5</v>
      </c>
    </row>
    <row r="12" spans="1:19" x14ac:dyDescent="0.25">
      <c r="A12">
        <f>мальчики!A12</f>
        <v>8</v>
      </c>
      <c r="B12" s="9">
        <f>мальчики!B12</f>
        <v>0</v>
      </c>
      <c r="C12" s="9">
        <f>мальчики!C12</f>
        <v>0</v>
      </c>
      <c r="D12" s="3">
        <f>мальчики!D12</f>
        <v>60</v>
      </c>
      <c r="E12" s="3">
        <f>мальчики!I12</f>
        <v>0</v>
      </c>
      <c r="F12" s="3">
        <f>мальчики!J12</f>
        <v>60</v>
      </c>
      <c r="G12" s="3">
        <f>мальчики!O12</f>
        <v>0</v>
      </c>
      <c r="H12" s="3">
        <f>мальчики!P12</f>
        <v>80</v>
      </c>
      <c r="I12" s="3">
        <f>мальчики!U12</f>
        <v>0</v>
      </c>
      <c r="J12" s="3">
        <f>мальчики!V12</f>
        <v>10</v>
      </c>
      <c r="K12" s="3">
        <f>мальчики!AA12</f>
        <v>0</v>
      </c>
      <c r="L12" s="3">
        <f>мальчики!AB12</f>
        <v>0</v>
      </c>
      <c r="M12" s="3">
        <f>мальчики!AG12</f>
        <v>0</v>
      </c>
      <c r="N12" s="3">
        <f>мальчики!AH12</f>
        <v>0</v>
      </c>
      <c r="O12" s="3">
        <f>мальчики!AM12</f>
        <v>0</v>
      </c>
      <c r="P12" s="3">
        <f>мальчики!AO12</f>
        <v>0</v>
      </c>
      <c r="Q12" s="3">
        <f>мальчики!AP12</f>
        <v>5</v>
      </c>
    </row>
    <row r="13" spans="1:19" x14ac:dyDescent="0.25">
      <c r="A13">
        <f>мальчики!A13</f>
        <v>9</v>
      </c>
      <c r="B13" s="9">
        <f>мальчики!B13</f>
        <v>0</v>
      </c>
      <c r="C13" s="9">
        <f>мальчики!C13</f>
        <v>0</v>
      </c>
      <c r="D13" s="3">
        <f>мальчики!D13</f>
        <v>60</v>
      </c>
      <c r="E13" s="3">
        <f>мальчики!I13</f>
        <v>0</v>
      </c>
      <c r="F13" s="3">
        <f>мальчики!J13</f>
        <v>60</v>
      </c>
      <c r="G13" s="3">
        <f>мальчики!O13</f>
        <v>0</v>
      </c>
      <c r="H13" s="3">
        <f>мальчики!P13</f>
        <v>80</v>
      </c>
      <c r="I13" s="3">
        <f>мальчики!U13</f>
        <v>0</v>
      </c>
      <c r="J13" s="3">
        <f>мальчики!V13</f>
        <v>10</v>
      </c>
      <c r="K13" s="3">
        <f>мальчики!AA13</f>
        <v>0</v>
      </c>
      <c r="L13" s="3">
        <f>мальчики!AB13</f>
        <v>0</v>
      </c>
      <c r="M13" s="3">
        <f>мальчики!AG13</f>
        <v>0</v>
      </c>
      <c r="N13" s="3">
        <f>мальчики!AH13</f>
        <v>0</v>
      </c>
      <c r="O13" s="3">
        <f>мальчики!AM13</f>
        <v>0</v>
      </c>
      <c r="P13" s="3">
        <f>мальчики!AO13</f>
        <v>0</v>
      </c>
      <c r="Q13" s="3">
        <f>мальчики!AP13</f>
        <v>5</v>
      </c>
    </row>
    <row r="14" spans="1:19" x14ac:dyDescent="0.25">
      <c r="A14">
        <f>мальчики!A14</f>
        <v>10</v>
      </c>
      <c r="B14" s="9">
        <f>мальчики!B14</f>
        <v>0</v>
      </c>
      <c r="C14" s="9">
        <f>мальчики!C14</f>
        <v>0</v>
      </c>
      <c r="D14" s="3">
        <f>мальчики!D14</f>
        <v>60</v>
      </c>
      <c r="E14" s="3">
        <f>мальчики!I14</f>
        <v>0</v>
      </c>
      <c r="F14" s="3">
        <f>мальчики!J14</f>
        <v>60</v>
      </c>
      <c r="G14" s="3">
        <f>мальчики!O14</f>
        <v>0</v>
      </c>
      <c r="H14" s="3">
        <f>мальчики!P14</f>
        <v>80</v>
      </c>
      <c r="I14" s="3">
        <f>мальчики!U14</f>
        <v>0</v>
      </c>
      <c r="J14" s="3">
        <f>мальчики!V14</f>
        <v>10</v>
      </c>
      <c r="K14" s="3">
        <f>мальчики!AA14</f>
        <v>0</v>
      </c>
      <c r="L14" s="3">
        <f>мальчики!AB14</f>
        <v>0</v>
      </c>
      <c r="M14" s="3">
        <f>мальчики!AG14</f>
        <v>0</v>
      </c>
      <c r="N14" s="3">
        <f>мальчики!AH14</f>
        <v>0</v>
      </c>
      <c r="O14" s="3">
        <f>мальчики!AM14</f>
        <v>0</v>
      </c>
      <c r="P14" s="3">
        <f>мальчики!AO14</f>
        <v>0</v>
      </c>
      <c r="Q14" s="3">
        <f>мальчики!AP14</f>
        <v>5</v>
      </c>
    </row>
    <row r="15" spans="1:19" x14ac:dyDescent="0.25">
      <c r="A15">
        <f>мальчики!A15</f>
        <v>11</v>
      </c>
      <c r="B15" s="9">
        <f>мальчики!B15</f>
        <v>0</v>
      </c>
      <c r="C15" s="9">
        <f>мальчики!C15</f>
        <v>0</v>
      </c>
      <c r="D15" s="3">
        <f>мальчики!D15</f>
        <v>60</v>
      </c>
      <c r="E15" s="3">
        <f>мальчики!I15</f>
        <v>0</v>
      </c>
      <c r="F15" s="3">
        <f>мальчики!J15</f>
        <v>60</v>
      </c>
      <c r="G15" s="3">
        <f>мальчики!O15</f>
        <v>0</v>
      </c>
      <c r="H15" s="3">
        <f>мальчики!P15</f>
        <v>80</v>
      </c>
      <c r="I15" s="3">
        <f>мальчики!U15</f>
        <v>0</v>
      </c>
      <c r="J15" s="3">
        <f>мальчики!V15</f>
        <v>10</v>
      </c>
      <c r="K15" s="3">
        <f>мальчики!AA15</f>
        <v>0</v>
      </c>
      <c r="L15" s="3">
        <f>мальчики!AB15</f>
        <v>0</v>
      </c>
      <c r="M15" s="3">
        <f>мальчики!AG15</f>
        <v>0</v>
      </c>
      <c r="N15" s="3">
        <f>мальчики!AH15</f>
        <v>0</v>
      </c>
      <c r="O15" s="3">
        <f>мальчики!AM15</f>
        <v>0</v>
      </c>
      <c r="P15" s="3">
        <f>мальчики!AO15</f>
        <v>0</v>
      </c>
      <c r="Q15" s="3">
        <f>мальчики!AP15</f>
        <v>5</v>
      </c>
    </row>
    <row r="16" spans="1:19" x14ac:dyDescent="0.25">
      <c r="A16">
        <f>мальчики!A16</f>
        <v>12</v>
      </c>
      <c r="B16" s="9">
        <f>мальчики!B16</f>
        <v>0</v>
      </c>
      <c r="C16" s="9">
        <f>мальчики!C16</f>
        <v>0</v>
      </c>
      <c r="D16" s="3">
        <f>мальчики!D16</f>
        <v>60</v>
      </c>
      <c r="E16" s="3">
        <f>мальчики!I16</f>
        <v>0</v>
      </c>
      <c r="F16" s="3">
        <f>мальчики!J16</f>
        <v>60</v>
      </c>
      <c r="G16" s="3">
        <f>мальчики!O16</f>
        <v>0</v>
      </c>
      <c r="H16" s="3">
        <f>мальчики!P16</f>
        <v>80</v>
      </c>
      <c r="I16" s="3">
        <f>мальчики!U16</f>
        <v>0</v>
      </c>
      <c r="J16" s="3">
        <f>мальчики!V16</f>
        <v>10</v>
      </c>
      <c r="K16" s="3">
        <f>мальчики!AA16</f>
        <v>0</v>
      </c>
      <c r="L16" s="3">
        <f>мальчики!AB16</f>
        <v>0</v>
      </c>
      <c r="M16" s="3">
        <f>мальчики!AG16</f>
        <v>0</v>
      </c>
      <c r="N16" s="3">
        <f>мальчики!AH16</f>
        <v>0</v>
      </c>
      <c r="O16" s="3">
        <f>мальчики!AM16</f>
        <v>0</v>
      </c>
      <c r="P16" s="3">
        <f>мальчики!AO16</f>
        <v>0</v>
      </c>
      <c r="Q16" s="3">
        <f>мальчики!AP16</f>
        <v>5</v>
      </c>
    </row>
    <row r="17" spans="1:17" x14ac:dyDescent="0.25">
      <c r="A17">
        <f>мальчики!A17</f>
        <v>13</v>
      </c>
      <c r="B17" s="9">
        <f>мальчики!B17</f>
        <v>0</v>
      </c>
      <c r="C17" s="9">
        <f>мальчики!C17</f>
        <v>0</v>
      </c>
      <c r="D17" s="3">
        <f>мальчики!D17</f>
        <v>60</v>
      </c>
      <c r="E17" s="3">
        <f>мальчики!I17</f>
        <v>0</v>
      </c>
      <c r="F17" s="3">
        <f>мальчики!J17</f>
        <v>60</v>
      </c>
      <c r="G17" s="3">
        <f>мальчики!O17</f>
        <v>0</v>
      </c>
      <c r="H17" s="3">
        <f>мальчики!P17</f>
        <v>80</v>
      </c>
      <c r="I17" s="3">
        <f>мальчики!U17</f>
        <v>0</v>
      </c>
      <c r="J17" s="3">
        <f>мальчики!V17</f>
        <v>10</v>
      </c>
      <c r="K17" s="3">
        <f>мальчики!AA17</f>
        <v>0</v>
      </c>
      <c r="L17" s="3">
        <f>мальчики!AB17</f>
        <v>0</v>
      </c>
      <c r="M17" s="3">
        <f>мальчики!AG17</f>
        <v>0</v>
      </c>
      <c r="N17" s="3">
        <f>мальчики!AH17</f>
        <v>0</v>
      </c>
      <c r="O17" s="3">
        <f>мальчики!AM17</f>
        <v>0</v>
      </c>
      <c r="P17" s="3">
        <f>мальчики!AO17</f>
        <v>0</v>
      </c>
      <c r="Q17" s="3">
        <f>мальчики!AP17</f>
        <v>5</v>
      </c>
    </row>
    <row r="18" spans="1:17" x14ac:dyDescent="0.25">
      <c r="A18">
        <f>мальчики!A18</f>
        <v>14</v>
      </c>
      <c r="B18" s="9">
        <f>мальчики!B18</f>
        <v>0</v>
      </c>
      <c r="C18" s="9">
        <f>мальчики!C18</f>
        <v>0</v>
      </c>
      <c r="D18" s="3">
        <f>мальчики!D18</f>
        <v>60</v>
      </c>
      <c r="E18" s="3">
        <f>мальчики!I18</f>
        <v>0</v>
      </c>
      <c r="F18" s="3">
        <f>мальчики!J18</f>
        <v>60</v>
      </c>
      <c r="G18" s="3">
        <f>мальчики!O18</f>
        <v>0</v>
      </c>
      <c r="H18" s="3">
        <f>мальчики!P18</f>
        <v>80</v>
      </c>
      <c r="I18" s="3">
        <f>мальчики!U18</f>
        <v>0</v>
      </c>
      <c r="J18" s="3">
        <f>мальчики!V18</f>
        <v>10</v>
      </c>
      <c r="K18" s="3">
        <f>мальчики!AA18</f>
        <v>0</v>
      </c>
      <c r="L18" s="3">
        <f>мальчики!AB18</f>
        <v>0</v>
      </c>
      <c r="M18" s="3">
        <f>мальчики!AG18</f>
        <v>0</v>
      </c>
      <c r="N18" s="3">
        <f>мальчики!AH18</f>
        <v>0</v>
      </c>
      <c r="O18" s="3">
        <f>мальчики!AM18</f>
        <v>0</v>
      </c>
      <c r="P18" s="3">
        <f>мальчики!AO18</f>
        <v>0</v>
      </c>
      <c r="Q18" s="3">
        <f>мальчики!AP18</f>
        <v>5</v>
      </c>
    </row>
    <row r="19" spans="1:17" x14ac:dyDescent="0.25">
      <c r="A19">
        <f>мальчики!A19</f>
        <v>15</v>
      </c>
      <c r="B19" s="9">
        <f>мальчики!B19</f>
        <v>0</v>
      </c>
      <c r="C19" s="9">
        <f>мальчики!C19</f>
        <v>0</v>
      </c>
      <c r="D19" s="3">
        <f>мальчики!D19</f>
        <v>60</v>
      </c>
      <c r="E19" s="3">
        <f>мальчики!I19</f>
        <v>0</v>
      </c>
      <c r="F19" s="3">
        <f>мальчики!J19</f>
        <v>60</v>
      </c>
      <c r="G19" s="3">
        <f>мальчики!O19</f>
        <v>0</v>
      </c>
      <c r="H19" s="3">
        <f>мальчики!P19</f>
        <v>80</v>
      </c>
      <c r="I19" s="3">
        <f>мальчики!U19</f>
        <v>0</v>
      </c>
      <c r="J19" s="3">
        <f>мальчики!V19</f>
        <v>10</v>
      </c>
      <c r="K19" s="3">
        <f>мальчики!AA19</f>
        <v>0</v>
      </c>
      <c r="L19" s="3">
        <f>мальчики!AB19</f>
        <v>0</v>
      </c>
      <c r="M19" s="3">
        <f>мальчики!AG19</f>
        <v>0</v>
      </c>
      <c r="N19" s="3">
        <f>мальчики!AH19</f>
        <v>0</v>
      </c>
      <c r="O19" s="3">
        <f>мальчики!AM19</f>
        <v>0</v>
      </c>
      <c r="P19" s="3">
        <f>мальчики!AO19</f>
        <v>0</v>
      </c>
      <c r="Q19" s="3">
        <f>мальчики!AP19</f>
        <v>5</v>
      </c>
    </row>
    <row r="20" spans="1:17" x14ac:dyDescent="0.25">
      <c r="A20">
        <f>мальчики!A20</f>
        <v>16</v>
      </c>
      <c r="B20" s="9">
        <f>мальчики!B20</f>
        <v>0</v>
      </c>
      <c r="C20" s="9">
        <f>мальчики!C20</f>
        <v>0</v>
      </c>
      <c r="D20" s="3">
        <f>мальчики!D20</f>
        <v>60</v>
      </c>
      <c r="E20" s="3">
        <f>мальчики!I20</f>
        <v>0</v>
      </c>
      <c r="F20" s="3">
        <f>мальчики!J20</f>
        <v>60</v>
      </c>
      <c r="G20" s="3">
        <f>мальчики!O20</f>
        <v>0</v>
      </c>
      <c r="H20" s="3">
        <f>мальчики!P20</f>
        <v>80</v>
      </c>
      <c r="I20" s="3">
        <f>мальчики!U20</f>
        <v>0</v>
      </c>
      <c r="J20" s="3">
        <f>мальчики!V20</f>
        <v>10</v>
      </c>
      <c r="K20" s="3">
        <f>мальчики!AA20</f>
        <v>0</v>
      </c>
      <c r="L20" s="3">
        <f>мальчики!AB20</f>
        <v>0</v>
      </c>
      <c r="M20" s="3">
        <f>мальчики!AG20</f>
        <v>0</v>
      </c>
      <c r="N20" s="3">
        <f>мальчики!AH20</f>
        <v>0</v>
      </c>
      <c r="O20" s="3">
        <f>мальчики!AM20</f>
        <v>0</v>
      </c>
      <c r="P20" s="3">
        <f>мальчики!AO20</f>
        <v>0</v>
      </c>
      <c r="Q20" s="3">
        <f>мальчики!AP20</f>
        <v>5</v>
      </c>
    </row>
    <row r="21" spans="1:17" x14ac:dyDescent="0.25">
      <c r="A21">
        <f>мальчики!A21</f>
        <v>17</v>
      </c>
      <c r="B21" s="9">
        <f>мальчики!B21</f>
        <v>0</v>
      </c>
      <c r="C21" s="9">
        <f>мальчики!C21</f>
        <v>0</v>
      </c>
      <c r="D21" s="3">
        <f>мальчики!D21</f>
        <v>60</v>
      </c>
      <c r="E21" s="3">
        <f>мальчики!I21</f>
        <v>0</v>
      </c>
      <c r="F21" s="3">
        <f>мальчики!J21</f>
        <v>60</v>
      </c>
      <c r="G21" s="3">
        <f>мальчики!O21</f>
        <v>0</v>
      </c>
      <c r="H21" s="3">
        <f>мальчики!P21</f>
        <v>80</v>
      </c>
      <c r="I21" s="3">
        <f>мальчики!U21</f>
        <v>0</v>
      </c>
      <c r="J21" s="3">
        <f>мальчики!V21</f>
        <v>10</v>
      </c>
      <c r="K21" s="3">
        <f>мальчики!AA21</f>
        <v>0</v>
      </c>
      <c r="L21" s="3">
        <f>мальчики!AB21</f>
        <v>0</v>
      </c>
      <c r="M21" s="3">
        <f>мальчики!AG21</f>
        <v>0</v>
      </c>
      <c r="N21" s="3">
        <f>мальчики!AH21</f>
        <v>0</v>
      </c>
      <c r="O21" s="3">
        <f>мальчики!AM21</f>
        <v>0</v>
      </c>
      <c r="P21" s="3">
        <f>мальчики!AO21</f>
        <v>0</v>
      </c>
      <c r="Q21" s="3">
        <f>мальчики!AP21</f>
        <v>5</v>
      </c>
    </row>
    <row r="22" spans="1:17" x14ac:dyDescent="0.25">
      <c r="A22">
        <f>мальчики!A22</f>
        <v>18</v>
      </c>
      <c r="B22" s="9">
        <f>мальчики!B22</f>
        <v>0</v>
      </c>
      <c r="C22" s="9">
        <f>мальчики!C22</f>
        <v>0</v>
      </c>
      <c r="D22" s="3">
        <f>мальчики!D22</f>
        <v>60</v>
      </c>
      <c r="E22" s="3">
        <f>мальчики!I22</f>
        <v>0</v>
      </c>
      <c r="F22" s="3">
        <f>мальчики!J22</f>
        <v>60</v>
      </c>
      <c r="G22" s="3">
        <f>мальчики!O22</f>
        <v>0</v>
      </c>
      <c r="H22" s="3">
        <f>мальчики!P22</f>
        <v>80</v>
      </c>
      <c r="I22" s="3">
        <f>мальчики!U22</f>
        <v>0</v>
      </c>
      <c r="J22" s="3">
        <f>мальчики!V22</f>
        <v>10</v>
      </c>
      <c r="K22" s="3">
        <f>мальчики!AA22</f>
        <v>0</v>
      </c>
      <c r="L22" s="3">
        <f>мальчики!AB22</f>
        <v>0</v>
      </c>
      <c r="M22" s="3">
        <f>мальчики!AG22</f>
        <v>0</v>
      </c>
      <c r="N22" s="3">
        <f>мальчики!AH22</f>
        <v>0</v>
      </c>
      <c r="O22" s="3">
        <f>мальчики!AM22</f>
        <v>0</v>
      </c>
      <c r="P22" s="3">
        <f>мальчики!AO22</f>
        <v>0</v>
      </c>
      <c r="Q22" s="3">
        <f>мальчики!AP22</f>
        <v>5</v>
      </c>
    </row>
    <row r="23" spans="1:17" x14ac:dyDescent="0.25">
      <c r="A23">
        <f>мальчики!A23</f>
        <v>19</v>
      </c>
      <c r="B23" s="9">
        <f>мальчики!B23</f>
        <v>0</v>
      </c>
      <c r="C23" s="9">
        <f>мальчики!C23</f>
        <v>0</v>
      </c>
      <c r="D23" s="3">
        <f>мальчики!D23</f>
        <v>60</v>
      </c>
      <c r="E23" s="3">
        <f>мальчики!I23</f>
        <v>0</v>
      </c>
      <c r="F23" s="3">
        <f>мальчики!J23</f>
        <v>60</v>
      </c>
      <c r="G23" s="3">
        <f>мальчики!O23</f>
        <v>0</v>
      </c>
      <c r="H23" s="3">
        <f>мальчики!P23</f>
        <v>80</v>
      </c>
      <c r="I23" s="3">
        <f>мальчики!U23</f>
        <v>0</v>
      </c>
      <c r="J23" s="3">
        <f>мальчики!V23</f>
        <v>10</v>
      </c>
      <c r="K23" s="3">
        <f>мальчики!AA23</f>
        <v>0</v>
      </c>
      <c r="L23" s="3">
        <f>мальчики!AB23</f>
        <v>0</v>
      </c>
      <c r="M23" s="3">
        <f>мальчики!AG23</f>
        <v>0</v>
      </c>
      <c r="N23" s="3">
        <f>мальчики!AH23</f>
        <v>0</v>
      </c>
      <c r="O23" s="3">
        <f>мальчики!AM23</f>
        <v>0</v>
      </c>
      <c r="P23" s="3">
        <f>мальчики!AO23</f>
        <v>0</v>
      </c>
      <c r="Q23" s="3">
        <f>мальчики!AP23</f>
        <v>5</v>
      </c>
    </row>
    <row r="24" spans="1:17" x14ac:dyDescent="0.25">
      <c r="A24">
        <f>мальчики!A24</f>
        <v>20</v>
      </c>
      <c r="B24" s="9">
        <f>мальчики!B24</f>
        <v>0</v>
      </c>
      <c r="C24" s="9">
        <f>мальчики!C24</f>
        <v>0</v>
      </c>
      <c r="D24" s="3">
        <f>мальчики!D24</f>
        <v>60</v>
      </c>
      <c r="E24" s="3">
        <f>мальчики!I24</f>
        <v>0</v>
      </c>
      <c r="F24" s="3">
        <f>мальчики!J24</f>
        <v>60</v>
      </c>
      <c r="G24" s="3">
        <f>мальчики!O24</f>
        <v>0</v>
      </c>
      <c r="H24" s="3">
        <f>мальчики!P24</f>
        <v>80</v>
      </c>
      <c r="I24" s="3">
        <f>мальчики!U24</f>
        <v>0</v>
      </c>
      <c r="J24" s="3">
        <f>мальчики!V24</f>
        <v>10</v>
      </c>
      <c r="K24" s="3">
        <f>мальчики!AA24</f>
        <v>0</v>
      </c>
      <c r="L24" s="3">
        <f>мальчики!AB24</f>
        <v>0</v>
      </c>
      <c r="M24" s="3">
        <f>мальчики!AG24</f>
        <v>0</v>
      </c>
      <c r="N24" s="3">
        <f>мальчики!AH24</f>
        <v>0</v>
      </c>
      <c r="O24" s="3">
        <f>мальчики!AM24</f>
        <v>0</v>
      </c>
      <c r="P24" s="3">
        <f>мальчики!AO24</f>
        <v>0</v>
      </c>
      <c r="Q24" s="3">
        <f>мальчики!AP24</f>
        <v>5</v>
      </c>
    </row>
    <row r="25" spans="1:17" x14ac:dyDescent="0.25">
      <c r="A25">
        <f>мальчики!A25</f>
        <v>21</v>
      </c>
      <c r="B25" s="9">
        <f>мальчики!B25</f>
        <v>0</v>
      </c>
      <c r="C25" s="9">
        <f>мальчики!C25</f>
        <v>0</v>
      </c>
      <c r="D25" s="3">
        <f>мальчики!D25</f>
        <v>60</v>
      </c>
      <c r="E25" s="3">
        <f>мальчики!I25</f>
        <v>0</v>
      </c>
      <c r="F25" s="3">
        <f>мальчики!J25</f>
        <v>60</v>
      </c>
      <c r="G25" s="3">
        <f>мальчики!O25</f>
        <v>0</v>
      </c>
      <c r="H25" s="3">
        <f>мальчики!P25</f>
        <v>80</v>
      </c>
      <c r="I25" s="3">
        <f>мальчики!U25</f>
        <v>0</v>
      </c>
      <c r="J25" s="3">
        <f>мальчики!V25</f>
        <v>10</v>
      </c>
      <c r="K25" s="3">
        <f>мальчики!AA25</f>
        <v>0</v>
      </c>
      <c r="L25" s="3">
        <f>мальчики!AB25</f>
        <v>0</v>
      </c>
      <c r="M25" s="3">
        <f>мальчики!AG25</f>
        <v>0</v>
      </c>
      <c r="N25" s="3">
        <f>мальчики!AH25</f>
        <v>0</v>
      </c>
      <c r="O25" s="3">
        <f>мальчики!AM25</f>
        <v>0</v>
      </c>
      <c r="P25" s="3">
        <f>мальчики!AO25</f>
        <v>0</v>
      </c>
      <c r="Q25" s="3">
        <f>мальчики!AP25</f>
        <v>5</v>
      </c>
    </row>
    <row r="26" spans="1:17" x14ac:dyDescent="0.25">
      <c r="A26">
        <f>мальчики!A26</f>
        <v>22</v>
      </c>
      <c r="B26" s="9">
        <f>мальчики!B26</f>
        <v>0</v>
      </c>
      <c r="C26" s="9">
        <f>мальчики!C26</f>
        <v>0</v>
      </c>
      <c r="D26" s="3">
        <f>мальчики!D26</f>
        <v>60</v>
      </c>
      <c r="E26" s="3">
        <f>мальчики!I26</f>
        <v>0</v>
      </c>
      <c r="F26" s="3">
        <f>мальчики!J26</f>
        <v>60</v>
      </c>
      <c r="G26" s="3">
        <f>мальчики!O26</f>
        <v>0</v>
      </c>
      <c r="H26" s="3">
        <f>мальчики!P26</f>
        <v>80</v>
      </c>
      <c r="I26" s="3">
        <f>мальчики!U26</f>
        <v>0</v>
      </c>
      <c r="J26" s="3">
        <f>мальчики!V26</f>
        <v>10</v>
      </c>
      <c r="K26" s="3">
        <f>мальчики!AA26</f>
        <v>0</v>
      </c>
      <c r="L26" s="3">
        <f>мальчики!AB26</f>
        <v>0</v>
      </c>
      <c r="M26" s="3">
        <f>мальчики!AG26</f>
        <v>0</v>
      </c>
      <c r="N26" s="3">
        <f>мальчики!AH26</f>
        <v>0</v>
      </c>
      <c r="O26" s="3">
        <f>мальчики!AM26</f>
        <v>0</v>
      </c>
      <c r="P26" s="3">
        <f>мальчики!AO26</f>
        <v>0</v>
      </c>
      <c r="Q26" s="3">
        <f>мальчики!AP26</f>
        <v>5</v>
      </c>
    </row>
    <row r="27" spans="1:17" x14ac:dyDescent="0.25">
      <c r="A27">
        <f>мальчики!A27</f>
        <v>23</v>
      </c>
      <c r="B27" s="9">
        <f>мальчики!B27</f>
        <v>0</v>
      </c>
      <c r="C27" s="9">
        <f>мальчики!C27</f>
        <v>0</v>
      </c>
      <c r="D27" s="3">
        <f>мальчики!D27</f>
        <v>60</v>
      </c>
      <c r="E27" s="3">
        <f>мальчики!I27</f>
        <v>0</v>
      </c>
      <c r="F27" s="3">
        <f>мальчики!J27</f>
        <v>60</v>
      </c>
      <c r="G27" s="3">
        <f>мальчики!O27</f>
        <v>0</v>
      </c>
      <c r="H27" s="3">
        <f>мальчики!P27</f>
        <v>80</v>
      </c>
      <c r="I27" s="3">
        <f>мальчики!U27</f>
        <v>0</v>
      </c>
      <c r="J27" s="3">
        <f>мальчики!V27</f>
        <v>10</v>
      </c>
      <c r="K27" s="3">
        <f>мальчики!AA27</f>
        <v>0</v>
      </c>
      <c r="L27" s="3">
        <f>мальчики!AB27</f>
        <v>0</v>
      </c>
      <c r="M27" s="3">
        <f>мальчики!AG27</f>
        <v>0</v>
      </c>
      <c r="N27" s="3">
        <f>мальчики!AH27</f>
        <v>0</v>
      </c>
      <c r="O27" s="3">
        <f>мальчики!AM27</f>
        <v>0</v>
      </c>
      <c r="P27" s="3">
        <f>мальчики!AO27</f>
        <v>0</v>
      </c>
      <c r="Q27" s="3">
        <f>мальчики!AP27</f>
        <v>5</v>
      </c>
    </row>
    <row r="28" spans="1:17" x14ac:dyDescent="0.25">
      <c r="A28">
        <f>мальчики!A28</f>
        <v>24</v>
      </c>
      <c r="B28" s="9">
        <f>мальчики!B28</f>
        <v>0</v>
      </c>
      <c r="C28" s="9">
        <f>мальчики!C28</f>
        <v>0</v>
      </c>
      <c r="D28" s="3">
        <f>мальчики!D28</f>
        <v>60</v>
      </c>
      <c r="E28" s="3">
        <f>мальчики!I28</f>
        <v>0</v>
      </c>
      <c r="F28" s="3">
        <f>мальчики!J28</f>
        <v>60</v>
      </c>
      <c r="G28" s="3">
        <f>мальчики!O28</f>
        <v>0</v>
      </c>
      <c r="H28" s="3">
        <f>мальчики!P28</f>
        <v>80</v>
      </c>
      <c r="I28" s="3">
        <f>мальчики!U28</f>
        <v>0</v>
      </c>
      <c r="J28" s="3">
        <f>мальчики!V28</f>
        <v>10</v>
      </c>
      <c r="K28" s="3">
        <f>мальчики!AA28</f>
        <v>0</v>
      </c>
      <c r="L28" s="3">
        <f>мальчики!AB28</f>
        <v>0</v>
      </c>
      <c r="M28" s="3">
        <f>мальчики!AG28</f>
        <v>0</v>
      </c>
      <c r="N28" s="3">
        <f>мальчики!AH28</f>
        <v>0</v>
      </c>
      <c r="O28" s="3">
        <f>мальчики!AM28</f>
        <v>0</v>
      </c>
      <c r="P28" s="3">
        <f>мальчики!AO28</f>
        <v>0</v>
      </c>
      <c r="Q28" s="3">
        <f>мальчики!AP28</f>
        <v>5</v>
      </c>
    </row>
    <row r="29" spans="1:17" x14ac:dyDescent="0.25">
      <c r="A29">
        <f>мальчики!A29</f>
        <v>25</v>
      </c>
      <c r="B29" s="9">
        <f>мальчики!B29</f>
        <v>0</v>
      </c>
      <c r="C29" s="9">
        <f>мальчики!C29</f>
        <v>0</v>
      </c>
      <c r="D29" s="3">
        <f>мальчики!D29</f>
        <v>60</v>
      </c>
      <c r="E29" s="3">
        <f>мальчики!I29</f>
        <v>0</v>
      </c>
      <c r="F29" s="3">
        <f>мальчики!J29</f>
        <v>60</v>
      </c>
      <c r="G29" s="3">
        <f>мальчики!O29</f>
        <v>0</v>
      </c>
      <c r="H29" s="3">
        <f>мальчики!P29</f>
        <v>80</v>
      </c>
      <c r="I29" s="3">
        <f>мальчики!U29</f>
        <v>0</v>
      </c>
      <c r="J29" s="3">
        <f>мальчики!V29</f>
        <v>10</v>
      </c>
      <c r="K29" s="3">
        <f>мальчики!AA29</f>
        <v>0</v>
      </c>
      <c r="L29" s="3">
        <f>мальчики!AB29</f>
        <v>0</v>
      </c>
      <c r="M29" s="3">
        <f>мальчики!AG29</f>
        <v>0</v>
      </c>
      <c r="N29" s="3">
        <f>мальчики!AH29</f>
        <v>0</v>
      </c>
      <c r="O29" s="3">
        <f>мальчики!AM29</f>
        <v>0</v>
      </c>
      <c r="P29" s="3">
        <f>мальчики!AO29</f>
        <v>0</v>
      </c>
      <c r="Q29" s="3">
        <f>мальчики!AP29</f>
        <v>5</v>
      </c>
    </row>
    <row r="30" spans="1:17" x14ac:dyDescent="0.25">
      <c r="A30">
        <f>мальчики!A30</f>
        <v>26</v>
      </c>
      <c r="B30" s="9">
        <f>мальчики!B30</f>
        <v>0</v>
      </c>
      <c r="C30" s="9">
        <f>мальчики!C30</f>
        <v>0</v>
      </c>
      <c r="D30" s="3">
        <f>мальчики!D30</f>
        <v>60</v>
      </c>
      <c r="E30" s="3">
        <f>мальчики!I30</f>
        <v>0</v>
      </c>
      <c r="F30" s="3">
        <f>мальчики!J30</f>
        <v>60</v>
      </c>
      <c r="G30" s="3">
        <f>мальчики!O30</f>
        <v>0</v>
      </c>
      <c r="H30" s="3">
        <f>мальчики!P30</f>
        <v>80</v>
      </c>
      <c r="I30" s="3">
        <f>мальчики!U30</f>
        <v>0</v>
      </c>
      <c r="J30" s="3">
        <f>мальчики!V30</f>
        <v>10</v>
      </c>
      <c r="K30" s="3">
        <f>мальчики!AA30</f>
        <v>0</v>
      </c>
      <c r="L30" s="3">
        <f>мальчики!AB30</f>
        <v>0</v>
      </c>
      <c r="M30" s="3">
        <f>мальчики!AG30</f>
        <v>0</v>
      </c>
      <c r="N30" s="3">
        <f>мальчики!AH30</f>
        <v>0</v>
      </c>
      <c r="O30" s="3">
        <f>мальчики!AM30</f>
        <v>0</v>
      </c>
      <c r="P30" s="3">
        <f>мальчики!AO30</f>
        <v>0</v>
      </c>
      <c r="Q30" s="3">
        <f>мальчики!AP30</f>
        <v>5</v>
      </c>
    </row>
    <row r="31" spans="1:17" x14ac:dyDescent="0.25">
      <c r="A31">
        <f>мальчики!A31</f>
        <v>27</v>
      </c>
      <c r="B31" s="9">
        <f>мальчики!B31</f>
        <v>0</v>
      </c>
      <c r="C31" s="9">
        <f>мальчики!C31</f>
        <v>0</v>
      </c>
      <c r="D31" s="3">
        <f>мальчики!D31</f>
        <v>60</v>
      </c>
      <c r="E31" s="3">
        <f>мальчики!I31</f>
        <v>0</v>
      </c>
      <c r="F31" s="3">
        <f>мальчики!J31</f>
        <v>60</v>
      </c>
      <c r="G31" s="3">
        <f>мальчики!O31</f>
        <v>0</v>
      </c>
      <c r="H31" s="3">
        <f>мальчики!P31</f>
        <v>80</v>
      </c>
      <c r="I31" s="3">
        <f>мальчики!U31</f>
        <v>0</v>
      </c>
      <c r="J31" s="3">
        <f>мальчики!V31</f>
        <v>10</v>
      </c>
      <c r="K31" s="3">
        <f>мальчики!AA31</f>
        <v>0</v>
      </c>
      <c r="L31" s="3">
        <f>мальчики!AB31</f>
        <v>0</v>
      </c>
      <c r="M31" s="3">
        <f>мальчики!AG31</f>
        <v>0</v>
      </c>
      <c r="N31" s="3">
        <f>мальчики!AH31</f>
        <v>0</v>
      </c>
      <c r="O31" s="3">
        <f>мальчики!AM31</f>
        <v>0</v>
      </c>
      <c r="P31" s="3">
        <f>мальчики!AO31</f>
        <v>0</v>
      </c>
      <c r="Q31" s="3">
        <f>мальчики!AP31</f>
        <v>5</v>
      </c>
    </row>
    <row r="32" spans="1:17" x14ac:dyDescent="0.25">
      <c r="A32">
        <f>мальчики!A32</f>
        <v>28</v>
      </c>
      <c r="B32" s="9">
        <f>мальчики!B32</f>
        <v>0</v>
      </c>
      <c r="C32" s="9">
        <f>мальчики!C32</f>
        <v>0</v>
      </c>
      <c r="D32" s="3">
        <f>мальчики!D32</f>
        <v>60</v>
      </c>
      <c r="E32" s="3">
        <f>мальчики!I32</f>
        <v>0</v>
      </c>
      <c r="F32" s="3">
        <f>мальчики!J32</f>
        <v>60</v>
      </c>
      <c r="G32" s="3">
        <f>мальчики!O32</f>
        <v>0</v>
      </c>
      <c r="H32" s="3">
        <f>мальчики!P32</f>
        <v>80</v>
      </c>
      <c r="I32" s="3">
        <f>мальчики!U32</f>
        <v>0</v>
      </c>
      <c r="J32" s="3">
        <f>мальчики!V32</f>
        <v>10</v>
      </c>
      <c r="K32" s="3">
        <f>мальчики!AA32</f>
        <v>0</v>
      </c>
      <c r="L32" s="3">
        <f>мальчики!AB32</f>
        <v>0</v>
      </c>
      <c r="M32" s="3">
        <f>мальчики!AG32</f>
        <v>0</v>
      </c>
      <c r="N32" s="3">
        <f>мальчики!AH32</f>
        <v>0</v>
      </c>
      <c r="O32" s="3">
        <f>мальчики!AM32</f>
        <v>0</v>
      </c>
      <c r="P32" s="3">
        <f>мальчики!AO32</f>
        <v>0</v>
      </c>
      <c r="Q32" s="3">
        <f>мальчики!AP32</f>
        <v>5</v>
      </c>
    </row>
    <row r="33" spans="1:17" x14ac:dyDescent="0.25">
      <c r="A33">
        <f>мальчики!A33</f>
        <v>29</v>
      </c>
      <c r="B33" s="9">
        <f>мальчики!B33</f>
        <v>0</v>
      </c>
      <c r="C33" s="9">
        <f>мальчики!C33</f>
        <v>0</v>
      </c>
      <c r="D33" s="3">
        <f>мальчики!D33</f>
        <v>60</v>
      </c>
      <c r="E33" s="3">
        <f>мальчики!I33</f>
        <v>0</v>
      </c>
      <c r="F33" s="3">
        <f>мальчики!J33</f>
        <v>60</v>
      </c>
      <c r="G33" s="3">
        <f>мальчики!O33</f>
        <v>0</v>
      </c>
      <c r="H33" s="3">
        <f>мальчики!P33</f>
        <v>80</v>
      </c>
      <c r="I33" s="3">
        <f>мальчики!U33</f>
        <v>0</v>
      </c>
      <c r="J33" s="3">
        <f>мальчики!V33</f>
        <v>10</v>
      </c>
      <c r="K33" s="3">
        <f>мальчики!AA33</f>
        <v>0</v>
      </c>
      <c r="L33" s="3">
        <f>мальчики!AB33</f>
        <v>0</v>
      </c>
      <c r="M33" s="3">
        <f>мальчики!AG33</f>
        <v>0</v>
      </c>
      <c r="N33" s="3">
        <f>мальчики!AH33</f>
        <v>0</v>
      </c>
      <c r="O33" s="3">
        <f>мальчики!AM33</f>
        <v>0</v>
      </c>
      <c r="P33" s="3">
        <f>мальчики!AO33</f>
        <v>0</v>
      </c>
      <c r="Q33" s="3">
        <f>мальчики!AP33</f>
        <v>5</v>
      </c>
    </row>
    <row r="34" spans="1:17" x14ac:dyDescent="0.25">
      <c r="A34">
        <f>мальчики!A34</f>
        <v>30</v>
      </c>
      <c r="B34" s="9">
        <f>мальчики!B34</f>
        <v>0</v>
      </c>
      <c r="C34" s="9">
        <f>мальчики!C34</f>
        <v>0</v>
      </c>
      <c r="D34" s="3">
        <f>мальчики!D34</f>
        <v>60</v>
      </c>
      <c r="E34" s="3">
        <f>мальчики!I34</f>
        <v>0</v>
      </c>
      <c r="F34" s="3">
        <f>мальчики!J34</f>
        <v>60</v>
      </c>
      <c r="G34" s="3">
        <f>мальчики!O34</f>
        <v>0</v>
      </c>
      <c r="H34" s="3">
        <f>мальчики!P34</f>
        <v>80</v>
      </c>
      <c r="I34" s="3">
        <f>мальчики!U34</f>
        <v>0</v>
      </c>
      <c r="J34" s="3">
        <f>мальчики!V34</f>
        <v>10</v>
      </c>
      <c r="K34" s="3">
        <f>мальчики!AA34</f>
        <v>0</v>
      </c>
      <c r="L34" s="3">
        <f>мальчики!AB34</f>
        <v>0</v>
      </c>
      <c r="M34" s="3">
        <f>мальчики!AG34</f>
        <v>0</v>
      </c>
      <c r="N34" s="3">
        <f>мальчики!AH34</f>
        <v>0</v>
      </c>
      <c r="O34" s="3">
        <f>мальчики!AM34</f>
        <v>0</v>
      </c>
      <c r="P34" s="3">
        <f>мальчики!AO34</f>
        <v>0</v>
      </c>
      <c r="Q34" s="3">
        <f>мальчики!AP34</f>
        <v>5</v>
      </c>
    </row>
    <row r="35" spans="1:17" x14ac:dyDescent="0.25">
      <c r="A35">
        <f>мальчики!A35</f>
        <v>31</v>
      </c>
      <c r="B35" s="9">
        <f>мальчики!B35</f>
        <v>0</v>
      </c>
      <c r="C35" s="9">
        <f>мальчики!C35</f>
        <v>0</v>
      </c>
      <c r="D35" s="3">
        <f>мальчики!D35</f>
        <v>60</v>
      </c>
      <c r="E35" s="3">
        <f>мальчики!I35</f>
        <v>0</v>
      </c>
      <c r="F35" s="3">
        <f>мальчики!J35</f>
        <v>60</v>
      </c>
      <c r="G35" s="3">
        <f>мальчики!O35</f>
        <v>0</v>
      </c>
      <c r="H35" s="3">
        <f>мальчики!P35</f>
        <v>80</v>
      </c>
      <c r="I35" s="3">
        <f>мальчики!U35</f>
        <v>0</v>
      </c>
      <c r="J35" s="3">
        <f>мальчики!V35</f>
        <v>10</v>
      </c>
      <c r="K35" s="3">
        <f>мальчики!AA35</f>
        <v>0</v>
      </c>
      <c r="L35" s="3">
        <f>мальчики!AB35</f>
        <v>0</v>
      </c>
      <c r="M35" s="3">
        <f>мальчики!AG35</f>
        <v>0</v>
      </c>
      <c r="N35" s="3">
        <f>мальчики!AH35</f>
        <v>0</v>
      </c>
      <c r="O35" s="3">
        <f>мальчики!AM35</f>
        <v>0</v>
      </c>
      <c r="P35" s="3">
        <f>мальчики!AO35</f>
        <v>0</v>
      </c>
      <c r="Q35" s="3">
        <f>мальчики!AP35</f>
        <v>5</v>
      </c>
    </row>
    <row r="36" spans="1:17" x14ac:dyDescent="0.25">
      <c r="A36">
        <f>мальчики!A36</f>
        <v>32</v>
      </c>
      <c r="B36" s="9">
        <f>мальчики!B36</f>
        <v>0</v>
      </c>
      <c r="C36" s="9">
        <f>мальчики!C36</f>
        <v>0</v>
      </c>
      <c r="D36" s="3">
        <f>мальчики!D36</f>
        <v>60</v>
      </c>
      <c r="E36" s="3">
        <f>мальчики!I36</f>
        <v>0</v>
      </c>
      <c r="F36" s="3">
        <f>мальчики!J36</f>
        <v>60</v>
      </c>
      <c r="G36" s="3">
        <f>мальчики!O36</f>
        <v>0</v>
      </c>
      <c r="H36" s="3">
        <f>мальчики!P36</f>
        <v>80</v>
      </c>
      <c r="I36" s="3">
        <f>мальчики!U36</f>
        <v>0</v>
      </c>
      <c r="J36" s="3">
        <f>мальчики!V36</f>
        <v>10</v>
      </c>
      <c r="K36" s="3">
        <f>мальчики!AA36</f>
        <v>0</v>
      </c>
      <c r="L36" s="3">
        <f>мальчики!AB36</f>
        <v>0</v>
      </c>
      <c r="M36" s="3">
        <f>мальчики!AG36</f>
        <v>0</v>
      </c>
      <c r="N36" s="3">
        <f>мальчики!AH36</f>
        <v>0</v>
      </c>
      <c r="O36" s="3">
        <f>мальчики!AM36</f>
        <v>0</v>
      </c>
      <c r="P36" s="3">
        <f>мальчики!AO36</f>
        <v>0</v>
      </c>
      <c r="Q36" s="3">
        <f>мальчики!AP36</f>
        <v>5</v>
      </c>
    </row>
    <row r="37" spans="1:17" x14ac:dyDescent="0.25">
      <c r="A37">
        <f>мальчики!A37</f>
        <v>33</v>
      </c>
      <c r="B37" s="9">
        <f>мальчики!B37</f>
        <v>0</v>
      </c>
      <c r="C37" s="9">
        <f>мальчики!C37</f>
        <v>0</v>
      </c>
      <c r="D37" s="3">
        <f>мальчики!D37</f>
        <v>60</v>
      </c>
      <c r="E37" s="3">
        <f>мальчики!I37</f>
        <v>0</v>
      </c>
      <c r="F37" s="3">
        <f>мальчики!J37</f>
        <v>60</v>
      </c>
      <c r="G37" s="3">
        <f>мальчики!O37</f>
        <v>0</v>
      </c>
      <c r="H37" s="3">
        <f>мальчики!P37</f>
        <v>80</v>
      </c>
      <c r="I37" s="3">
        <f>мальчики!U37</f>
        <v>0</v>
      </c>
      <c r="J37" s="3">
        <f>мальчики!V37</f>
        <v>10</v>
      </c>
      <c r="K37" s="3">
        <f>мальчики!AA37</f>
        <v>0</v>
      </c>
      <c r="L37" s="3">
        <f>мальчики!AB37</f>
        <v>0</v>
      </c>
      <c r="M37" s="3">
        <f>мальчики!AG37</f>
        <v>0</v>
      </c>
      <c r="N37" s="3">
        <f>мальчики!AH37</f>
        <v>0</v>
      </c>
      <c r="O37" s="3">
        <f>мальчики!AM37</f>
        <v>0</v>
      </c>
      <c r="P37" s="3">
        <f>мальчики!AO37</f>
        <v>0</v>
      </c>
      <c r="Q37" s="3">
        <f>мальчики!AP37</f>
        <v>5</v>
      </c>
    </row>
    <row r="38" spans="1:17" x14ac:dyDescent="0.25">
      <c r="A38">
        <f>мальчики!A38</f>
        <v>34</v>
      </c>
      <c r="B38" s="9">
        <f>мальчики!B38</f>
        <v>0</v>
      </c>
      <c r="C38" s="9">
        <f>мальчики!C38</f>
        <v>0</v>
      </c>
      <c r="D38" s="3">
        <f>мальчики!D38</f>
        <v>60</v>
      </c>
      <c r="E38" s="3">
        <f>мальчики!I38</f>
        <v>0</v>
      </c>
      <c r="F38" s="3">
        <f>мальчики!J38</f>
        <v>60</v>
      </c>
      <c r="G38" s="3">
        <f>мальчики!O38</f>
        <v>0</v>
      </c>
      <c r="H38" s="3">
        <f>мальчики!P38</f>
        <v>80</v>
      </c>
      <c r="I38" s="3">
        <f>мальчики!U38</f>
        <v>0</v>
      </c>
      <c r="J38" s="3">
        <f>мальчики!V38</f>
        <v>10</v>
      </c>
      <c r="K38" s="3">
        <f>мальчики!AA38</f>
        <v>0</v>
      </c>
      <c r="L38" s="3">
        <f>мальчики!AB38</f>
        <v>0</v>
      </c>
      <c r="M38" s="3">
        <f>мальчики!AG38</f>
        <v>0</v>
      </c>
      <c r="N38" s="3">
        <f>мальчики!AH38</f>
        <v>0</v>
      </c>
      <c r="O38" s="3">
        <f>мальчики!AM38</f>
        <v>0</v>
      </c>
      <c r="P38" s="3">
        <f>мальчики!AO38</f>
        <v>0</v>
      </c>
      <c r="Q38" s="3">
        <f>мальчики!AP38</f>
        <v>5</v>
      </c>
    </row>
    <row r="39" spans="1:17" x14ac:dyDescent="0.25">
      <c r="A39">
        <f>мальчики!A39</f>
        <v>35</v>
      </c>
      <c r="B39" s="9">
        <f>мальчики!B39</f>
        <v>0</v>
      </c>
      <c r="C39" s="9">
        <f>мальчики!C39</f>
        <v>0</v>
      </c>
      <c r="D39" s="3">
        <f>мальчики!D39</f>
        <v>60</v>
      </c>
      <c r="E39" s="3">
        <f>мальчики!I39</f>
        <v>0</v>
      </c>
      <c r="F39" s="3">
        <f>мальчики!J39</f>
        <v>60</v>
      </c>
      <c r="G39" s="3">
        <f>мальчики!O39</f>
        <v>0</v>
      </c>
      <c r="H39" s="3">
        <f>мальчики!P39</f>
        <v>80</v>
      </c>
      <c r="I39" s="3">
        <f>мальчики!U39</f>
        <v>0</v>
      </c>
      <c r="J39" s="3">
        <f>мальчики!V39</f>
        <v>10</v>
      </c>
      <c r="K39" s="3">
        <f>мальчики!AA39</f>
        <v>0</v>
      </c>
      <c r="L39" s="3">
        <f>мальчики!AB39</f>
        <v>0</v>
      </c>
      <c r="M39" s="3">
        <f>мальчики!AG39</f>
        <v>0</v>
      </c>
      <c r="N39" s="3">
        <f>мальчики!AH39</f>
        <v>0</v>
      </c>
      <c r="O39" s="3">
        <f>мальчики!AM39</f>
        <v>0</v>
      </c>
      <c r="P39" s="3">
        <f>мальчики!AO39</f>
        <v>0</v>
      </c>
      <c r="Q39" s="3">
        <f>мальчики!AP39</f>
        <v>5</v>
      </c>
    </row>
    <row r="40" spans="1:17" x14ac:dyDescent="0.25">
      <c r="A40">
        <f>мальчики!A40</f>
        <v>36</v>
      </c>
      <c r="B40" s="9">
        <f>мальчики!B40</f>
        <v>0</v>
      </c>
      <c r="C40" s="9">
        <f>мальчики!C40</f>
        <v>0</v>
      </c>
      <c r="D40" s="3">
        <f>мальчики!D40</f>
        <v>60</v>
      </c>
      <c r="E40" s="3">
        <f>мальчики!I40</f>
        <v>0</v>
      </c>
      <c r="F40" s="3">
        <f>мальчики!J40</f>
        <v>60</v>
      </c>
      <c r="G40" s="3">
        <f>мальчики!O40</f>
        <v>0</v>
      </c>
      <c r="H40" s="3">
        <f>мальчики!P40</f>
        <v>80</v>
      </c>
      <c r="I40" s="3">
        <f>мальчики!U40</f>
        <v>0</v>
      </c>
      <c r="J40" s="3">
        <f>мальчики!V40</f>
        <v>10</v>
      </c>
      <c r="K40" s="3">
        <f>мальчики!AA40</f>
        <v>0</v>
      </c>
      <c r="L40" s="3">
        <f>мальчики!AB40</f>
        <v>0</v>
      </c>
      <c r="M40" s="3">
        <f>мальчики!AG40</f>
        <v>0</v>
      </c>
      <c r="N40" s="3">
        <f>мальчики!AH40</f>
        <v>0</v>
      </c>
      <c r="O40" s="3">
        <f>мальчики!AM40</f>
        <v>0</v>
      </c>
      <c r="P40" s="3">
        <f>мальчики!AO40</f>
        <v>0</v>
      </c>
      <c r="Q40" s="3">
        <f>мальчики!AP40</f>
        <v>5</v>
      </c>
    </row>
    <row r="41" spans="1:17" x14ac:dyDescent="0.25">
      <c r="A41">
        <f>мальчики!A41</f>
        <v>37</v>
      </c>
      <c r="B41" s="9">
        <f>мальчики!B41</f>
        <v>0</v>
      </c>
      <c r="C41" s="9">
        <f>мальчики!C41</f>
        <v>0</v>
      </c>
      <c r="D41" s="3">
        <f>мальчики!D41</f>
        <v>60</v>
      </c>
      <c r="E41" s="3">
        <f>мальчики!I41</f>
        <v>0</v>
      </c>
      <c r="F41" s="3">
        <f>мальчики!J41</f>
        <v>60</v>
      </c>
      <c r="G41" s="3">
        <f>мальчики!O41</f>
        <v>0</v>
      </c>
      <c r="H41" s="3">
        <f>мальчики!P41</f>
        <v>80</v>
      </c>
      <c r="I41" s="3">
        <f>мальчики!U41</f>
        <v>0</v>
      </c>
      <c r="J41" s="3">
        <f>мальчики!V41</f>
        <v>10</v>
      </c>
      <c r="K41" s="3">
        <f>мальчики!AA41</f>
        <v>0</v>
      </c>
      <c r="L41" s="3">
        <f>мальчики!AB41</f>
        <v>0</v>
      </c>
      <c r="M41" s="3">
        <f>мальчики!AG41</f>
        <v>0</v>
      </c>
      <c r="N41" s="3">
        <f>мальчики!AH41</f>
        <v>0</v>
      </c>
      <c r="O41" s="3">
        <f>мальчики!AM41</f>
        <v>0</v>
      </c>
      <c r="P41" s="3">
        <f>мальчики!AO41</f>
        <v>0</v>
      </c>
      <c r="Q41" s="3">
        <f>мальчики!AP41</f>
        <v>5</v>
      </c>
    </row>
    <row r="42" spans="1:17" x14ac:dyDescent="0.25">
      <c r="A42">
        <f>мальчики!A42</f>
        <v>38</v>
      </c>
      <c r="B42" s="9">
        <f>мальчики!B42</f>
        <v>0</v>
      </c>
      <c r="C42" s="9">
        <f>мальчики!C42</f>
        <v>0</v>
      </c>
      <c r="D42" s="3">
        <f>мальчики!D42</f>
        <v>60</v>
      </c>
      <c r="E42" s="3">
        <f>мальчики!I42</f>
        <v>0</v>
      </c>
      <c r="F42" s="3">
        <f>мальчики!J42</f>
        <v>60</v>
      </c>
      <c r="G42" s="3">
        <f>мальчики!O42</f>
        <v>0</v>
      </c>
      <c r="H42" s="3">
        <f>мальчики!P42</f>
        <v>80</v>
      </c>
      <c r="I42" s="3">
        <f>мальчики!U42</f>
        <v>0</v>
      </c>
      <c r="J42" s="3">
        <f>мальчики!V42</f>
        <v>10</v>
      </c>
      <c r="K42" s="3">
        <f>мальчики!AA42</f>
        <v>0</v>
      </c>
      <c r="L42" s="3">
        <f>мальчики!AB42</f>
        <v>0</v>
      </c>
      <c r="M42" s="3">
        <f>мальчики!AG42</f>
        <v>0</v>
      </c>
      <c r="N42" s="3">
        <f>мальчики!AH42</f>
        <v>0</v>
      </c>
      <c r="O42" s="3">
        <f>мальчики!AM42</f>
        <v>0</v>
      </c>
      <c r="P42" s="3">
        <f>мальчики!AO42</f>
        <v>0</v>
      </c>
      <c r="Q42" s="3">
        <f>мальчики!AP42</f>
        <v>5</v>
      </c>
    </row>
    <row r="43" spans="1:17" x14ac:dyDescent="0.25">
      <c r="A43">
        <f>мальчики!A43</f>
        <v>39</v>
      </c>
      <c r="B43" s="9">
        <f>мальчики!B43</f>
        <v>0</v>
      </c>
      <c r="C43" s="9">
        <f>мальчики!C43</f>
        <v>0</v>
      </c>
      <c r="D43" s="3">
        <f>мальчики!D43</f>
        <v>60</v>
      </c>
      <c r="E43" s="3">
        <f>мальчики!I43</f>
        <v>0</v>
      </c>
      <c r="F43" s="3">
        <f>мальчики!J43</f>
        <v>60</v>
      </c>
      <c r="G43" s="3">
        <f>мальчики!O43</f>
        <v>0</v>
      </c>
      <c r="H43" s="3">
        <f>мальчики!P43</f>
        <v>80</v>
      </c>
      <c r="I43" s="3">
        <f>мальчики!U43</f>
        <v>0</v>
      </c>
      <c r="J43" s="3">
        <f>мальчики!V43</f>
        <v>10</v>
      </c>
      <c r="K43" s="3">
        <f>мальчики!AA43</f>
        <v>0</v>
      </c>
      <c r="L43" s="3">
        <f>мальчики!AB43</f>
        <v>0</v>
      </c>
      <c r="M43" s="3">
        <f>мальчики!AG43</f>
        <v>0</v>
      </c>
      <c r="N43" s="3">
        <f>мальчики!AH43</f>
        <v>0</v>
      </c>
      <c r="O43" s="3">
        <f>мальчики!AM43</f>
        <v>0</v>
      </c>
      <c r="P43" s="3">
        <f>мальчики!AO43</f>
        <v>0</v>
      </c>
      <c r="Q43" s="3">
        <f>мальчики!AP43</f>
        <v>5</v>
      </c>
    </row>
    <row r="44" spans="1:17" x14ac:dyDescent="0.25">
      <c r="A44">
        <f>мальчики!A44</f>
        <v>40</v>
      </c>
      <c r="B44" s="9">
        <f>мальчики!B44</f>
        <v>0</v>
      </c>
      <c r="C44" s="9">
        <f>мальчики!C44</f>
        <v>0</v>
      </c>
      <c r="D44" s="3">
        <f>мальчики!D44</f>
        <v>60</v>
      </c>
      <c r="E44" s="3">
        <f>мальчики!I44</f>
        <v>0</v>
      </c>
      <c r="F44" s="3">
        <f>мальчики!J44</f>
        <v>60</v>
      </c>
      <c r="G44" s="3">
        <f>мальчики!O44</f>
        <v>0</v>
      </c>
      <c r="H44" s="3">
        <f>мальчики!P44</f>
        <v>80</v>
      </c>
      <c r="I44" s="3">
        <f>мальчики!U44</f>
        <v>0</v>
      </c>
      <c r="J44" s="3">
        <f>мальчики!V44</f>
        <v>10</v>
      </c>
      <c r="K44" s="3">
        <f>мальчики!AA44</f>
        <v>0</v>
      </c>
      <c r="L44" s="3">
        <f>мальчики!AB44</f>
        <v>0</v>
      </c>
      <c r="M44" s="3">
        <f>мальчики!AG44</f>
        <v>0</v>
      </c>
      <c r="N44" s="3">
        <f>мальчики!AH44</f>
        <v>0</v>
      </c>
      <c r="O44" s="3">
        <f>мальчики!AM44</f>
        <v>0</v>
      </c>
      <c r="P44" s="3">
        <f>мальчики!AO44</f>
        <v>0</v>
      </c>
      <c r="Q44" s="3">
        <f>мальчики!AP44</f>
        <v>5</v>
      </c>
    </row>
    <row r="45" spans="1:17" x14ac:dyDescent="0.25">
      <c r="A45">
        <f>мальчики!A45</f>
        <v>41</v>
      </c>
      <c r="B45" s="9">
        <f>мальчики!B45</f>
        <v>0</v>
      </c>
      <c r="C45" s="9">
        <f>мальчики!C45</f>
        <v>0</v>
      </c>
      <c r="D45" s="3">
        <f>мальчики!D45</f>
        <v>60</v>
      </c>
      <c r="E45" s="3">
        <f>мальчики!I45</f>
        <v>0</v>
      </c>
      <c r="F45" s="3">
        <f>мальчики!J45</f>
        <v>60</v>
      </c>
      <c r="G45" s="3">
        <f>мальчики!O45</f>
        <v>0</v>
      </c>
      <c r="H45" s="3">
        <f>мальчики!P45</f>
        <v>80</v>
      </c>
      <c r="I45" s="3">
        <f>мальчики!U45</f>
        <v>0</v>
      </c>
      <c r="J45" s="3">
        <f>мальчики!V45</f>
        <v>10</v>
      </c>
      <c r="K45" s="3">
        <f>мальчики!AA45</f>
        <v>0</v>
      </c>
      <c r="L45" s="3">
        <f>мальчики!AB45</f>
        <v>0</v>
      </c>
      <c r="M45" s="3">
        <f>мальчики!AG45</f>
        <v>0</v>
      </c>
      <c r="N45" s="3">
        <f>мальчики!AH45</f>
        <v>0</v>
      </c>
      <c r="O45" s="3">
        <f>мальчики!AM45</f>
        <v>0</v>
      </c>
      <c r="P45" s="3">
        <f>мальчики!AO45</f>
        <v>0</v>
      </c>
      <c r="Q45" s="3">
        <f>мальчики!AP45</f>
        <v>5</v>
      </c>
    </row>
    <row r="46" spans="1:17" x14ac:dyDescent="0.25">
      <c r="A46">
        <f>мальчики!A46</f>
        <v>42</v>
      </c>
      <c r="B46" s="9">
        <f>мальчики!B46</f>
        <v>0</v>
      </c>
      <c r="C46" s="9">
        <f>мальчики!C46</f>
        <v>0</v>
      </c>
      <c r="D46" s="3">
        <f>мальчики!D46</f>
        <v>60</v>
      </c>
      <c r="E46" s="3">
        <f>мальчики!I46</f>
        <v>0</v>
      </c>
      <c r="F46" s="3">
        <f>мальчики!J46</f>
        <v>60</v>
      </c>
      <c r="G46" s="3">
        <f>мальчики!O46</f>
        <v>0</v>
      </c>
      <c r="H46" s="3">
        <f>мальчики!P46</f>
        <v>80</v>
      </c>
      <c r="I46" s="3">
        <f>мальчики!U46</f>
        <v>0</v>
      </c>
      <c r="J46" s="3">
        <f>мальчики!V46</f>
        <v>10</v>
      </c>
      <c r="K46" s="3">
        <f>мальчики!AA46</f>
        <v>0</v>
      </c>
      <c r="L46" s="3">
        <f>мальчики!AB46</f>
        <v>0</v>
      </c>
      <c r="M46" s="3">
        <f>мальчики!AG46</f>
        <v>0</v>
      </c>
      <c r="N46" s="3">
        <f>мальчики!AH46</f>
        <v>0</v>
      </c>
      <c r="O46" s="3">
        <f>мальчики!AM46</f>
        <v>0</v>
      </c>
      <c r="P46" s="3">
        <f>мальчики!AO46</f>
        <v>0</v>
      </c>
      <c r="Q46" s="3">
        <f>мальчики!AP46</f>
        <v>5</v>
      </c>
    </row>
    <row r="47" spans="1:17" x14ac:dyDescent="0.25">
      <c r="A47">
        <f>мальчики!A47</f>
        <v>43</v>
      </c>
      <c r="B47" s="9">
        <f>мальчики!B47</f>
        <v>0</v>
      </c>
      <c r="C47" s="9">
        <f>мальчики!C47</f>
        <v>0</v>
      </c>
      <c r="D47" s="3">
        <f>мальчики!D47</f>
        <v>60</v>
      </c>
      <c r="E47" s="3">
        <f>мальчики!I47</f>
        <v>0</v>
      </c>
      <c r="F47" s="3">
        <f>мальчики!J47</f>
        <v>60</v>
      </c>
      <c r="G47" s="3">
        <f>мальчики!O47</f>
        <v>0</v>
      </c>
      <c r="H47" s="3">
        <f>мальчики!P47</f>
        <v>80</v>
      </c>
      <c r="I47" s="3">
        <f>мальчики!U47</f>
        <v>0</v>
      </c>
      <c r="J47" s="3">
        <f>мальчики!V47</f>
        <v>10</v>
      </c>
      <c r="K47" s="3">
        <f>мальчики!AA47</f>
        <v>0</v>
      </c>
      <c r="L47" s="3">
        <f>мальчики!AB47</f>
        <v>0</v>
      </c>
      <c r="M47" s="3">
        <f>мальчики!AG47</f>
        <v>0</v>
      </c>
      <c r="N47" s="3">
        <f>мальчики!AH47</f>
        <v>0</v>
      </c>
      <c r="O47" s="3">
        <f>мальчики!AM47</f>
        <v>0</v>
      </c>
      <c r="P47" s="3">
        <f>мальчики!AO47</f>
        <v>0</v>
      </c>
      <c r="Q47" s="3">
        <f>мальчики!AP47</f>
        <v>5</v>
      </c>
    </row>
    <row r="48" spans="1:17" x14ac:dyDescent="0.25">
      <c r="A48">
        <f>мальчики!A48</f>
        <v>44</v>
      </c>
      <c r="B48" s="9">
        <f>мальчики!B48</f>
        <v>0</v>
      </c>
      <c r="C48" s="9">
        <f>мальчики!C48</f>
        <v>0</v>
      </c>
      <c r="D48" s="3">
        <f>мальчики!D48</f>
        <v>60</v>
      </c>
      <c r="E48" s="3">
        <f>мальчики!I48</f>
        <v>0</v>
      </c>
      <c r="F48" s="3">
        <f>мальчики!J48</f>
        <v>60</v>
      </c>
      <c r="G48" s="3">
        <f>мальчики!O48</f>
        <v>0</v>
      </c>
      <c r="H48" s="3">
        <f>мальчики!P48</f>
        <v>80</v>
      </c>
      <c r="I48" s="3">
        <f>мальчики!U48</f>
        <v>0</v>
      </c>
      <c r="J48" s="3">
        <f>мальчики!V48</f>
        <v>10</v>
      </c>
      <c r="K48" s="3">
        <f>мальчики!AA48</f>
        <v>0</v>
      </c>
      <c r="L48" s="3">
        <f>мальчики!AB48</f>
        <v>0</v>
      </c>
      <c r="M48" s="3">
        <f>мальчики!AG48</f>
        <v>0</v>
      </c>
      <c r="N48" s="3">
        <f>мальчики!AH48</f>
        <v>0</v>
      </c>
      <c r="O48" s="3">
        <f>мальчики!AM48</f>
        <v>0</v>
      </c>
      <c r="P48" s="3">
        <f>мальчики!AO48</f>
        <v>0</v>
      </c>
      <c r="Q48" s="3">
        <f>мальчики!AP48</f>
        <v>5</v>
      </c>
    </row>
    <row r="49" spans="1:17" x14ac:dyDescent="0.25">
      <c r="A49">
        <f>мальчики!A49</f>
        <v>45</v>
      </c>
      <c r="B49" s="9">
        <f>мальчики!B49</f>
        <v>0</v>
      </c>
      <c r="C49" s="9">
        <f>мальчики!C49</f>
        <v>0</v>
      </c>
      <c r="D49" s="3">
        <f>мальчики!D49</f>
        <v>60</v>
      </c>
      <c r="E49" s="3">
        <f>мальчики!I49</f>
        <v>0</v>
      </c>
      <c r="F49" s="3">
        <f>мальчики!J49</f>
        <v>60</v>
      </c>
      <c r="G49" s="3">
        <f>мальчики!O49</f>
        <v>0</v>
      </c>
      <c r="H49" s="3">
        <f>мальчики!P49</f>
        <v>80</v>
      </c>
      <c r="I49" s="3">
        <f>мальчики!U49</f>
        <v>0</v>
      </c>
      <c r="J49" s="3">
        <f>мальчики!V49</f>
        <v>10</v>
      </c>
      <c r="K49" s="3">
        <f>мальчики!AA49</f>
        <v>0</v>
      </c>
      <c r="L49" s="3">
        <f>мальчики!AB49</f>
        <v>0</v>
      </c>
      <c r="M49" s="3">
        <f>мальчики!AG49</f>
        <v>0</v>
      </c>
      <c r="N49" s="3">
        <f>мальчики!AH49</f>
        <v>0</v>
      </c>
      <c r="O49" s="3">
        <f>мальчики!AM49</f>
        <v>0</v>
      </c>
      <c r="P49" s="3">
        <f>мальчики!AO49</f>
        <v>0</v>
      </c>
      <c r="Q49" s="3">
        <f>мальчики!AP49</f>
        <v>5</v>
      </c>
    </row>
    <row r="50" spans="1:17" x14ac:dyDescent="0.25">
      <c r="A50">
        <f>мальчики!A50</f>
        <v>46</v>
      </c>
      <c r="B50" s="9">
        <f>мальчики!B50</f>
        <v>0</v>
      </c>
      <c r="C50" s="9">
        <f>мальчики!C50</f>
        <v>0</v>
      </c>
      <c r="D50" s="3">
        <f>мальчики!D50</f>
        <v>60</v>
      </c>
      <c r="E50" s="3">
        <f>мальчики!I50</f>
        <v>0</v>
      </c>
      <c r="F50" s="3">
        <f>мальчики!J50</f>
        <v>60</v>
      </c>
      <c r="G50" s="3">
        <f>мальчики!O50</f>
        <v>0</v>
      </c>
      <c r="H50" s="3">
        <f>мальчики!P50</f>
        <v>80</v>
      </c>
      <c r="I50" s="3">
        <f>мальчики!U50</f>
        <v>0</v>
      </c>
      <c r="J50" s="3">
        <f>мальчики!V50</f>
        <v>10</v>
      </c>
      <c r="K50" s="3">
        <f>мальчики!AA50</f>
        <v>0</v>
      </c>
      <c r="L50" s="3">
        <f>мальчики!AB50</f>
        <v>0</v>
      </c>
      <c r="M50" s="3">
        <f>мальчики!AG50</f>
        <v>0</v>
      </c>
      <c r="N50" s="3">
        <f>мальчики!AH50</f>
        <v>0</v>
      </c>
      <c r="O50" s="3">
        <f>мальчики!AM50</f>
        <v>0</v>
      </c>
      <c r="P50" s="3">
        <f>мальчики!AO50</f>
        <v>0</v>
      </c>
      <c r="Q50" s="3">
        <f>мальчики!AP50</f>
        <v>5</v>
      </c>
    </row>
    <row r="51" spans="1:17" x14ac:dyDescent="0.25">
      <c r="A51">
        <f>мальчики!A51</f>
        <v>47</v>
      </c>
      <c r="B51" s="9">
        <f>мальчики!B51</f>
        <v>0</v>
      </c>
      <c r="C51" s="9">
        <f>мальчики!C51</f>
        <v>0</v>
      </c>
      <c r="D51" s="3">
        <f>мальчики!D51</f>
        <v>60</v>
      </c>
      <c r="E51" s="3">
        <f>мальчики!I51</f>
        <v>0</v>
      </c>
      <c r="F51" s="3">
        <f>мальчики!J51</f>
        <v>60</v>
      </c>
      <c r="G51" s="3">
        <f>мальчики!O51</f>
        <v>0</v>
      </c>
      <c r="H51" s="3">
        <f>мальчики!P51</f>
        <v>80</v>
      </c>
      <c r="I51" s="3">
        <f>мальчики!U51</f>
        <v>0</v>
      </c>
      <c r="J51" s="3">
        <f>мальчики!V51</f>
        <v>10</v>
      </c>
      <c r="K51" s="3">
        <f>мальчики!AA51</f>
        <v>0</v>
      </c>
      <c r="L51" s="3">
        <f>мальчики!AB51</f>
        <v>0</v>
      </c>
      <c r="M51" s="3">
        <f>мальчики!AG51</f>
        <v>0</v>
      </c>
      <c r="N51" s="3">
        <f>мальчики!AH51</f>
        <v>0</v>
      </c>
      <c r="O51" s="3">
        <f>мальчики!AM51</f>
        <v>0</v>
      </c>
      <c r="P51" s="3">
        <f>мальчики!AO51</f>
        <v>0</v>
      </c>
      <c r="Q51" s="3">
        <f>мальчики!AP51</f>
        <v>5</v>
      </c>
    </row>
    <row r="52" spans="1:17" x14ac:dyDescent="0.25">
      <c r="A52">
        <f>мальчики!A52</f>
        <v>48</v>
      </c>
      <c r="B52" s="9">
        <f>мальчики!B52</f>
        <v>0</v>
      </c>
      <c r="C52" s="9">
        <f>мальчики!C52</f>
        <v>0</v>
      </c>
      <c r="D52" s="3">
        <f>мальчики!D52</f>
        <v>60</v>
      </c>
      <c r="E52" s="3">
        <f>мальчики!I52</f>
        <v>0</v>
      </c>
      <c r="F52" s="3">
        <f>мальчики!J52</f>
        <v>60</v>
      </c>
      <c r="G52" s="3">
        <f>мальчики!O52</f>
        <v>0</v>
      </c>
      <c r="H52" s="3">
        <f>мальчики!P52</f>
        <v>80</v>
      </c>
      <c r="I52" s="3">
        <f>мальчики!U52</f>
        <v>0</v>
      </c>
      <c r="J52" s="3">
        <f>мальчики!V52</f>
        <v>10</v>
      </c>
      <c r="K52" s="3">
        <f>мальчики!AA52</f>
        <v>0</v>
      </c>
      <c r="L52" s="3">
        <f>мальчики!AB52</f>
        <v>0</v>
      </c>
      <c r="M52" s="3">
        <f>мальчики!AG52</f>
        <v>0</v>
      </c>
      <c r="N52" s="3">
        <f>мальчики!AH52</f>
        <v>0</v>
      </c>
      <c r="O52" s="3">
        <f>мальчики!AM52</f>
        <v>0</v>
      </c>
      <c r="P52" s="3">
        <f>мальчики!AO52</f>
        <v>0</v>
      </c>
      <c r="Q52" s="3">
        <f>мальчики!AP52</f>
        <v>5</v>
      </c>
    </row>
    <row r="53" spans="1:17" x14ac:dyDescent="0.25">
      <c r="A53">
        <f>мальчики!A53</f>
        <v>49</v>
      </c>
      <c r="B53" s="9">
        <f>мальчики!B53</f>
        <v>0</v>
      </c>
      <c r="C53" s="9">
        <f>мальчики!C53</f>
        <v>0</v>
      </c>
      <c r="D53" s="3">
        <f>мальчики!D53</f>
        <v>60</v>
      </c>
      <c r="E53" s="3">
        <f>мальчики!I53</f>
        <v>0</v>
      </c>
      <c r="F53" s="3">
        <f>мальчики!J53</f>
        <v>60</v>
      </c>
      <c r="G53" s="3">
        <f>мальчики!O53</f>
        <v>0</v>
      </c>
      <c r="H53" s="3">
        <f>мальчики!P53</f>
        <v>80</v>
      </c>
      <c r="I53" s="3">
        <f>мальчики!U53</f>
        <v>0</v>
      </c>
      <c r="J53" s="3">
        <f>мальчики!V53</f>
        <v>10</v>
      </c>
      <c r="K53" s="3">
        <f>мальчики!AA53</f>
        <v>0</v>
      </c>
      <c r="L53" s="3">
        <f>мальчики!AB53</f>
        <v>0</v>
      </c>
      <c r="M53" s="3">
        <f>мальчики!AG53</f>
        <v>0</v>
      </c>
      <c r="N53" s="3">
        <f>мальчики!AH53</f>
        <v>0</v>
      </c>
      <c r="O53" s="3">
        <f>мальчики!AM53</f>
        <v>0</v>
      </c>
      <c r="P53" s="3">
        <f>мальчики!AO53</f>
        <v>0</v>
      </c>
      <c r="Q53" s="3">
        <f>мальчики!AP53</f>
        <v>5</v>
      </c>
    </row>
    <row r="54" spans="1:17" x14ac:dyDescent="0.25">
      <c r="A54">
        <f>мальчики!A54</f>
        <v>50</v>
      </c>
      <c r="B54" s="9">
        <f>мальчики!B54</f>
        <v>0</v>
      </c>
      <c r="C54" s="9">
        <f>мальчики!C54</f>
        <v>0</v>
      </c>
      <c r="D54" s="3">
        <f>мальчики!D54</f>
        <v>60</v>
      </c>
      <c r="E54" s="3">
        <f>мальчики!I54</f>
        <v>0</v>
      </c>
      <c r="F54" s="3">
        <f>мальчики!J54</f>
        <v>60</v>
      </c>
      <c r="G54" s="3">
        <f>мальчики!O54</f>
        <v>0</v>
      </c>
      <c r="H54" s="3">
        <f>мальчики!P54</f>
        <v>80</v>
      </c>
      <c r="I54" s="3">
        <f>мальчики!U54</f>
        <v>0</v>
      </c>
      <c r="J54" s="3">
        <f>мальчики!V54</f>
        <v>10</v>
      </c>
      <c r="K54" s="3">
        <f>мальчики!AA54</f>
        <v>0</v>
      </c>
      <c r="L54" s="3">
        <f>мальчики!AB54</f>
        <v>0</v>
      </c>
      <c r="M54" s="3">
        <f>мальчики!AG54</f>
        <v>0</v>
      </c>
      <c r="N54" s="3">
        <f>мальчики!AH54</f>
        <v>0</v>
      </c>
      <c r="O54" s="3">
        <f>мальчики!AM54</f>
        <v>0</v>
      </c>
      <c r="P54" s="3">
        <f>мальчики!AO54</f>
        <v>0</v>
      </c>
      <c r="Q54" s="3">
        <f>мальчики!AP54</f>
        <v>5</v>
      </c>
    </row>
    <row r="55" spans="1:17" x14ac:dyDescent="0.25">
      <c r="A55">
        <f>мальчики!A55</f>
        <v>51</v>
      </c>
      <c r="B55" s="9">
        <f>мальчики!B55</f>
        <v>0</v>
      </c>
      <c r="C55" s="9">
        <f>мальчики!C55</f>
        <v>0</v>
      </c>
      <c r="D55" s="3">
        <f>мальчики!D55</f>
        <v>60</v>
      </c>
      <c r="E55" s="3">
        <f>мальчики!I55</f>
        <v>0</v>
      </c>
      <c r="F55" s="3">
        <f>мальчики!J55</f>
        <v>60</v>
      </c>
      <c r="G55" s="3">
        <f>мальчики!O55</f>
        <v>0</v>
      </c>
      <c r="H55" s="3">
        <f>мальчики!P55</f>
        <v>80</v>
      </c>
      <c r="I55" s="3">
        <f>мальчики!U55</f>
        <v>0</v>
      </c>
      <c r="J55" s="3">
        <f>мальчики!V55</f>
        <v>10</v>
      </c>
      <c r="K55" s="3">
        <f>мальчики!AA55</f>
        <v>0</v>
      </c>
      <c r="L55" s="3">
        <f>мальчики!AB55</f>
        <v>0</v>
      </c>
      <c r="M55" s="3">
        <f>мальчики!AG55</f>
        <v>0</v>
      </c>
      <c r="N55" s="3">
        <f>мальчики!AH55</f>
        <v>0</v>
      </c>
      <c r="O55" s="3">
        <f>мальчики!AM55</f>
        <v>0</v>
      </c>
      <c r="P55" s="3">
        <f>мальчики!AO55</f>
        <v>0</v>
      </c>
      <c r="Q55" s="3">
        <f>мальчики!AP55</f>
        <v>5</v>
      </c>
    </row>
    <row r="56" spans="1:17" x14ac:dyDescent="0.25">
      <c r="A56">
        <f>мальчики!A56</f>
        <v>52</v>
      </c>
      <c r="B56" s="9">
        <f>мальчики!B56</f>
        <v>0</v>
      </c>
      <c r="C56" s="9">
        <f>мальчики!C56</f>
        <v>0</v>
      </c>
      <c r="D56" s="3">
        <f>мальчики!D56</f>
        <v>60</v>
      </c>
      <c r="E56" s="3">
        <f>мальчики!I56</f>
        <v>0</v>
      </c>
      <c r="F56" s="3">
        <f>мальчики!J56</f>
        <v>60</v>
      </c>
      <c r="G56" s="3">
        <f>мальчики!O56</f>
        <v>0</v>
      </c>
      <c r="H56" s="3">
        <f>мальчики!P56</f>
        <v>80</v>
      </c>
      <c r="I56" s="3">
        <f>мальчики!U56</f>
        <v>0</v>
      </c>
      <c r="J56" s="3">
        <f>мальчики!V56</f>
        <v>10</v>
      </c>
      <c r="K56" s="3">
        <f>мальчики!AA56</f>
        <v>0</v>
      </c>
      <c r="L56" s="3">
        <f>мальчики!AB56</f>
        <v>0</v>
      </c>
      <c r="M56" s="3">
        <f>мальчики!AG56</f>
        <v>0</v>
      </c>
      <c r="N56" s="3">
        <f>мальчики!AH56</f>
        <v>0</v>
      </c>
      <c r="O56" s="3">
        <f>мальчики!AM56</f>
        <v>0</v>
      </c>
      <c r="P56" s="3">
        <f>мальчики!AO56</f>
        <v>0</v>
      </c>
      <c r="Q56" s="3">
        <f>мальчики!AP56</f>
        <v>5</v>
      </c>
    </row>
    <row r="57" spans="1:17" x14ac:dyDescent="0.25">
      <c r="A57">
        <f>мальчики!A57</f>
        <v>53</v>
      </c>
      <c r="B57" s="9">
        <f>мальчики!B57</f>
        <v>0</v>
      </c>
      <c r="C57" s="9">
        <f>мальчики!C57</f>
        <v>0</v>
      </c>
      <c r="D57" s="3">
        <f>мальчики!D57</f>
        <v>60</v>
      </c>
      <c r="E57" s="3">
        <f>мальчики!I57</f>
        <v>0</v>
      </c>
      <c r="F57" s="3">
        <f>мальчики!J57</f>
        <v>60</v>
      </c>
      <c r="G57" s="3">
        <f>мальчики!O57</f>
        <v>0</v>
      </c>
      <c r="H57" s="3">
        <f>мальчики!P57</f>
        <v>80</v>
      </c>
      <c r="I57" s="3">
        <f>мальчики!U57</f>
        <v>0</v>
      </c>
      <c r="J57" s="3">
        <f>мальчики!V57</f>
        <v>10</v>
      </c>
      <c r="K57" s="3">
        <f>мальчики!AA57</f>
        <v>0</v>
      </c>
      <c r="L57" s="3">
        <f>мальчики!AB57</f>
        <v>0</v>
      </c>
      <c r="M57" s="3">
        <f>мальчики!AG57</f>
        <v>0</v>
      </c>
      <c r="N57" s="3">
        <f>мальчики!AH57</f>
        <v>0</v>
      </c>
      <c r="O57" s="3">
        <f>мальчики!AM57</f>
        <v>0</v>
      </c>
      <c r="P57" s="3">
        <f>мальчики!AO57</f>
        <v>0</v>
      </c>
      <c r="Q57" s="3">
        <f>мальчики!AP57</f>
        <v>5</v>
      </c>
    </row>
    <row r="58" spans="1:17" x14ac:dyDescent="0.25">
      <c r="A58">
        <f>мальчики!A58</f>
        <v>54</v>
      </c>
      <c r="B58" s="9">
        <f>мальчики!B58</f>
        <v>0</v>
      </c>
      <c r="C58" s="9">
        <f>мальчики!C58</f>
        <v>0</v>
      </c>
      <c r="D58" s="3">
        <f>мальчики!D58</f>
        <v>60</v>
      </c>
      <c r="E58" s="3">
        <f>мальчики!I58</f>
        <v>0</v>
      </c>
      <c r="F58" s="3">
        <f>мальчики!J58</f>
        <v>60</v>
      </c>
      <c r="G58" s="3">
        <f>мальчики!O58</f>
        <v>0</v>
      </c>
      <c r="H58" s="3">
        <f>мальчики!P58</f>
        <v>80</v>
      </c>
      <c r="I58" s="3">
        <f>мальчики!U58</f>
        <v>0</v>
      </c>
      <c r="J58" s="3">
        <f>мальчики!V58</f>
        <v>10</v>
      </c>
      <c r="K58" s="3">
        <f>мальчики!AA58</f>
        <v>0</v>
      </c>
      <c r="L58" s="3">
        <f>мальчики!AB58</f>
        <v>0</v>
      </c>
      <c r="M58" s="3">
        <f>мальчики!AG58</f>
        <v>0</v>
      </c>
      <c r="N58" s="3">
        <f>мальчики!AH58</f>
        <v>0</v>
      </c>
      <c r="O58" s="3">
        <f>мальчики!AM58</f>
        <v>0</v>
      </c>
      <c r="P58" s="3">
        <f>мальчики!AO58</f>
        <v>0</v>
      </c>
      <c r="Q58" s="3">
        <f>мальчики!AP58</f>
        <v>5</v>
      </c>
    </row>
    <row r="59" spans="1:17" x14ac:dyDescent="0.25">
      <c r="A59">
        <f>мальчики!A59</f>
        <v>55</v>
      </c>
      <c r="B59" s="9">
        <f>мальчики!B59</f>
        <v>0</v>
      </c>
      <c r="C59" s="9">
        <f>мальчики!C59</f>
        <v>0</v>
      </c>
      <c r="D59" s="3">
        <f>мальчики!D59</f>
        <v>60</v>
      </c>
      <c r="E59" s="3">
        <f>мальчики!I59</f>
        <v>0</v>
      </c>
      <c r="F59" s="3">
        <f>мальчики!J59</f>
        <v>60</v>
      </c>
      <c r="G59" s="3">
        <f>мальчики!O59</f>
        <v>0</v>
      </c>
      <c r="H59" s="3">
        <f>мальчики!P59</f>
        <v>80</v>
      </c>
      <c r="I59" s="3">
        <f>мальчики!U59</f>
        <v>0</v>
      </c>
      <c r="J59" s="3">
        <f>мальчики!V59</f>
        <v>10</v>
      </c>
      <c r="K59" s="3">
        <f>мальчики!AA59</f>
        <v>0</v>
      </c>
      <c r="L59" s="3">
        <f>мальчики!AB59</f>
        <v>0</v>
      </c>
      <c r="M59" s="3">
        <f>мальчики!AG59</f>
        <v>0</v>
      </c>
      <c r="N59" s="3">
        <f>мальчики!AH59</f>
        <v>0</v>
      </c>
      <c r="O59" s="3">
        <f>мальчики!AM59</f>
        <v>0</v>
      </c>
      <c r="P59" s="3">
        <f>мальчики!AO59</f>
        <v>0</v>
      </c>
      <c r="Q59" s="3">
        <f>мальчики!AP59</f>
        <v>5</v>
      </c>
    </row>
    <row r="60" spans="1:17" x14ac:dyDescent="0.25">
      <c r="A60">
        <f>мальчики!A60</f>
        <v>56</v>
      </c>
      <c r="B60" s="9">
        <f>мальчики!B60</f>
        <v>0</v>
      </c>
      <c r="C60" s="9">
        <f>мальчики!C60</f>
        <v>0</v>
      </c>
      <c r="D60" s="3">
        <f>мальчики!D60</f>
        <v>60</v>
      </c>
      <c r="E60" s="3">
        <f>мальчики!I60</f>
        <v>0</v>
      </c>
      <c r="F60" s="3">
        <f>мальчики!J60</f>
        <v>60</v>
      </c>
      <c r="G60" s="3">
        <f>мальчики!O60</f>
        <v>0</v>
      </c>
      <c r="H60" s="3">
        <f>мальчики!P60</f>
        <v>80</v>
      </c>
      <c r="I60" s="3">
        <f>мальчики!U60</f>
        <v>0</v>
      </c>
      <c r="J60" s="3">
        <f>мальчики!V60</f>
        <v>10</v>
      </c>
      <c r="K60" s="3">
        <f>мальчики!AA60</f>
        <v>0</v>
      </c>
      <c r="L60" s="3">
        <f>мальчики!AB60</f>
        <v>0</v>
      </c>
      <c r="M60" s="3">
        <f>мальчики!AG60</f>
        <v>0</v>
      </c>
      <c r="N60" s="3">
        <f>мальчики!AH60</f>
        <v>0</v>
      </c>
      <c r="O60" s="3">
        <f>мальчики!AM60</f>
        <v>0</v>
      </c>
      <c r="P60" s="3">
        <f>мальчики!AO60</f>
        <v>0</v>
      </c>
      <c r="Q60" s="3">
        <f>мальчики!AP60</f>
        <v>5</v>
      </c>
    </row>
    <row r="61" spans="1:17" x14ac:dyDescent="0.25">
      <c r="A61">
        <f>мальчики!A61</f>
        <v>57</v>
      </c>
      <c r="B61" s="9">
        <f>мальчики!B61</f>
        <v>0</v>
      </c>
      <c r="C61" s="9">
        <f>мальчики!C61</f>
        <v>0</v>
      </c>
      <c r="D61" s="3">
        <f>мальчики!D61</f>
        <v>60</v>
      </c>
      <c r="E61" s="3">
        <f>мальчики!I61</f>
        <v>0</v>
      </c>
      <c r="F61" s="3">
        <f>мальчики!J61</f>
        <v>60</v>
      </c>
      <c r="G61" s="3">
        <f>мальчики!O61</f>
        <v>0</v>
      </c>
      <c r="H61" s="3">
        <f>мальчики!P61</f>
        <v>80</v>
      </c>
      <c r="I61" s="3">
        <f>мальчики!U61</f>
        <v>0</v>
      </c>
      <c r="J61" s="3">
        <f>мальчики!V61</f>
        <v>10</v>
      </c>
      <c r="K61" s="3">
        <f>мальчики!AA61</f>
        <v>0</v>
      </c>
      <c r="L61" s="3">
        <f>мальчики!AB61</f>
        <v>0</v>
      </c>
      <c r="M61" s="3">
        <f>мальчики!AG61</f>
        <v>0</v>
      </c>
      <c r="N61" s="3">
        <f>мальчики!AH61</f>
        <v>0</v>
      </c>
      <c r="O61" s="3">
        <f>мальчики!AM61</f>
        <v>0</v>
      </c>
      <c r="P61" s="3">
        <f>мальчики!AO61</f>
        <v>0</v>
      </c>
      <c r="Q61" s="3">
        <f>мальчики!AP61</f>
        <v>5</v>
      </c>
    </row>
    <row r="62" spans="1:17" x14ac:dyDescent="0.25">
      <c r="A62">
        <f>мальчики!A62</f>
        <v>58</v>
      </c>
      <c r="B62" s="9">
        <f>мальчики!B62</f>
        <v>0</v>
      </c>
      <c r="C62" s="9">
        <f>мальчики!C62</f>
        <v>0</v>
      </c>
      <c r="D62" s="3">
        <f>мальчики!D62</f>
        <v>60</v>
      </c>
      <c r="E62" s="3">
        <f>мальчики!I62</f>
        <v>0</v>
      </c>
      <c r="F62" s="3">
        <f>мальчики!J62</f>
        <v>60</v>
      </c>
      <c r="G62" s="3">
        <f>мальчики!O62</f>
        <v>0</v>
      </c>
      <c r="H62" s="3">
        <f>мальчики!P62</f>
        <v>80</v>
      </c>
      <c r="I62" s="3">
        <f>мальчики!U62</f>
        <v>0</v>
      </c>
      <c r="J62" s="3">
        <f>мальчики!V62</f>
        <v>10</v>
      </c>
      <c r="K62" s="3">
        <f>мальчики!AA62</f>
        <v>0</v>
      </c>
      <c r="L62" s="3">
        <f>мальчики!AB62</f>
        <v>0</v>
      </c>
      <c r="M62" s="3">
        <f>мальчики!AG62</f>
        <v>0</v>
      </c>
      <c r="N62" s="3">
        <f>мальчики!AH62</f>
        <v>0</v>
      </c>
      <c r="O62" s="3">
        <f>мальчики!AM62</f>
        <v>0</v>
      </c>
      <c r="P62" s="3">
        <f>мальчики!AO62</f>
        <v>0</v>
      </c>
      <c r="Q62" s="3">
        <f>мальчики!AP62</f>
        <v>5</v>
      </c>
    </row>
    <row r="63" spans="1:17" x14ac:dyDescent="0.25">
      <c r="A63">
        <f>мальчики!A63</f>
        <v>59</v>
      </c>
      <c r="B63" s="9">
        <f>мальчики!B63</f>
        <v>0</v>
      </c>
      <c r="C63" s="9">
        <f>мальчики!C63</f>
        <v>0</v>
      </c>
      <c r="D63" s="3">
        <f>мальчики!D63</f>
        <v>60</v>
      </c>
      <c r="E63" s="3">
        <f>мальчики!I63</f>
        <v>0</v>
      </c>
      <c r="F63" s="3">
        <f>мальчики!J63</f>
        <v>60</v>
      </c>
      <c r="G63" s="3">
        <f>мальчики!O63</f>
        <v>0</v>
      </c>
      <c r="H63" s="3">
        <f>мальчики!P63</f>
        <v>80</v>
      </c>
      <c r="I63" s="3">
        <f>мальчики!U63</f>
        <v>0</v>
      </c>
      <c r="J63" s="3">
        <f>мальчики!V63</f>
        <v>10</v>
      </c>
      <c r="K63" s="3">
        <f>мальчики!AA63</f>
        <v>0</v>
      </c>
      <c r="L63" s="3">
        <f>мальчики!AB63</f>
        <v>0</v>
      </c>
      <c r="M63" s="3">
        <f>мальчики!AG63</f>
        <v>0</v>
      </c>
      <c r="N63" s="3">
        <f>мальчики!AH63</f>
        <v>0</v>
      </c>
      <c r="O63" s="3">
        <f>мальчики!AM63</f>
        <v>0</v>
      </c>
      <c r="P63" s="3">
        <f>мальчики!AO63</f>
        <v>0</v>
      </c>
      <c r="Q63" s="3">
        <f>мальчики!AP63</f>
        <v>5</v>
      </c>
    </row>
    <row r="64" spans="1:17" x14ac:dyDescent="0.25">
      <c r="A64">
        <f>мальчики!A64</f>
        <v>60</v>
      </c>
      <c r="B64" s="9">
        <f>мальчики!B64</f>
        <v>0</v>
      </c>
      <c r="C64" s="9">
        <f>мальчики!C64</f>
        <v>0</v>
      </c>
      <c r="D64" s="3">
        <f>мальчики!D64</f>
        <v>60</v>
      </c>
      <c r="E64" s="3">
        <f>мальчики!I64</f>
        <v>0</v>
      </c>
      <c r="F64" s="3">
        <f>мальчики!J64</f>
        <v>60</v>
      </c>
      <c r="G64" s="3">
        <f>мальчики!O64</f>
        <v>0</v>
      </c>
      <c r="H64" s="3">
        <f>мальчики!P64</f>
        <v>80</v>
      </c>
      <c r="I64" s="3">
        <f>мальчики!U64</f>
        <v>0</v>
      </c>
      <c r="J64" s="3">
        <f>мальчики!V64</f>
        <v>10</v>
      </c>
      <c r="K64" s="3">
        <f>мальчики!AA64</f>
        <v>0</v>
      </c>
      <c r="L64" s="3">
        <f>мальчики!AB64</f>
        <v>0</v>
      </c>
      <c r="M64" s="3">
        <f>мальчики!AG64</f>
        <v>0</v>
      </c>
      <c r="N64" s="3">
        <f>мальчики!AH64</f>
        <v>0</v>
      </c>
      <c r="O64" s="3">
        <f>мальчики!AM64</f>
        <v>0</v>
      </c>
      <c r="P64" s="3">
        <f>мальчики!AO64</f>
        <v>0</v>
      </c>
      <c r="Q64" s="3">
        <f>мальчики!AP64</f>
        <v>5</v>
      </c>
    </row>
    <row r="65" spans="1:17" x14ac:dyDescent="0.25">
      <c r="A65">
        <f>мальчики!A65</f>
        <v>61</v>
      </c>
      <c r="B65" s="9">
        <f>мальчики!B65</f>
        <v>0</v>
      </c>
      <c r="C65" s="9">
        <f>мальчики!C65</f>
        <v>0</v>
      </c>
      <c r="D65" s="3">
        <f>мальчики!D65</f>
        <v>60</v>
      </c>
      <c r="E65" s="3">
        <f>мальчики!I65</f>
        <v>0</v>
      </c>
      <c r="F65" s="3">
        <f>мальчики!J65</f>
        <v>60</v>
      </c>
      <c r="G65" s="3">
        <f>мальчики!O65</f>
        <v>0</v>
      </c>
      <c r="H65" s="3">
        <f>мальчики!P65</f>
        <v>80</v>
      </c>
      <c r="I65" s="3">
        <f>мальчики!U65</f>
        <v>0</v>
      </c>
      <c r="J65" s="3">
        <f>мальчики!V65</f>
        <v>10</v>
      </c>
      <c r="K65" s="3">
        <f>мальчики!AA65</f>
        <v>0</v>
      </c>
      <c r="L65" s="3">
        <f>мальчики!AB65</f>
        <v>0</v>
      </c>
      <c r="M65" s="3">
        <f>мальчики!AG65</f>
        <v>0</v>
      </c>
      <c r="N65" s="3">
        <f>мальчики!AH65</f>
        <v>0</v>
      </c>
      <c r="O65" s="3">
        <f>мальчики!AM65</f>
        <v>0</v>
      </c>
      <c r="P65" s="3">
        <f>мальчики!AO65</f>
        <v>0</v>
      </c>
      <c r="Q65" s="3">
        <f>мальчики!AP65</f>
        <v>5</v>
      </c>
    </row>
    <row r="66" spans="1:17" x14ac:dyDescent="0.25">
      <c r="A66">
        <f>мальчики!A66</f>
        <v>62</v>
      </c>
      <c r="B66" s="9">
        <f>мальчики!B66</f>
        <v>0</v>
      </c>
      <c r="C66" s="9">
        <f>мальчики!C66</f>
        <v>0</v>
      </c>
      <c r="D66" s="3">
        <f>мальчики!D66</f>
        <v>60</v>
      </c>
      <c r="E66" s="3">
        <f>мальчики!I66</f>
        <v>0</v>
      </c>
      <c r="F66" s="3">
        <f>мальчики!J66</f>
        <v>60</v>
      </c>
      <c r="G66" s="3">
        <f>мальчики!O66</f>
        <v>0</v>
      </c>
      <c r="H66" s="3">
        <f>мальчики!P66</f>
        <v>80</v>
      </c>
      <c r="I66" s="3">
        <f>мальчики!U66</f>
        <v>0</v>
      </c>
      <c r="J66" s="3">
        <f>мальчики!V66</f>
        <v>10</v>
      </c>
      <c r="K66" s="3">
        <f>мальчики!AA66</f>
        <v>0</v>
      </c>
      <c r="L66" s="3">
        <f>мальчики!AB66</f>
        <v>0</v>
      </c>
      <c r="M66" s="3">
        <f>мальчики!AG66</f>
        <v>0</v>
      </c>
      <c r="N66" s="3">
        <f>мальчики!AH66</f>
        <v>0</v>
      </c>
      <c r="O66" s="3">
        <f>мальчики!AM66</f>
        <v>0</v>
      </c>
      <c r="P66" s="3">
        <f>мальчики!AO66</f>
        <v>0</v>
      </c>
      <c r="Q66" s="3">
        <f>мальчики!AP66</f>
        <v>5</v>
      </c>
    </row>
    <row r="67" spans="1:17" x14ac:dyDescent="0.25">
      <c r="A67">
        <f>мальчики!A67</f>
        <v>63</v>
      </c>
      <c r="B67" s="9">
        <f>мальчики!B67</f>
        <v>0</v>
      </c>
      <c r="C67" s="9">
        <f>мальчики!C67</f>
        <v>0</v>
      </c>
      <c r="D67" s="3">
        <f>мальчики!D67</f>
        <v>60</v>
      </c>
      <c r="E67" s="3">
        <f>мальчики!I67</f>
        <v>0</v>
      </c>
      <c r="F67" s="3">
        <f>мальчики!J67</f>
        <v>60</v>
      </c>
      <c r="G67" s="3">
        <f>мальчики!O67</f>
        <v>0</v>
      </c>
      <c r="H67" s="3">
        <f>мальчики!P67</f>
        <v>80</v>
      </c>
      <c r="I67" s="3">
        <f>мальчики!U67</f>
        <v>0</v>
      </c>
      <c r="J67" s="3">
        <f>мальчики!V67</f>
        <v>10</v>
      </c>
      <c r="K67" s="3">
        <f>мальчики!AA67</f>
        <v>0</v>
      </c>
      <c r="L67" s="3">
        <f>мальчики!AB67</f>
        <v>0</v>
      </c>
      <c r="M67" s="3">
        <f>мальчики!AG67</f>
        <v>0</v>
      </c>
      <c r="N67" s="3">
        <f>мальчики!AH67</f>
        <v>0</v>
      </c>
      <c r="O67" s="3">
        <f>мальчики!AM67</f>
        <v>0</v>
      </c>
      <c r="P67" s="3">
        <f>мальчики!AO67</f>
        <v>0</v>
      </c>
      <c r="Q67" s="3">
        <f>мальчики!AP67</f>
        <v>5</v>
      </c>
    </row>
    <row r="68" spans="1:17" x14ac:dyDescent="0.25">
      <c r="A68">
        <f>мальчики!A68</f>
        <v>64</v>
      </c>
      <c r="B68" s="9">
        <f>мальчики!B68</f>
        <v>0</v>
      </c>
      <c r="C68" s="9">
        <f>мальчики!C68</f>
        <v>0</v>
      </c>
      <c r="D68" s="3">
        <f>мальчики!D68</f>
        <v>60</v>
      </c>
      <c r="E68" s="3">
        <f>мальчики!I68</f>
        <v>0</v>
      </c>
      <c r="F68" s="3">
        <f>мальчики!J68</f>
        <v>60</v>
      </c>
      <c r="G68" s="3">
        <f>мальчики!O68</f>
        <v>0</v>
      </c>
      <c r="H68" s="3">
        <f>мальчики!P68</f>
        <v>80</v>
      </c>
      <c r="I68" s="3">
        <f>мальчики!U68</f>
        <v>0</v>
      </c>
      <c r="J68" s="3">
        <f>мальчики!V68</f>
        <v>10</v>
      </c>
      <c r="K68" s="3">
        <f>мальчики!AA68</f>
        <v>0</v>
      </c>
      <c r="L68" s="3">
        <f>мальчики!AB68</f>
        <v>0</v>
      </c>
      <c r="M68" s="3">
        <f>мальчики!AG68</f>
        <v>0</v>
      </c>
      <c r="N68" s="3">
        <f>мальчики!AH68</f>
        <v>0</v>
      </c>
      <c r="O68" s="3">
        <f>мальчики!AM68</f>
        <v>0</v>
      </c>
      <c r="P68" s="3">
        <f>мальчики!AO68</f>
        <v>0</v>
      </c>
      <c r="Q68" s="3">
        <f>мальчики!AP68</f>
        <v>5</v>
      </c>
    </row>
    <row r="69" spans="1:17" x14ac:dyDescent="0.25">
      <c r="A69">
        <f>мальчики!A69</f>
        <v>65</v>
      </c>
      <c r="B69" s="9">
        <f>мальчики!B69</f>
        <v>0</v>
      </c>
      <c r="C69" s="9">
        <f>мальчики!C69</f>
        <v>0</v>
      </c>
      <c r="D69" s="3">
        <f>мальчики!D69</f>
        <v>60</v>
      </c>
      <c r="E69" s="3">
        <f>мальчики!I69</f>
        <v>0</v>
      </c>
      <c r="F69" s="3">
        <f>мальчики!J69</f>
        <v>60</v>
      </c>
      <c r="G69" s="3">
        <f>мальчики!O69</f>
        <v>0</v>
      </c>
      <c r="H69" s="3">
        <f>мальчики!P69</f>
        <v>80</v>
      </c>
      <c r="I69" s="3">
        <f>мальчики!U69</f>
        <v>0</v>
      </c>
      <c r="J69" s="3">
        <f>мальчики!V69</f>
        <v>10</v>
      </c>
      <c r="K69" s="3">
        <f>мальчики!AA69</f>
        <v>0</v>
      </c>
      <c r="L69" s="3">
        <f>мальчики!AB69</f>
        <v>0</v>
      </c>
      <c r="M69" s="3">
        <f>мальчики!AG69</f>
        <v>0</v>
      </c>
      <c r="N69" s="3">
        <f>мальчики!AH69</f>
        <v>0</v>
      </c>
      <c r="O69" s="3">
        <f>мальчики!AM69</f>
        <v>0</v>
      </c>
      <c r="P69" s="3">
        <f>мальчики!AO69</f>
        <v>0</v>
      </c>
      <c r="Q69" s="3">
        <f>мальчики!AP69</f>
        <v>5</v>
      </c>
    </row>
    <row r="70" spans="1:17" x14ac:dyDescent="0.25">
      <c r="A70">
        <f>мальчики!A70</f>
        <v>66</v>
      </c>
      <c r="B70" s="9">
        <f>мальчики!B70</f>
        <v>0</v>
      </c>
      <c r="C70" s="9">
        <f>мальчики!C70</f>
        <v>0</v>
      </c>
      <c r="D70" s="3">
        <f>мальчики!D70</f>
        <v>60</v>
      </c>
      <c r="E70" s="3">
        <f>мальчики!I70</f>
        <v>0</v>
      </c>
      <c r="F70" s="3">
        <f>мальчики!J70</f>
        <v>60</v>
      </c>
      <c r="G70" s="3">
        <f>мальчики!O70</f>
        <v>0</v>
      </c>
      <c r="H70" s="3">
        <f>мальчики!P70</f>
        <v>80</v>
      </c>
      <c r="I70" s="3">
        <f>мальчики!U70</f>
        <v>0</v>
      </c>
      <c r="J70" s="3">
        <f>мальчики!V70</f>
        <v>10</v>
      </c>
      <c r="K70" s="3">
        <f>мальчики!AA70</f>
        <v>0</v>
      </c>
      <c r="L70" s="3">
        <f>мальчики!AB70</f>
        <v>0</v>
      </c>
      <c r="M70" s="3">
        <f>мальчики!AG70</f>
        <v>0</v>
      </c>
      <c r="N70" s="3">
        <f>мальчики!AH70</f>
        <v>0</v>
      </c>
      <c r="O70" s="3">
        <f>мальчики!AM70</f>
        <v>0</v>
      </c>
      <c r="P70" s="3">
        <f>мальчики!AO70</f>
        <v>0</v>
      </c>
      <c r="Q70" s="3">
        <f>мальчики!AP70</f>
        <v>5</v>
      </c>
    </row>
    <row r="71" spans="1:17" x14ac:dyDescent="0.25">
      <c r="A71">
        <f>мальчики!A71</f>
        <v>67</v>
      </c>
      <c r="B71" s="9">
        <f>мальчики!B71</f>
        <v>0</v>
      </c>
      <c r="C71" s="9">
        <f>мальчики!C71</f>
        <v>0</v>
      </c>
      <c r="D71" s="3">
        <f>мальчики!D71</f>
        <v>60</v>
      </c>
      <c r="E71" s="3">
        <f>мальчики!I71</f>
        <v>0</v>
      </c>
      <c r="F71" s="3">
        <f>мальчики!J71</f>
        <v>60</v>
      </c>
      <c r="G71" s="3">
        <f>мальчики!O71</f>
        <v>0</v>
      </c>
      <c r="H71" s="3">
        <f>мальчики!P71</f>
        <v>80</v>
      </c>
      <c r="I71" s="3">
        <f>мальчики!U71</f>
        <v>0</v>
      </c>
      <c r="J71" s="3">
        <f>мальчики!V71</f>
        <v>10</v>
      </c>
      <c r="K71" s="3">
        <f>мальчики!AA71</f>
        <v>0</v>
      </c>
      <c r="L71" s="3">
        <f>мальчики!AB71</f>
        <v>0</v>
      </c>
      <c r="M71" s="3">
        <f>мальчики!AG71</f>
        <v>0</v>
      </c>
      <c r="N71" s="3">
        <f>мальчики!AH71</f>
        <v>0</v>
      </c>
      <c r="O71" s="3">
        <f>мальчики!AM71</f>
        <v>0</v>
      </c>
      <c r="P71" s="3">
        <f>мальчики!AO71</f>
        <v>0</v>
      </c>
      <c r="Q71" s="3">
        <f>мальчики!AP71</f>
        <v>5</v>
      </c>
    </row>
    <row r="72" spans="1:17" x14ac:dyDescent="0.25">
      <c r="A72">
        <f>мальчики!A72</f>
        <v>68</v>
      </c>
      <c r="B72" s="9">
        <f>мальчики!B72</f>
        <v>0</v>
      </c>
      <c r="C72" s="9">
        <f>мальчики!C72</f>
        <v>0</v>
      </c>
      <c r="D72" s="3">
        <f>мальчики!D72</f>
        <v>60</v>
      </c>
      <c r="E72" s="3">
        <f>мальчики!I72</f>
        <v>0</v>
      </c>
      <c r="F72" s="3">
        <f>мальчики!J72</f>
        <v>60</v>
      </c>
      <c r="G72" s="3">
        <f>мальчики!O72</f>
        <v>0</v>
      </c>
      <c r="H72" s="3">
        <f>мальчики!P72</f>
        <v>80</v>
      </c>
      <c r="I72" s="3">
        <f>мальчики!U72</f>
        <v>0</v>
      </c>
      <c r="J72" s="3">
        <f>мальчики!V72</f>
        <v>10</v>
      </c>
      <c r="K72" s="3">
        <f>мальчики!AA72</f>
        <v>0</v>
      </c>
      <c r="L72" s="3">
        <f>мальчики!AB72</f>
        <v>0</v>
      </c>
      <c r="M72" s="3">
        <f>мальчики!AG72</f>
        <v>0</v>
      </c>
      <c r="N72" s="3">
        <f>мальчики!AH72</f>
        <v>0</v>
      </c>
      <c r="O72" s="3">
        <f>мальчики!AM72</f>
        <v>0</v>
      </c>
      <c r="P72" s="3">
        <f>мальчики!AO72</f>
        <v>0</v>
      </c>
      <c r="Q72" s="3">
        <f>мальчики!AP72</f>
        <v>5</v>
      </c>
    </row>
    <row r="73" spans="1:17" x14ac:dyDescent="0.25">
      <c r="A73">
        <f>мальчики!A73</f>
        <v>69</v>
      </c>
      <c r="B73" s="9">
        <f>мальчики!B73</f>
        <v>0</v>
      </c>
      <c r="C73" s="9">
        <f>мальчики!C73</f>
        <v>0</v>
      </c>
      <c r="D73" s="3">
        <f>мальчики!D73</f>
        <v>60</v>
      </c>
      <c r="E73" s="3">
        <f>мальчики!I73</f>
        <v>0</v>
      </c>
      <c r="F73" s="3">
        <f>мальчики!J73</f>
        <v>60</v>
      </c>
      <c r="G73" s="3">
        <f>мальчики!O73</f>
        <v>0</v>
      </c>
      <c r="H73" s="3">
        <f>мальчики!P73</f>
        <v>80</v>
      </c>
      <c r="I73" s="3">
        <f>мальчики!U73</f>
        <v>0</v>
      </c>
      <c r="J73" s="3">
        <f>мальчики!V73</f>
        <v>10</v>
      </c>
      <c r="K73" s="3">
        <f>мальчики!AA73</f>
        <v>0</v>
      </c>
      <c r="L73" s="3">
        <f>мальчики!AB73</f>
        <v>0</v>
      </c>
      <c r="M73" s="3">
        <f>мальчики!AG73</f>
        <v>0</v>
      </c>
      <c r="N73" s="3">
        <f>мальчики!AH73</f>
        <v>0</v>
      </c>
      <c r="O73" s="3">
        <f>мальчики!AM73</f>
        <v>0</v>
      </c>
      <c r="P73" s="3">
        <f>мальчики!AO73</f>
        <v>0</v>
      </c>
      <c r="Q73" s="3">
        <f>мальчики!AP73</f>
        <v>5</v>
      </c>
    </row>
    <row r="74" spans="1:17" x14ac:dyDescent="0.25">
      <c r="A74">
        <f>мальчики!A74</f>
        <v>70</v>
      </c>
      <c r="B74" s="9">
        <f>мальчики!B74</f>
        <v>0</v>
      </c>
      <c r="C74" s="9">
        <f>мальчики!C74</f>
        <v>0</v>
      </c>
      <c r="D74" s="3">
        <f>мальчики!D74</f>
        <v>60</v>
      </c>
      <c r="E74" s="3">
        <f>мальчики!I74</f>
        <v>0</v>
      </c>
      <c r="F74" s="3">
        <f>мальчики!J74</f>
        <v>60</v>
      </c>
      <c r="G74" s="3">
        <f>мальчики!O74</f>
        <v>0</v>
      </c>
      <c r="H74" s="3">
        <f>мальчики!P74</f>
        <v>80</v>
      </c>
      <c r="I74" s="3">
        <f>мальчики!U74</f>
        <v>0</v>
      </c>
      <c r="J74" s="3">
        <f>мальчики!V74</f>
        <v>10</v>
      </c>
      <c r="K74" s="3">
        <f>мальчики!AA74</f>
        <v>0</v>
      </c>
      <c r="L74" s="3">
        <f>мальчики!AB74</f>
        <v>0</v>
      </c>
      <c r="M74" s="3">
        <f>мальчики!AG74</f>
        <v>0</v>
      </c>
      <c r="N74" s="3">
        <f>мальчики!AH74</f>
        <v>0</v>
      </c>
      <c r="O74" s="3">
        <f>мальчики!AM74</f>
        <v>0</v>
      </c>
      <c r="P74" s="3">
        <f>мальчики!AO74</f>
        <v>0</v>
      </c>
      <c r="Q74" s="3">
        <f>мальчики!AP74</f>
        <v>5</v>
      </c>
    </row>
    <row r="75" spans="1:17" x14ac:dyDescent="0.25">
      <c r="A75">
        <f>мальчики!A75</f>
        <v>71</v>
      </c>
      <c r="B75" s="9">
        <f>мальчики!B75</f>
        <v>0</v>
      </c>
      <c r="C75" s="9">
        <f>мальчики!C75</f>
        <v>0</v>
      </c>
      <c r="D75" s="3">
        <f>мальчики!D75</f>
        <v>60</v>
      </c>
      <c r="E75" s="3">
        <f>мальчики!I75</f>
        <v>0</v>
      </c>
      <c r="F75" s="3">
        <f>мальчики!J75</f>
        <v>60</v>
      </c>
      <c r="G75" s="3">
        <f>мальчики!O75</f>
        <v>0</v>
      </c>
      <c r="H75" s="3">
        <f>мальчики!P75</f>
        <v>80</v>
      </c>
      <c r="I75" s="3">
        <f>мальчики!U75</f>
        <v>0</v>
      </c>
      <c r="J75" s="3">
        <f>мальчики!V75</f>
        <v>10</v>
      </c>
      <c r="K75" s="3">
        <f>мальчики!AA75</f>
        <v>0</v>
      </c>
      <c r="L75" s="3">
        <f>мальчики!AB75</f>
        <v>0</v>
      </c>
      <c r="M75" s="3">
        <f>мальчики!AG75</f>
        <v>0</v>
      </c>
      <c r="N75" s="3">
        <f>мальчики!AH75</f>
        <v>0</v>
      </c>
      <c r="O75" s="3">
        <f>мальчики!AM75</f>
        <v>0</v>
      </c>
      <c r="P75" s="3">
        <f>мальчики!AO75</f>
        <v>0</v>
      </c>
      <c r="Q75" s="3">
        <f>мальчики!AP75</f>
        <v>5</v>
      </c>
    </row>
    <row r="76" spans="1:17" x14ac:dyDescent="0.25">
      <c r="A76">
        <f>мальчики!A76</f>
        <v>72</v>
      </c>
      <c r="B76" s="9">
        <f>мальчики!B76</f>
        <v>0</v>
      </c>
      <c r="C76" s="9">
        <f>мальчики!C76</f>
        <v>0</v>
      </c>
      <c r="D76" s="3">
        <f>мальчики!D76</f>
        <v>60</v>
      </c>
      <c r="E76" s="3">
        <f>мальчики!I76</f>
        <v>0</v>
      </c>
      <c r="F76" s="3">
        <f>мальчики!J76</f>
        <v>60</v>
      </c>
      <c r="G76" s="3">
        <f>мальчики!O76</f>
        <v>0</v>
      </c>
      <c r="H76" s="3">
        <f>мальчики!P76</f>
        <v>80</v>
      </c>
      <c r="I76" s="3">
        <f>мальчики!U76</f>
        <v>0</v>
      </c>
      <c r="J76" s="3">
        <f>мальчики!V76</f>
        <v>10</v>
      </c>
      <c r="K76" s="3">
        <f>мальчики!AA76</f>
        <v>0</v>
      </c>
      <c r="L76" s="3">
        <f>мальчики!AB76</f>
        <v>0</v>
      </c>
      <c r="M76" s="3">
        <f>мальчики!AG76</f>
        <v>0</v>
      </c>
      <c r="N76" s="3">
        <f>мальчики!AH76</f>
        <v>0</v>
      </c>
      <c r="O76" s="3">
        <f>мальчики!AM76</f>
        <v>0</v>
      </c>
      <c r="P76" s="3">
        <f>мальчики!AO76</f>
        <v>0</v>
      </c>
      <c r="Q76" s="3">
        <f>мальчики!AP76</f>
        <v>5</v>
      </c>
    </row>
    <row r="77" spans="1:17" x14ac:dyDescent="0.25">
      <c r="A77">
        <f>мальчики!A77</f>
        <v>73</v>
      </c>
      <c r="B77" s="9">
        <f>мальчики!B77</f>
        <v>0</v>
      </c>
      <c r="C77" s="9">
        <f>мальчики!C77</f>
        <v>0</v>
      </c>
      <c r="D77" s="3">
        <f>мальчики!D77</f>
        <v>60</v>
      </c>
      <c r="E77" s="3">
        <f>мальчики!I77</f>
        <v>0</v>
      </c>
      <c r="F77" s="3">
        <f>мальчики!J77</f>
        <v>60</v>
      </c>
      <c r="G77" s="3">
        <f>мальчики!O77</f>
        <v>0</v>
      </c>
      <c r="H77" s="3">
        <f>мальчики!P77</f>
        <v>80</v>
      </c>
      <c r="I77" s="3">
        <f>мальчики!U77</f>
        <v>0</v>
      </c>
      <c r="J77" s="3">
        <f>мальчики!V77</f>
        <v>10</v>
      </c>
      <c r="K77" s="3">
        <f>мальчики!AA77</f>
        <v>0</v>
      </c>
      <c r="L77" s="3">
        <f>мальчики!AB77</f>
        <v>0</v>
      </c>
      <c r="M77" s="3">
        <f>мальчики!AG77</f>
        <v>0</v>
      </c>
      <c r="N77" s="3">
        <f>мальчики!AH77</f>
        <v>0</v>
      </c>
      <c r="O77" s="3">
        <f>мальчики!AM77</f>
        <v>0</v>
      </c>
      <c r="P77" s="3">
        <f>мальчики!AO77</f>
        <v>0</v>
      </c>
      <c r="Q77" s="3">
        <f>мальчики!AP77</f>
        <v>5</v>
      </c>
    </row>
    <row r="78" spans="1:17" x14ac:dyDescent="0.25">
      <c r="A78">
        <f>мальчики!A78</f>
        <v>74</v>
      </c>
      <c r="B78" s="9">
        <f>мальчики!B78</f>
        <v>0</v>
      </c>
      <c r="C78" s="9">
        <f>мальчики!C78</f>
        <v>0</v>
      </c>
      <c r="D78" s="3">
        <f>мальчики!D78</f>
        <v>60</v>
      </c>
      <c r="E78" s="3">
        <f>мальчики!I78</f>
        <v>0</v>
      </c>
      <c r="F78" s="3">
        <f>мальчики!J78</f>
        <v>60</v>
      </c>
      <c r="G78" s="3">
        <f>мальчики!O78</f>
        <v>0</v>
      </c>
      <c r="H78" s="3">
        <f>мальчики!P78</f>
        <v>80</v>
      </c>
      <c r="I78" s="3">
        <f>мальчики!U78</f>
        <v>0</v>
      </c>
      <c r="J78" s="3">
        <f>мальчики!V78</f>
        <v>10</v>
      </c>
      <c r="K78" s="3">
        <f>мальчики!AA78</f>
        <v>0</v>
      </c>
      <c r="L78" s="3">
        <f>мальчики!AB78</f>
        <v>0</v>
      </c>
      <c r="M78" s="3">
        <f>мальчики!AG78</f>
        <v>0</v>
      </c>
      <c r="N78" s="3">
        <f>мальчики!AH78</f>
        <v>0</v>
      </c>
      <c r="O78" s="3">
        <f>мальчики!AM78</f>
        <v>0</v>
      </c>
      <c r="P78" s="3">
        <f>мальчики!AO78</f>
        <v>0</v>
      </c>
      <c r="Q78" s="3">
        <f>мальчики!AP78</f>
        <v>5</v>
      </c>
    </row>
    <row r="79" spans="1:17" x14ac:dyDescent="0.25">
      <c r="A79">
        <f>мальчики!A79</f>
        <v>75</v>
      </c>
      <c r="B79" s="9">
        <f>мальчики!B79</f>
        <v>0</v>
      </c>
      <c r="C79" s="9">
        <f>мальчики!C79</f>
        <v>0</v>
      </c>
      <c r="D79" s="3">
        <f>мальчики!D79</f>
        <v>60</v>
      </c>
      <c r="E79" s="3">
        <f>мальчики!I79</f>
        <v>0</v>
      </c>
      <c r="F79" s="3">
        <f>мальчики!J79</f>
        <v>60</v>
      </c>
      <c r="G79" s="3">
        <f>мальчики!O79</f>
        <v>0</v>
      </c>
      <c r="H79" s="3">
        <f>мальчики!P79</f>
        <v>80</v>
      </c>
      <c r="I79" s="3">
        <f>мальчики!U79</f>
        <v>0</v>
      </c>
      <c r="J79" s="3">
        <f>мальчики!V79</f>
        <v>10</v>
      </c>
      <c r="K79" s="3">
        <f>мальчики!AA79</f>
        <v>0</v>
      </c>
      <c r="L79" s="3">
        <f>мальчики!AB79</f>
        <v>0</v>
      </c>
      <c r="M79" s="3">
        <f>мальчики!AG79</f>
        <v>0</v>
      </c>
      <c r="N79" s="3">
        <f>мальчики!AH79</f>
        <v>0</v>
      </c>
      <c r="O79" s="3">
        <f>мальчики!AM79</f>
        <v>0</v>
      </c>
      <c r="P79" s="3">
        <f>мальчики!AO79</f>
        <v>0</v>
      </c>
      <c r="Q79" s="3">
        <f>мальчики!AP79</f>
        <v>5</v>
      </c>
    </row>
    <row r="80" spans="1:17" x14ac:dyDescent="0.25">
      <c r="A80">
        <f>мальчики!A80</f>
        <v>76</v>
      </c>
      <c r="B80" s="9">
        <f>мальчики!B80</f>
        <v>0</v>
      </c>
      <c r="C80" s="9">
        <f>мальчики!C80</f>
        <v>0</v>
      </c>
      <c r="D80" s="3">
        <f>мальчики!D80</f>
        <v>60</v>
      </c>
      <c r="E80" s="3">
        <f>мальчики!I80</f>
        <v>0</v>
      </c>
      <c r="F80" s="3">
        <f>мальчики!J80</f>
        <v>60</v>
      </c>
      <c r="G80" s="3">
        <f>мальчики!O80</f>
        <v>0</v>
      </c>
      <c r="H80" s="3">
        <f>мальчики!P80</f>
        <v>80</v>
      </c>
      <c r="I80" s="3">
        <f>мальчики!U80</f>
        <v>0</v>
      </c>
      <c r="J80" s="3">
        <f>мальчики!V80</f>
        <v>10</v>
      </c>
      <c r="K80" s="3">
        <f>мальчики!AA80</f>
        <v>0</v>
      </c>
      <c r="L80" s="3">
        <f>мальчики!AB80</f>
        <v>0</v>
      </c>
      <c r="M80" s="3">
        <f>мальчики!AG80</f>
        <v>0</v>
      </c>
      <c r="N80" s="3">
        <f>мальчики!AH80</f>
        <v>0</v>
      </c>
      <c r="O80" s="3">
        <f>мальчики!AM80</f>
        <v>0</v>
      </c>
      <c r="P80" s="3">
        <f>мальчики!AO80</f>
        <v>0</v>
      </c>
      <c r="Q80" s="3">
        <f>мальчики!AP80</f>
        <v>5</v>
      </c>
    </row>
    <row r="81" spans="1:17" x14ac:dyDescent="0.25">
      <c r="A81">
        <f>мальчики!A81</f>
        <v>77</v>
      </c>
      <c r="B81" s="9">
        <f>мальчики!B81</f>
        <v>0</v>
      </c>
      <c r="C81" s="9">
        <f>мальчики!C81</f>
        <v>0</v>
      </c>
      <c r="D81" s="3">
        <f>мальчики!D81</f>
        <v>60</v>
      </c>
      <c r="E81" s="3">
        <f>мальчики!I81</f>
        <v>0</v>
      </c>
      <c r="F81" s="3">
        <f>мальчики!J81</f>
        <v>60</v>
      </c>
      <c r="G81" s="3">
        <f>мальчики!O81</f>
        <v>0</v>
      </c>
      <c r="H81" s="3">
        <f>мальчики!P81</f>
        <v>80</v>
      </c>
      <c r="I81" s="3">
        <f>мальчики!U81</f>
        <v>0</v>
      </c>
      <c r="J81" s="3">
        <f>мальчики!V81</f>
        <v>10</v>
      </c>
      <c r="K81" s="3">
        <f>мальчики!AA81</f>
        <v>0</v>
      </c>
      <c r="L81" s="3">
        <f>мальчики!AB81</f>
        <v>0</v>
      </c>
      <c r="M81" s="3">
        <f>мальчики!AG81</f>
        <v>0</v>
      </c>
      <c r="N81" s="3">
        <f>мальчики!AH81</f>
        <v>0</v>
      </c>
      <c r="O81" s="3">
        <f>мальчики!AM81</f>
        <v>0</v>
      </c>
      <c r="P81" s="3">
        <f>мальчики!AO81</f>
        <v>0</v>
      </c>
      <c r="Q81" s="3">
        <f>мальчики!AP81</f>
        <v>5</v>
      </c>
    </row>
    <row r="82" spans="1:17" x14ac:dyDescent="0.25">
      <c r="A82">
        <f>мальчики!A82</f>
        <v>78</v>
      </c>
      <c r="B82" s="9">
        <f>мальчики!B82</f>
        <v>0</v>
      </c>
      <c r="C82" s="9">
        <f>мальчики!C82</f>
        <v>0</v>
      </c>
      <c r="D82" s="3">
        <f>мальчики!D82</f>
        <v>60</v>
      </c>
      <c r="E82" s="3">
        <f>мальчики!I82</f>
        <v>0</v>
      </c>
      <c r="F82" s="3">
        <f>мальчики!J82</f>
        <v>60</v>
      </c>
      <c r="G82" s="3">
        <f>мальчики!O82</f>
        <v>0</v>
      </c>
      <c r="H82" s="3">
        <f>мальчики!P82</f>
        <v>80</v>
      </c>
      <c r="I82" s="3">
        <f>мальчики!U82</f>
        <v>0</v>
      </c>
      <c r="J82" s="3">
        <f>мальчики!V82</f>
        <v>10</v>
      </c>
      <c r="K82" s="3">
        <f>мальчики!AA82</f>
        <v>0</v>
      </c>
      <c r="L82" s="3">
        <f>мальчики!AB82</f>
        <v>0</v>
      </c>
      <c r="M82" s="3">
        <f>мальчики!AG82</f>
        <v>0</v>
      </c>
      <c r="N82" s="3">
        <f>мальчики!AH82</f>
        <v>0</v>
      </c>
      <c r="O82" s="3">
        <f>мальчики!AM82</f>
        <v>0</v>
      </c>
      <c r="P82" s="3">
        <f>мальчики!AO82</f>
        <v>0</v>
      </c>
      <c r="Q82" s="3">
        <f>мальчики!AP82</f>
        <v>5</v>
      </c>
    </row>
    <row r="83" spans="1:17" x14ac:dyDescent="0.25">
      <c r="A83">
        <f>мальчики!A83</f>
        <v>79</v>
      </c>
      <c r="B83" s="9">
        <f>мальчики!B83</f>
        <v>0</v>
      </c>
      <c r="C83" s="9">
        <f>мальчики!C83</f>
        <v>0</v>
      </c>
      <c r="D83" s="3">
        <f>мальчики!D83</f>
        <v>60</v>
      </c>
      <c r="E83" s="3">
        <f>мальчики!I83</f>
        <v>0</v>
      </c>
      <c r="F83" s="3">
        <f>мальчики!J83</f>
        <v>60</v>
      </c>
      <c r="G83" s="3">
        <f>мальчики!O83</f>
        <v>0</v>
      </c>
      <c r="H83" s="3">
        <f>мальчики!P83</f>
        <v>80</v>
      </c>
      <c r="I83" s="3">
        <f>мальчики!U83</f>
        <v>0</v>
      </c>
      <c r="J83" s="3">
        <f>мальчики!V83</f>
        <v>10</v>
      </c>
      <c r="K83" s="3">
        <f>мальчики!AA83</f>
        <v>0</v>
      </c>
      <c r="L83" s="3">
        <f>мальчики!AB83</f>
        <v>0</v>
      </c>
      <c r="M83" s="3">
        <f>мальчики!AG83</f>
        <v>0</v>
      </c>
      <c r="N83" s="3">
        <f>мальчики!AH83</f>
        <v>0</v>
      </c>
      <c r="O83" s="3">
        <f>мальчики!AM83</f>
        <v>0</v>
      </c>
      <c r="P83" s="3">
        <f>мальчики!AO83</f>
        <v>0</v>
      </c>
      <c r="Q83" s="3">
        <f>мальчики!AP83</f>
        <v>5</v>
      </c>
    </row>
    <row r="84" spans="1:17" x14ac:dyDescent="0.25">
      <c r="A84">
        <f>мальчики!A84</f>
        <v>80</v>
      </c>
      <c r="B84" s="9">
        <f>мальчики!B84</f>
        <v>0</v>
      </c>
      <c r="C84" s="9">
        <f>мальчики!C84</f>
        <v>0</v>
      </c>
      <c r="D84" s="3">
        <f>мальчики!D84</f>
        <v>60</v>
      </c>
      <c r="E84" s="3">
        <f>мальчики!I84</f>
        <v>0</v>
      </c>
      <c r="F84" s="3">
        <f>мальчики!J84</f>
        <v>60</v>
      </c>
      <c r="G84" s="3">
        <f>мальчики!O84</f>
        <v>0</v>
      </c>
      <c r="H84" s="3">
        <f>мальчики!P84</f>
        <v>80</v>
      </c>
      <c r="I84" s="3">
        <f>мальчики!U84</f>
        <v>0</v>
      </c>
      <c r="J84" s="3">
        <f>мальчики!V84</f>
        <v>10</v>
      </c>
      <c r="K84" s="3">
        <f>мальчики!AA84</f>
        <v>0</v>
      </c>
      <c r="L84" s="3">
        <f>мальчики!AB84</f>
        <v>0</v>
      </c>
      <c r="M84" s="3">
        <f>мальчики!AG84</f>
        <v>0</v>
      </c>
      <c r="N84" s="3">
        <f>мальчики!AH84</f>
        <v>0</v>
      </c>
      <c r="O84" s="3">
        <f>мальчики!AM84</f>
        <v>0</v>
      </c>
      <c r="P84" s="3">
        <f>мальчики!AO84</f>
        <v>0</v>
      </c>
      <c r="Q84" s="3">
        <f>мальчики!AP84</f>
        <v>5</v>
      </c>
    </row>
    <row r="85" spans="1:17" x14ac:dyDescent="0.25">
      <c r="A85">
        <f>мальчики!A85</f>
        <v>81</v>
      </c>
      <c r="B85" s="9">
        <f>мальчики!B85</f>
        <v>0</v>
      </c>
      <c r="C85" s="9">
        <f>мальчики!C85</f>
        <v>0</v>
      </c>
      <c r="D85" s="3">
        <f>мальчики!D85</f>
        <v>60</v>
      </c>
      <c r="E85" s="3">
        <f>мальчики!I85</f>
        <v>0</v>
      </c>
      <c r="F85" s="3">
        <f>мальчики!J85</f>
        <v>60</v>
      </c>
      <c r="G85" s="3">
        <f>мальчики!O85</f>
        <v>0</v>
      </c>
      <c r="H85" s="3">
        <f>мальчики!P85</f>
        <v>80</v>
      </c>
      <c r="I85" s="3">
        <f>мальчики!U85</f>
        <v>0</v>
      </c>
      <c r="J85" s="3">
        <f>мальчики!V85</f>
        <v>10</v>
      </c>
      <c r="K85" s="3">
        <f>мальчики!AA85</f>
        <v>0</v>
      </c>
      <c r="L85" s="3">
        <f>мальчики!AB85</f>
        <v>0</v>
      </c>
      <c r="M85" s="3">
        <f>мальчики!AG85</f>
        <v>0</v>
      </c>
      <c r="N85" s="3">
        <f>мальчики!AH85</f>
        <v>0</v>
      </c>
      <c r="O85" s="3">
        <f>мальчики!AM85</f>
        <v>0</v>
      </c>
      <c r="P85" s="3">
        <f>мальчики!AO85</f>
        <v>0</v>
      </c>
      <c r="Q85" s="3">
        <f>мальчики!AP85</f>
        <v>5</v>
      </c>
    </row>
    <row r="86" spans="1:17" x14ac:dyDescent="0.25">
      <c r="A86">
        <f>мальчики!A86</f>
        <v>82</v>
      </c>
      <c r="B86" s="9">
        <f>мальчики!B86</f>
        <v>0</v>
      </c>
      <c r="C86" s="9">
        <f>мальчики!C86</f>
        <v>0</v>
      </c>
      <c r="D86" s="3">
        <f>мальчики!D86</f>
        <v>60</v>
      </c>
      <c r="E86" s="3">
        <f>мальчики!I86</f>
        <v>0</v>
      </c>
      <c r="F86" s="3">
        <f>мальчики!J86</f>
        <v>60</v>
      </c>
      <c r="G86" s="3">
        <f>мальчики!O86</f>
        <v>0</v>
      </c>
      <c r="H86" s="3">
        <f>мальчики!P86</f>
        <v>80</v>
      </c>
      <c r="I86" s="3">
        <f>мальчики!U86</f>
        <v>0</v>
      </c>
      <c r="J86" s="3">
        <f>мальчики!V86</f>
        <v>10</v>
      </c>
      <c r="K86" s="3">
        <f>мальчики!AA86</f>
        <v>0</v>
      </c>
      <c r="L86" s="3">
        <f>мальчики!AB86</f>
        <v>0</v>
      </c>
      <c r="M86" s="3">
        <f>мальчики!AG86</f>
        <v>0</v>
      </c>
      <c r="N86" s="3">
        <f>мальчики!AH86</f>
        <v>0</v>
      </c>
      <c r="O86" s="3">
        <f>мальчики!AM86</f>
        <v>0</v>
      </c>
      <c r="P86" s="3">
        <f>мальчики!AO86</f>
        <v>0</v>
      </c>
      <c r="Q86" s="3">
        <f>мальчики!AP86</f>
        <v>5</v>
      </c>
    </row>
    <row r="87" spans="1:17" x14ac:dyDescent="0.25">
      <c r="A87">
        <f>мальчики!A87</f>
        <v>83</v>
      </c>
      <c r="B87" s="9">
        <f>мальчики!B87</f>
        <v>0</v>
      </c>
      <c r="C87" s="9">
        <f>мальчики!C87</f>
        <v>0</v>
      </c>
      <c r="D87" s="3">
        <f>мальчики!D87</f>
        <v>60</v>
      </c>
      <c r="E87" s="3">
        <f>мальчики!I87</f>
        <v>0</v>
      </c>
      <c r="F87" s="3">
        <f>мальчики!J87</f>
        <v>60</v>
      </c>
      <c r="G87" s="3">
        <f>мальчики!O87</f>
        <v>0</v>
      </c>
      <c r="H87" s="3">
        <f>мальчики!P87</f>
        <v>80</v>
      </c>
      <c r="I87" s="3">
        <f>мальчики!U87</f>
        <v>0</v>
      </c>
      <c r="J87" s="3">
        <f>мальчики!V87</f>
        <v>10</v>
      </c>
      <c r="K87" s="3">
        <f>мальчики!AA87</f>
        <v>0</v>
      </c>
      <c r="L87" s="3">
        <f>мальчики!AB87</f>
        <v>0</v>
      </c>
      <c r="M87" s="3">
        <f>мальчики!AG87</f>
        <v>0</v>
      </c>
      <c r="N87" s="3">
        <f>мальчики!AH87</f>
        <v>0</v>
      </c>
      <c r="O87" s="3">
        <f>мальчики!AM87</f>
        <v>0</v>
      </c>
      <c r="P87" s="3">
        <f>мальчики!AO87</f>
        <v>0</v>
      </c>
      <c r="Q87" s="3">
        <f>мальчики!AP87</f>
        <v>5</v>
      </c>
    </row>
    <row r="88" spans="1:17" x14ac:dyDescent="0.25">
      <c r="A88">
        <f>мальчики!A88</f>
        <v>84</v>
      </c>
      <c r="B88" s="9">
        <f>мальчики!B88</f>
        <v>0</v>
      </c>
      <c r="C88" s="9">
        <f>мальчики!C88</f>
        <v>0</v>
      </c>
      <c r="D88" s="3">
        <f>мальчики!D88</f>
        <v>60</v>
      </c>
      <c r="E88" s="3">
        <f>мальчики!I88</f>
        <v>0</v>
      </c>
      <c r="F88" s="3">
        <f>мальчики!J88</f>
        <v>60</v>
      </c>
      <c r="G88" s="3">
        <f>мальчики!O88</f>
        <v>0</v>
      </c>
      <c r="H88" s="3">
        <f>мальчики!P88</f>
        <v>80</v>
      </c>
      <c r="I88" s="3">
        <f>мальчики!U88</f>
        <v>0</v>
      </c>
      <c r="J88" s="3">
        <f>мальчики!V88</f>
        <v>10</v>
      </c>
      <c r="K88" s="3">
        <f>мальчики!AA88</f>
        <v>0</v>
      </c>
      <c r="L88" s="3">
        <f>мальчики!AB88</f>
        <v>0</v>
      </c>
      <c r="M88" s="3">
        <f>мальчики!AG88</f>
        <v>0</v>
      </c>
      <c r="N88" s="3">
        <f>мальчики!AH88</f>
        <v>0</v>
      </c>
      <c r="O88" s="3">
        <f>мальчики!AM88</f>
        <v>0</v>
      </c>
      <c r="P88" s="3">
        <f>мальчики!AO88</f>
        <v>0</v>
      </c>
      <c r="Q88" s="3">
        <f>мальчики!AP88</f>
        <v>5</v>
      </c>
    </row>
    <row r="89" spans="1:17" x14ac:dyDescent="0.25">
      <c r="A89">
        <f>мальчики!A89</f>
        <v>85</v>
      </c>
      <c r="B89" s="9">
        <f>мальчики!B89</f>
        <v>0</v>
      </c>
      <c r="C89" s="9">
        <f>мальчики!C89</f>
        <v>0</v>
      </c>
      <c r="D89" s="3">
        <f>мальчики!D89</f>
        <v>60</v>
      </c>
      <c r="E89" s="3">
        <f>мальчики!I89</f>
        <v>0</v>
      </c>
      <c r="F89" s="3">
        <f>мальчики!J89</f>
        <v>60</v>
      </c>
      <c r="G89" s="3">
        <f>мальчики!O89</f>
        <v>0</v>
      </c>
      <c r="H89" s="3">
        <f>мальчики!P89</f>
        <v>80</v>
      </c>
      <c r="I89" s="3">
        <f>мальчики!U89</f>
        <v>0</v>
      </c>
      <c r="J89" s="3">
        <f>мальчики!V89</f>
        <v>10</v>
      </c>
      <c r="K89" s="3">
        <f>мальчики!AA89</f>
        <v>0</v>
      </c>
      <c r="L89" s="3">
        <f>мальчики!AB89</f>
        <v>0</v>
      </c>
      <c r="M89" s="3">
        <f>мальчики!AG89</f>
        <v>0</v>
      </c>
      <c r="N89" s="3">
        <f>мальчики!AH89</f>
        <v>0</v>
      </c>
      <c r="O89" s="3">
        <f>мальчики!AM89</f>
        <v>0</v>
      </c>
      <c r="P89" s="3">
        <f>мальчики!AO89</f>
        <v>0</v>
      </c>
      <c r="Q89" s="3">
        <f>мальчики!AP89</f>
        <v>5</v>
      </c>
    </row>
    <row r="90" spans="1:17" x14ac:dyDescent="0.25">
      <c r="A90">
        <f>мальчики!A90</f>
        <v>86</v>
      </c>
      <c r="B90" s="9">
        <f>мальчики!B90</f>
        <v>0</v>
      </c>
      <c r="C90" s="9">
        <f>мальчики!C90</f>
        <v>0</v>
      </c>
      <c r="D90" s="3">
        <f>мальчики!D90</f>
        <v>60</v>
      </c>
      <c r="E90" s="3">
        <f>мальчики!I90</f>
        <v>0</v>
      </c>
      <c r="F90" s="3">
        <f>мальчики!J90</f>
        <v>60</v>
      </c>
      <c r="G90" s="3">
        <f>мальчики!O90</f>
        <v>0</v>
      </c>
      <c r="H90" s="3">
        <f>мальчики!P90</f>
        <v>80</v>
      </c>
      <c r="I90" s="3">
        <f>мальчики!U90</f>
        <v>0</v>
      </c>
      <c r="J90" s="3">
        <f>мальчики!V90</f>
        <v>10</v>
      </c>
      <c r="K90" s="3">
        <f>мальчики!AA90</f>
        <v>0</v>
      </c>
      <c r="L90" s="3">
        <f>мальчики!AB90</f>
        <v>0</v>
      </c>
      <c r="M90" s="3">
        <f>мальчики!AG90</f>
        <v>0</v>
      </c>
      <c r="N90" s="3">
        <f>мальчики!AH90</f>
        <v>0</v>
      </c>
      <c r="O90" s="3">
        <f>мальчики!AM90</f>
        <v>0</v>
      </c>
      <c r="P90" s="3">
        <f>мальчики!AO90</f>
        <v>0</v>
      </c>
      <c r="Q90" s="3">
        <f>мальчики!AP90</f>
        <v>5</v>
      </c>
    </row>
    <row r="91" spans="1:17" x14ac:dyDescent="0.25">
      <c r="A91">
        <f>мальчики!A91</f>
        <v>87</v>
      </c>
      <c r="B91" s="9">
        <f>мальчики!B91</f>
        <v>0</v>
      </c>
      <c r="C91" s="9">
        <f>мальчики!C91</f>
        <v>0</v>
      </c>
      <c r="D91" s="3">
        <f>мальчики!D91</f>
        <v>60</v>
      </c>
      <c r="E91" s="3">
        <f>мальчики!I91</f>
        <v>0</v>
      </c>
      <c r="F91" s="3">
        <f>мальчики!J91</f>
        <v>60</v>
      </c>
      <c r="G91" s="3">
        <f>мальчики!O91</f>
        <v>0</v>
      </c>
      <c r="H91" s="3">
        <f>мальчики!P91</f>
        <v>80</v>
      </c>
      <c r="I91" s="3">
        <f>мальчики!U91</f>
        <v>0</v>
      </c>
      <c r="J91" s="3">
        <f>мальчики!V91</f>
        <v>10</v>
      </c>
      <c r="K91" s="3">
        <f>мальчики!AA91</f>
        <v>0</v>
      </c>
      <c r="L91" s="3">
        <f>мальчики!AB91</f>
        <v>0</v>
      </c>
      <c r="M91" s="3">
        <f>мальчики!AG91</f>
        <v>0</v>
      </c>
      <c r="N91" s="3">
        <f>мальчики!AH91</f>
        <v>0</v>
      </c>
      <c r="O91" s="3">
        <f>мальчики!AM91</f>
        <v>0</v>
      </c>
      <c r="P91" s="3">
        <f>мальчики!AO91</f>
        <v>0</v>
      </c>
      <c r="Q91" s="3">
        <f>мальчики!AP91</f>
        <v>5</v>
      </c>
    </row>
    <row r="92" spans="1:17" x14ac:dyDescent="0.25">
      <c r="A92">
        <f>мальчики!A92</f>
        <v>88</v>
      </c>
      <c r="B92" s="9">
        <f>мальчики!B92</f>
        <v>0</v>
      </c>
      <c r="C92" s="9">
        <f>мальчики!C92</f>
        <v>0</v>
      </c>
      <c r="D92" s="3">
        <f>мальчики!D92</f>
        <v>60</v>
      </c>
      <c r="E92" s="3">
        <f>мальчики!I92</f>
        <v>0</v>
      </c>
      <c r="F92" s="3">
        <f>мальчики!J92</f>
        <v>60</v>
      </c>
      <c r="G92" s="3">
        <f>мальчики!O92</f>
        <v>0</v>
      </c>
      <c r="H92" s="3">
        <f>мальчики!P92</f>
        <v>80</v>
      </c>
      <c r="I92" s="3">
        <f>мальчики!U92</f>
        <v>0</v>
      </c>
      <c r="J92" s="3">
        <f>мальчики!V92</f>
        <v>10</v>
      </c>
      <c r="K92" s="3">
        <f>мальчики!AA92</f>
        <v>0</v>
      </c>
      <c r="L92" s="3">
        <f>мальчики!AB92</f>
        <v>0</v>
      </c>
      <c r="M92" s="3">
        <f>мальчики!AG92</f>
        <v>0</v>
      </c>
      <c r="N92" s="3">
        <f>мальчики!AH92</f>
        <v>0</v>
      </c>
      <c r="O92" s="3">
        <f>мальчики!AM92</f>
        <v>0</v>
      </c>
      <c r="P92" s="3">
        <f>мальчики!AO92</f>
        <v>0</v>
      </c>
      <c r="Q92" s="3">
        <f>мальчики!AP92</f>
        <v>5</v>
      </c>
    </row>
    <row r="93" spans="1:17" x14ac:dyDescent="0.25">
      <c r="A93">
        <f>мальчики!A93</f>
        <v>89</v>
      </c>
      <c r="B93" s="9">
        <f>мальчики!B93</f>
        <v>0</v>
      </c>
      <c r="C93" s="9">
        <f>мальчики!C93</f>
        <v>0</v>
      </c>
      <c r="D93" s="3">
        <f>мальчики!D93</f>
        <v>60</v>
      </c>
      <c r="E93" s="3">
        <f>мальчики!I93</f>
        <v>0</v>
      </c>
      <c r="F93" s="3">
        <f>мальчики!J93</f>
        <v>60</v>
      </c>
      <c r="G93" s="3">
        <f>мальчики!O93</f>
        <v>0</v>
      </c>
      <c r="H93" s="3">
        <f>мальчики!P93</f>
        <v>80</v>
      </c>
      <c r="I93" s="3">
        <f>мальчики!U93</f>
        <v>0</v>
      </c>
      <c r="J93" s="3">
        <f>мальчики!V93</f>
        <v>10</v>
      </c>
      <c r="K93" s="3">
        <f>мальчики!AA93</f>
        <v>0</v>
      </c>
      <c r="L93" s="3">
        <f>мальчики!AB93</f>
        <v>0</v>
      </c>
      <c r="M93" s="3">
        <f>мальчики!AG93</f>
        <v>0</v>
      </c>
      <c r="N93" s="3">
        <f>мальчики!AH93</f>
        <v>0</v>
      </c>
      <c r="O93" s="3">
        <f>мальчики!AM93</f>
        <v>0</v>
      </c>
      <c r="P93" s="3">
        <f>мальчики!AO93</f>
        <v>0</v>
      </c>
      <c r="Q93" s="3">
        <f>мальчики!AP93</f>
        <v>5</v>
      </c>
    </row>
    <row r="94" spans="1:17" x14ac:dyDescent="0.25">
      <c r="A94">
        <f>мальчики!A94</f>
        <v>90</v>
      </c>
      <c r="B94" s="9">
        <f>мальчики!B94</f>
        <v>0</v>
      </c>
      <c r="C94" s="9">
        <f>мальчики!C94</f>
        <v>0</v>
      </c>
      <c r="D94" s="3">
        <f>мальчики!D94</f>
        <v>60</v>
      </c>
      <c r="E94" s="3">
        <f>мальчики!I94</f>
        <v>0</v>
      </c>
      <c r="F94" s="3">
        <f>мальчики!J94</f>
        <v>60</v>
      </c>
      <c r="G94" s="3">
        <f>мальчики!O94</f>
        <v>0</v>
      </c>
      <c r="H94" s="3">
        <f>мальчики!P94</f>
        <v>80</v>
      </c>
      <c r="I94" s="3">
        <f>мальчики!U94</f>
        <v>0</v>
      </c>
      <c r="J94" s="3">
        <f>мальчики!V94</f>
        <v>10</v>
      </c>
      <c r="K94" s="3">
        <f>мальчики!AA94</f>
        <v>0</v>
      </c>
      <c r="L94" s="3">
        <f>мальчики!AB94</f>
        <v>0</v>
      </c>
      <c r="M94" s="3">
        <f>мальчики!AG94</f>
        <v>0</v>
      </c>
      <c r="N94" s="3">
        <f>мальчики!AH94</f>
        <v>0</v>
      </c>
      <c r="O94" s="3">
        <f>мальчики!AM94</f>
        <v>0</v>
      </c>
      <c r="P94" s="3">
        <f>мальчики!AO94</f>
        <v>0</v>
      </c>
      <c r="Q94" s="3">
        <f>мальчики!AP94</f>
        <v>5</v>
      </c>
    </row>
    <row r="95" spans="1:17" x14ac:dyDescent="0.25">
      <c r="A95">
        <f>мальчики!A95</f>
        <v>91</v>
      </c>
      <c r="B95" s="9">
        <f>мальчики!B95</f>
        <v>0</v>
      </c>
      <c r="C95" s="9">
        <f>мальчики!C95</f>
        <v>0</v>
      </c>
      <c r="D95" s="3">
        <f>мальчики!D95</f>
        <v>60</v>
      </c>
      <c r="E95" s="3">
        <f>мальчики!I95</f>
        <v>0</v>
      </c>
      <c r="F95" s="3">
        <f>мальчики!J95</f>
        <v>60</v>
      </c>
      <c r="G95" s="3">
        <f>мальчики!O95</f>
        <v>0</v>
      </c>
      <c r="H95" s="3">
        <f>мальчики!P95</f>
        <v>80</v>
      </c>
      <c r="I95" s="3">
        <f>мальчики!U95</f>
        <v>0</v>
      </c>
      <c r="J95" s="3">
        <f>мальчики!V95</f>
        <v>10</v>
      </c>
      <c r="K95" s="3">
        <f>мальчики!AA95</f>
        <v>0</v>
      </c>
      <c r="L95" s="3">
        <f>мальчики!AB95</f>
        <v>0</v>
      </c>
      <c r="M95" s="3">
        <f>мальчики!AG95</f>
        <v>0</v>
      </c>
      <c r="N95" s="3">
        <f>мальчики!AH95</f>
        <v>0</v>
      </c>
      <c r="O95" s="3">
        <f>мальчики!AM95</f>
        <v>0</v>
      </c>
      <c r="P95" s="3">
        <f>мальчики!AO95</f>
        <v>0</v>
      </c>
      <c r="Q95" s="3">
        <f>мальчики!AP95</f>
        <v>5</v>
      </c>
    </row>
    <row r="96" spans="1:17" x14ac:dyDescent="0.25">
      <c r="A96">
        <f>мальчики!A96</f>
        <v>92</v>
      </c>
      <c r="B96" s="9">
        <f>мальчики!B96</f>
        <v>0</v>
      </c>
      <c r="C96" s="9">
        <f>мальчики!C96</f>
        <v>0</v>
      </c>
      <c r="D96" s="3">
        <f>мальчики!D96</f>
        <v>60</v>
      </c>
      <c r="E96" s="3">
        <f>мальчики!I96</f>
        <v>0</v>
      </c>
      <c r="F96" s="3">
        <f>мальчики!J96</f>
        <v>60</v>
      </c>
      <c r="G96" s="3">
        <f>мальчики!O96</f>
        <v>0</v>
      </c>
      <c r="H96" s="3">
        <f>мальчики!P96</f>
        <v>80</v>
      </c>
      <c r="I96" s="3">
        <f>мальчики!U96</f>
        <v>0</v>
      </c>
      <c r="J96" s="3">
        <f>мальчики!V96</f>
        <v>10</v>
      </c>
      <c r="K96" s="3">
        <f>мальчики!AA96</f>
        <v>0</v>
      </c>
      <c r="L96" s="3">
        <f>мальчики!AB96</f>
        <v>0</v>
      </c>
      <c r="M96" s="3">
        <f>мальчики!AG96</f>
        <v>0</v>
      </c>
      <c r="N96" s="3">
        <f>мальчики!AH96</f>
        <v>0</v>
      </c>
      <c r="O96" s="3">
        <f>мальчики!AM96</f>
        <v>0</v>
      </c>
      <c r="P96" s="3">
        <f>мальчики!AO96</f>
        <v>0</v>
      </c>
      <c r="Q96" s="3">
        <f>мальчики!AP96</f>
        <v>5</v>
      </c>
    </row>
    <row r="97" spans="1:17" x14ac:dyDescent="0.25">
      <c r="A97">
        <f>мальчики!A97</f>
        <v>93</v>
      </c>
      <c r="B97" s="9">
        <f>мальчики!B97</f>
        <v>0</v>
      </c>
      <c r="C97" s="9">
        <f>мальчики!C97</f>
        <v>0</v>
      </c>
      <c r="D97" s="3">
        <f>мальчики!D97</f>
        <v>60</v>
      </c>
      <c r="E97" s="3">
        <f>мальчики!I97</f>
        <v>0</v>
      </c>
      <c r="F97" s="3">
        <f>мальчики!J97</f>
        <v>60</v>
      </c>
      <c r="G97" s="3">
        <f>мальчики!O97</f>
        <v>0</v>
      </c>
      <c r="H97" s="3">
        <f>мальчики!P97</f>
        <v>80</v>
      </c>
      <c r="I97" s="3">
        <f>мальчики!U97</f>
        <v>0</v>
      </c>
      <c r="J97" s="3">
        <f>мальчики!V97</f>
        <v>10</v>
      </c>
      <c r="K97" s="3">
        <f>мальчики!AA97</f>
        <v>0</v>
      </c>
      <c r="L97" s="3">
        <f>мальчики!AB97</f>
        <v>0</v>
      </c>
      <c r="M97" s="3">
        <f>мальчики!AG97</f>
        <v>0</v>
      </c>
      <c r="N97" s="3">
        <f>мальчики!AH97</f>
        <v>0</v>
      </c>
      <c r="O97" s="3">
        <f>мальчики!AM97</f>
        <v>0</v>
      </c>
      <c r="P97" s="3">
        <f>мальчики!AO97</f>
        <v>0</v>
      </c>
      <c r="Q97" s="3">
        <f>мальчики!AP97</f>
        <v>5</v>
      </c>
    </row>
    <row r="98" spans="1:17" x14ac:dyDescent="0.25">
      <c r="A98">
        <f>мальчики!A98</f>
        <v>94</v>
      </c>
      <c r="B98" s="9">
        <f>мальчики!B98</f>
        <v>0</v>
      </c>
      <c r="C98" s="9">
        <f>мальчики!C98</f>
        <v>0</v>
      </c>
      <c r="D98" s="3">
        <f>мальчики!D98</f>
        <v>60</v>
      </c>
      <c r="E98" s="3">
        <f>мальчики!I98</f>
        <v>0</v>
      </c>
      <c r="F98" s="3">
        <f>мальчики!J98</f>
        <v>60</v>
      </c>
      <c r="G98" s="3">
        <f>мальчики!O98</f>
        <v>0</v>
      </c>
      <c r="H98" s="3">
        <f>мальчики!P98</f>
        <v>80</v>
      </c>
      <c r="I98" s="3">
        <f>мальчики!U98</f>
        <v>0</v>
      </c>
      <c r="J98" s="3">
        <f>мальчики!V98</f>
        <v>10</v>
      </c>
      <c r="K98" s="3">
        <f>мальчики!AA98</f>
        <v>0</v>
      </c>
      <c r="L98" s="3">
        <f>мальчики!AB98</f>
        <v>0</v>
      </c>
      <c r="M98" s="3">
        <f>мальчики!AG98</f>
        <v>0</v>
      </c>
      <c r="N98" s="3">
        <f>мальчики!AH98</f>
        <v>0</v>
      </c>
      <c r="O98" s="3">
        <f>мальчики!AM98</f>
        <v>0</v>
      </c>
      <c r="P98" s="3">
        <f>мальчики!AO98</f>
        <v>0</v>
      </c>
      <c r="Q98" s="3">
        <f>мальчики!AP98</f>
        <v>5</v>
      </c>
    </row>
    <row r="99" spans="1:17" x14ac:dyDescent="0.25">
      <c r="A99">
        <f>мальчики!A99</f>
        <v>94</v>
      </c>
      <c r="B99" s="9">
        <f>мальчики!B99</f>
        <v>0</v>
      </c>
      <c r="C99" s="9">
        <f>мальчики!C99</f>
        <v>0</v>
      </c>
      <c r="D99" s="3">
        <f>мальчики!D99</f>
        <v>60</v>
      </c>
      <c r="E99" s="3">
        <f>мальчики!I99</f>
        <v>0</v>
      </c>
      <c r="F99" s="3">
        <f>мальчики!J99</f>
        <v>60</v>
      </c>
      <c r="G99" s="3">
        <f>мальчики!O99</f>
        <v>0</v>
      </c>
      <c r="H99" s="3">
        <f>мальчики!P99</f>
        <v>80</v>
      </c>
      <c r="I99" s="3">
        <f>мальчики!U99</f>
        <v>0</v>
      </c>
      <c r="J99" s="3">
        <f>мальчики!V99</f>
        <v>10</v>
      </c>
      <c r="K99" s="3">
        <f>мальчики!AA99</f>
        <v>0</v>
      </c>
      <c r="L99" s="3">
        <f>мальчики!AB99</f>
        <v>0</v>
      </c>
      <c r="M99" s="3">
        <f>мальчики!AG99</f>
        <v>0</v>
      </c>
      <c r="N99" s="3">
        <f>мальчики!AH99</f>
        <v>0</v>
      </c>
      <c r="O99" s="3">
        <f>мальчики!AM99</f>
        <v>0</v>
      </c>
      <c r="P99" s="3">
        <f>мальчики!AO99</f>
        <v>0</v>
      </c>
      <c r="Q99" s="3">
        <f>мальчики!AP99</f>
        <v>5</v>
      </c>
    </row>
    <row r="100" spans="1:17" x14ac:dyDescent="0.25">
      <c r="A100">
        <f>мальчики!A100</f>
        <v>95</v>
      </c>
      <c r="B100" s="9">
        <f>мальчики!B100</f>
        <v>0</v>
      </c>
      <c r="C100" s="9">
        <f>мальчики!C100</f>
        <v>0</v>
      </c>
      <c r="D100" s="3">
        <f>мальчики!D100</f>
        <v>60</v>
      </c>
      <c r="E100" s="3">
        <f>мальчики!I100</f>
        <v>0</v>
      </c>
      <c r="F100" s="3">
        <f>мальчики!J100</f>
        <v>60</v>
      </c>
      <c r="G100" s="3">
        <f>мальчики!O100</f>
        <v>0</v>
      </c>
      <c r="H100" s="3">
        <f>мальчики!P100</f>
        <v>80</v>
      </c>
      <c r="I100" s="3">
        <f>мальчики!U100</f>
        <v>0</v>
      </c>
      <c r="J100" s="3">
        <f>мальчики!V100</f>
        <v>10</v>
      </c>
      <c r="K100" s="3">
        <f>мальчики!AA100</f>
        <v>0</v>
      </c>
      <c r="L100" s="3">
        <f>мальчики!AB100</f>
        <v>0</v>
      </c>
      <c r="M100" s="3">
        <f>мальчики!AG100</f>
        <v>0</v>
      </c>
      <c r="N100" s="3">
        <f>мальчики!AH100</f>
        <v>0</v>
      </c>
      <c r="O100" s="3">
        <f>мальчики!AM100</f>
        <v>0</v>
      </c>
      <c r="P100" s="3">
        <f>мальчики!AO100</f>
        <v>0</v>
      </c>
      <c r="Q100" s="3">
        <f>мальчики!AP100</f>
        <v>5</v>
      </c>
    </row>
    <row r="101" spans="1:17" x14ac:dyDescent="0.25">
      <c r="A101">
        <f>мальчики!A101</f>
        <v>96</v>
      </c>
      <c r="B101" s="9">
        <f>мальчики!B101</f>
        <v>0</v>
      </c>
      <c r="C101" s="9">
        <f>мальчики!C101</f>
        <v>0</v>
      </c>
      <c r="D101" s="3">
        <f>мальчики!D101</f>
        <v>60</v>
      </c>
      <c r="E101" s="3">
        <f>мальчики!I101</f>
        <v>0</v>
      </c>
      <c r="F101" s="3">
        <f>мальчики!J101</f>
        <v>60</v>
      </c>
      <c r="G101" s="3">
        <f>мальчики!O101</f>
        <v>0</v>
      </c>
      <c r="H101" s="3">
        <f>мальчики!P101</f>
        <v>80</v>
      </c>
      <c r="I101" s="3">
        <f>мальчики!U101</f>
        <v>0</v>
      </c>
      <c r="J101" s="3">
        <f>мальчики!V101</f>
        <v>10</v>
      </c>
      <c r="K101" s="3">
        <f>мальчики!AA101</f>
        <v>0</v>
      </c>
      <c r="L101" s="3">
        <f>мальчики!AB101</f>
        <v>0</v>
      </c>
      <c r="M101" s="3">
        <f>мальчики!AG101</f>
        <v>0</v>
      </c>
      <c r="N101" s="3">
        <f>мальчики!AH101</f>
        <v>0</v>
      </c>
      <c r="O101" s="3">
        <f>мальчики!AM101</f>
        <v>0</v>
      </c>
      <c r="P101" s="3">
        <f>мальчики!AO101</f>
        <v>0</v>
      </c>
      <c r="Q101" s="3">
        <f>мальчики!AP101</f>
        <v>5</v>
      </c>
    </row>
    <row r="102" spans="1:17" x14ac:dyDescent="0.25">
      <c r="A102">
        <f>мальчики!A102</f>
        <v>97</v>
      </c>
      <c r="B102" s="9">
        <f>мальчики!B102</f>
        <v>0</v>
      </c>
      <c r="C102" s="9">
        <f>мальчики!C102</f>
        <v>0</v>
      </c>
      <c r="D102" s="3">
        <f>мальчики!D102</f>
        <v>60</v>
      </c>
      <c r="E102" s="3">
        <f>мальчики!I102</f>
        <v>0</v>
      </c>
      <c r="F102" s="3">
        <f>мальчики!J102</f>
        <v>60</v>
      </c>
      <c r="G102" s="3">
        <f>мальчики!O102</f>
        <v>0</v>
      </c>
      <c r="H102" s="3">
        <f>мальчики!P102</f>
        <v>80</v>
      </c>
      <c r="I102" s="3">
        <f>мальчики!U102</f>
        <v>0</v>
      </c>
      <c r="J102" s="3">
        <f>мальчики!V102</f>
        <v>10</v>
      </c>
      <c r="K102" s="3">
        <f>мальчики!AA102</f>
        <v>0</v>
      </c>
      <c r="L102" s="3">
        <f>мальчики!AB102</f>
        <v>0</v>
      </c>
      <c r="M102" s="3">
        <f>мальчики!AG102</f>
        <v>0</v>
      </c>
      <c r="N102" s="3">
        <f>мальчики!AH102</f>
        <v>0</v>
      </c>
      <c r="O102" s="3">
        <f>мальчики!AM102</f>
        <v>0</v>
      </c>
      <c r="P102" s="3">
        <f>мальчики!AO102</f>
        <v>0</v>
      </c>
      <c r="Q102" s="3">
        <f>мальчики!AP102</f>
        <v>5</v>
      </c>
    </row>
    <row r="103" spans="1:17" x14ac:dyDescent="0.25">
      <c r="A103">
        <f>мальчики!A103</f>
        <v>98</v>
      </c>
      <c r="B103" s="9">
        <f>мальчики!B103</f>
        <v>0</v>
      </c>
      <c r="C103" s="9">
        <f>мальчики!C103</f>
        <v>0</v>
      </c>
      <c r="D103" s="3">
        <f>мальчики!D103</f>
        <v>60</v>
      </c>
      <c r="E103" s="3">
        <f>мальчики!I103</f>
        <v>0</v>
      </c>
      <c r="F103" s="3">
        <f>мальчики!J103</f>
        <v>60</v>
      </c>
      <c r="G103" s="3">
        <f>мальчики!O103</f>
        <v>0</v>
      </c>
      <c r="H103" s="3">
        <f>мальчики!P103</f>
        <v>80</v>
      </c>
      <c r="I103" s="3">
        <f>мальчики!U103</f>
        <v>0</v>
      </c>
      <c r="J103" s="3">
        <f>мальчики!V103</f>
        <v>10</v>
      </c>
      <c r="K103" s="3">
        <f>мальчики!AA103</f>
        <v>0</v>
      </c>
      <c r="L103" s="3">
        <f>мальчики!AB103</f>
        <v>0</v>
      </c>
      <c r="M103" s="3">
        <f>мальчики!AG103</f>
        <v>0</v>
      </c>
      <c r="N103" s="3">
        <f>мальчики!AH103</f>
        <v>0</v>
      </c>
      <c r="O103" s="3">
        <f>мальчики!AM103</f>
        <v>0</v>
      </c>
      <c r="P103" s="3">
        <f>мальчики!AO103</f>
        <v>0</v>
      </c>
      <c r="Q103" s="3">
        <f>мальчики!AP103</f>
        <v>5</v>
      </c>
    </row>
    <row r="104" spans="1:17" x14ac:dyDescent="0.25">
      <c r="A104">
        <f>мальчики!A104</f>
        <v>99</v>
      </c>
      <c r="B104" s="9">
        <f>мальчики!B104</f>
        <v>0</v>
      </c>
      <c r="C104" s="9">
        <f>мальчики!C104</f>
        <v>0</v>
      </c>
      <c r="D104" s="3">
        <f>мальчики!D104</f>
        <v>60</v>
      </c>
      <c r="E104" s="3">
        <f>мальчики!I104</f>
        <v>0</v>
      </c>
      <c r="F104" s="3">
        <f>мальчики!J104</f>
        <v>60</v>
      </c>
      <c r="G104" s="3">
        <f>мальчики!O104</f>
        <v>0</v>
      </c>
      <c r="H104" s="3">
        <f>мальчики!P104</f>
        <v>80</v>
      </c>
      <c r="I104" s="3">
        <f>мальчики!U104</f>
        <v>0</v>
      </c>
      <c r="J104" s="3">
        <f>мальчики!V104</f>
        <v>10</v>
      </c>
      <c r="K104" s="3">
        <f>мальчики!AA104</f>
        <v>0</v>
      </c>
      <c r="L104" s="3">
        <f>мальчики!AB104</f>
        <v>0</v>
      </c>
      <c r="M104" s="3">
        <f>мальчики!AG104</f>
        <v>0</v>
      </c>
      <c r="N104" s="3">
        <f>мальчики!AH104</f>
        <v>0</v>
      </c>
      <c r="O104" s="3">
        <f>мальчики!AM104</f>
        <v>0</v>
      </c>
      <c r="P104" s="3">
        <f>мальчики!AO104</f>
        <v>0</v>
      </c>
      <c r="Q104" s="3">
        <f>мальчики!AP104</f>
        <v>5</v>
      </c>
    </row>
    <row r="105" spans="1:17" x14ac:dyDescent="0.25">
      <c r="A105">
        <f>мальчики!A105</f>
        <v>100</v>
      </c>
      <c r="B105" s="9">
        <f>мальчики!B105</f>
        <v>0</v>
      </c>
      <c r="C105" s="9">
        <f>мальчики!C105</f>
        <v>0</v>
      </c>
      <c r="D105" s="3">
        <f>мальчики!D105</f>
        <v>60</v>
      </c>
      <c r="E105" s="3">
        <f>мальчики!I105</f>
        <v>0</v>
      </c>
      <c r="F105" s="3">
        <f>мальчики!J105</f>
        <v>60</v>
      </c>
      <c r="G105" s="3">
        <f>мальчики!O105</f>
        <v>0</v>
      </c>
      <c r="H105" s="3">
        <f>мальчики!P105</f>
        <v>80</v>
      </c>
      <c r="I105" s="3">
        <f>мальчики!U105</f>
        <v>0</v>
      </c>
      <c r="J105" s="3">
        <f>мальчики!V105</f>
        <v>10</v>
      </c>
      <c r="K105" s="3">
        <f>мальчики!AA105</f>
        <v>0</v>
      </c>
      <c r="L105" s="3">
        <f>мальчики!AB105</f>
        <v>0</v>
      </c>
      <c r="M105" s="3">
        <f>мальчики!AG105</f>
        <v>0</v>
      </c>
      <c r="N105" s="3">
        <f>мальчики!AH105</f>
        <v>0</v>
      </c>
      <c r="O105" s="3">
        <f>мальчики!AM105</f>
        <v>0</v>
      </c>
      <c r="P105" s="3">
        <f>мальчики!AO105</f>
        <v>0</v>
      </c>
      <c r="Q105" s="3">
        <f>мальчики!AP105</f>
        <v>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9"/>
  <sheetViews>
    <sheetView topLeftCell="A16" zoomScale="80" zoomScaleNormal="80" workbookViewId="0">
      <selection activeCell="B25" sqref="B25"/>
    </sheetView>
  </sheetViews>
  <sheetFormatPr defaultRowHeight="15" x14ac:dyDescent="0.25"/>
  <sheetData>
    <row r="2" spans="1:9" x14ac:dyDescent="0.25">
      <c r="A2" s="203" t="s">
        <v>59</v>
      </c>
      <c r="B2" s="203"/>
      <c r="C2" s="203"/>
      <c r="D2" s="203"/>
      <c r="E2" s="44"/>
      <c r="F2" s="203" t="s">
        <v>60</v>
      </c>
      <c r="G2" s="203"/>
      <c r="H2" s="203"/>
      <c r="I2" s="203"/>
    </row>
    <row r="3" spans="1:9" ht="35.25" x14ac:dyDescent="0.25">
      <c r="A3" s="45" t="s">
        <v>56</v>
      </c>
      <c r="B3" s="43" t="s">
        <v>44</v>
      </c>
      <c r="C3" s="43" t="s">
        <v>61</v>
      </c>
      <c r="D3" s="67" t="s">
        <v>62</v>
      </c>
      <c r="F3" s="45" t="s">
        <v>56</v>
      </c>
      <c r="G3" s="43" t="s">
        <v>44</v>
      </c>
      <c r="H3" s="43" t="s">
        <v>61</v>
      </c>
      <c r="I3" s="67" t="s">
        <v>62</v>
      </c>
    </row>
    <row r="4" spans="1:9" x14ac:dyDescent="0.25">
      <c r="A4" s="45"/>
      <c r="B4" s="43"/>
      <c r="C4" s="43"/>
      <c r="D4" s="81"/>
      <c r="F4" s="45"/>
      <c r="G4" s="43"/>
      <c r="H4" s="43"/>
      <c r="I4" s="81"/>
    </row>
    <row r="5" spans="1:9" x14ac:dyDescent="0.25">
      <c r="A5" s="43">
        <v>1</v>
      </c>
      <c r="B5" s="79">
        <v>30</v>
      </c>
      <c r="C5" s="43">
        <v>471</v>
      </c>
      <c r="D5" s="47">
        <f t="shared" ref="D5:D43" si="0">IF(ISNUMBER(C5),RANK(C5,$C$5:$C$43,0),"")</f>
        <v>1</v>
      </c>
      <c r="E5" s="44"/>
      <c r="F5" s="43">
        <v>1</v>
      </c>
      <c r="G5" s="79">
        <v>31</v>
      </c>
      <c r="H5" s="43">
        <v>590</v>
      </c>
      <c r="I5" s="47">
        <f t="shared" ref="I5:I41" si="1">IF(ISNUMBER(H5),RANK(H5,$H$5:$H$41,0),"")</f>
        <v>1</v>
      </c>
    </row>
    <row r="6" spans="1:9" x14ac:dyDescent="0.25">
      <c r="A6" s="43">
        <v>2</v>
      </c>
      <c r="B6" s="79">
        <v>47</v>
      </c>
      <c r="C6" s="43">
        <v>468</v>
      </c>
      <c r="D6" s="47">
        <f t="shared" si="0"/>
        <v>2</v>
      </c>
      <c r="E6" s="44"/>
      <c r="F6" s="43">
        <v>2</v>
      </c>
      <c r="G6" s="79">
        <v>30</v>
      </c>
      <c r="H6" s="43">
        <v>577</v>
      </c>
      <c r="I6" s="47">
        <f t="shared" si="1"/>
        <v>2</v>
      </c>
    </row>
    <row r="7" spans="1:9" x14ac:dyDescent="0.25">
      <c r="A7" s="43">
        <v>3</v>
      </c>
      <c r="B7" s="79">
        <v>19</v>
      </c>
      <c r="C7" s="43">
        <v>466</v>
      </c>
      <c r="D7" s="47">
        <f t="shared" si="0"/>
        <v>3</v>
      </c>
      <c r="E7" s="44"/>
      <c r="F7" s="43">
        <v>3</v>
      </c>
      <c r="G7" s="79">
        <v>27</v>
      </c>
      <c r="H7" s="43">
        <v>568</v>
      </c>
      <c r="I7" s="47">
        <f t="shared" si="1"/>
        <v>3</v>
      </c>
    </row>
    <row r="8" spans="1:9" x14ac:dyDescent="0.25">
      <c r="A8" s="43">
        <v>4</v>
      </c>
      <c r="B8" s="79">
        <v>27</v>
      </c>
      <c r="C8" s="43">
        <v>449</v>
      </c>
      <c r="D8" s="47">
        <f t="shared" si="0"/>
        <v>4</v>
      </c>
      <c r="E8" s="44"/>
      <c r="F8" s="43">
        <v>4</v>
      </c>
      <c r="G8" s="79">
        <v>47</v>
      </c>
      <c r="H8" s="43">
        <v>535</v>
      </c>
      <c r="I8" s="47">
        <f t="shared" si="1"/>
        <v>4</v>
      </c>
    </row>
    <row r="9" spans="1:9" x14ac:dyDescent="0.25">
      <c r="A9" s="43">
        <v>5</v>
      </c>
      <c r="B9" s="79">
        <v>9</v>
      </c>
      <c r="C9" s="43">
        <v>438</v>
      </c>
      <c r="D9" s="47">
        <f t="shared" si="0"/>
        <v>5</v>
      </c>
      <c r="E9" s="44"/>
      <c r="F9" s="43">
        <v>5</v>
      </c>
      <c r="G9" s="79">
        <v>56</v>
      </c>
      <c r="H9" s="43">
        <v>528</v>
      </c>
      <c r="I9" s="47">
        <f t="shared" si="1"/>
        <v>5</v>
      </c>
    </row>
    <row r="10" spans="1:9" x14ac:dyDescent="0.25">
      <c r="A10" s="43">
        <v>7</v>
      </c>
      <c r="B10" s="79">
        <v>31</v>
      </c>
      <c r="C10" s="43">
        <v>433</v>
      </c>
      <c r="D10" s="47">
        <f t="shared" si="0"/>
        <v>6</v>
      </c>
      <c r="E10" s="44"/>
      <c r="F10" s="43">
        <v>6</v>
      </c>
      <c r="G10" s="79">
        <v>18</v>
      </c>
      <c r="H10" s="43">
        <v>524</v>
      </c>
      <c r="I10" s="47">
        <f t="shared" si="1"/>
        <v>6</v>
      </c>
    </row>
    <row r="11" spans="1:9" x14ac:dyDescent="0.25">
      <c r="A11" s="43">
        <v>6</v>
      </c>
      <c r="B11" s="79">
        <v>18</v>
      </c>
      <c r="C11" s="43">
        <v>432</v>
      </c>
      <c r="D11" s="47">
        <f t="shared" si="0"/>
        <v>7</v>
      </c>
      <c r="E11" s="44"/>
      <c r="F11" s="43">
        <v>7</v>
      </c>
      <c r="G11" s="79">
        <v>12</v>
      </c>
      <c r="H11" s="43">
        <v>512</v>
      </c>
      <c r="I11" s="47">
        <f t="shared" si="1"/>
        <v>7</v>
      </c>
    </row>
    <row r="12" spans="1:9" x14ac:dyDescent="0.25">
      <c r="A12" s="43">
        <v>8</v>
      </c>
      <c r="B12" s="79">
        <v>45</v>
      </c>
      <c r="C12" s="43">
        <v>428</v>
      </c>
      <c r="D12" s="47">
        <f t="shared" si="0"/>
        <v>8</v>
      </c>
      <c r="E12" s="44"/>
      <c r="F12" s="43">
        <v>9</v>
      </c>
      <c r="G12" s="79">
        <v>38</v>
      </c>
      <c r="H12" s="43">
        <v>498</v>
      </c>
      <c r="I12" s="47">
        <f t="shared" si="1"/>
        <v>8</v>
      </c>
    </row>
    <row r="13" spans="1:9" x14ac:dyDescent="0.25">
      <c r="A13" s="43">
        <v>10</v>
      </c>
      <c r="B13" s="79">
        <v>22</v>
      </c>
      <c r="C13" s="43">
        <v>390</v>
      </c>
      <c r="D13" s="47">
        <f t="shared" si="0"/>
        <v>9</v>
      </c>
      <c r="E13" s="44"/>
      <c r="F13" s="43">
        <v>10</v>
      </c>
      <c r="G13" s="79">
        <v>5</v>
      </c>
      <c r="H13" s="43">
        <v>490</v>
      </c>
      <c r="I13" s="47">
        <f t="shared" si="1"/>
        <v>9</v>
      </c>
    </row>
    <row r="14" spans="1:9" x14ac:dyDescent="0.25">
      <c r="A14" s="43">
        <v>11</v>
      </c>
      <c r="B14" s="79">
        <v>10</v>
      </c>
      <c r="C14" s="43">
        <v>380</v>
      </c>
      <c r="D14" s="47">
        <f t="shared" si="0"/>
        <v>10</v>
      </c>
      <c r="E14" s="44"/>
      <c r="F14" s="43">
        <v>11</v>
      </c>
      <c r="G14" s="79">
        <v>45</v>
      </c>
      <c r="H14" s="43">
        <v>473</v>
      </c>
      <c r="I14" s="47">
        <f t="shared" si="1"/>
        <v>10</v>
      </c>
    </row>
    <row r="15" spans="1:9" x14ac:dyDescent="0.25">
      <c r="A15" s="43">
        <v>12</v>
      </c>
      <c r="B15" s="79">
        <v>11</v>
      </c>
      <c r="C15" s="43">
        <v>379</v>
      </c>
      <c r="D15" s="47">
        <f t="shared" si="0"/>
        <v>11</v>
      </c>
      <c r="E15" s="44"/>
      <c r="F15" s="43">
        <v>12</v>
      </c>
      <c r="G15" s="79">
        <v>9</v>
      </c>
      <c r="H15" s="43">
        <v>464</v>
      </c>
      <c r="I15" s="47">
        <f t="shared" si="1"/>
        <v>11</v>
      </c>
    </row>
    <row r="16" spans="1:9" x14ac:dyDescent="0.25">
      <c r="A16" s="43">
        <v>13</v>
      </c>
      <c r="B16" s="79">
        <v>12</v>
      </c>
      <c r="C16" s="43">
        <v>379</v>
      </c>
      <c r="D16" s="47">
        <f t="shared" si="0"/>
        <v>11</v>
      </c>
      <c r="E16" s="44"/>
      <c r="F16" s="43">
        <v>13</v>
      </c>
      <c r="G16" s="79">
        <v>59</v>
      </c>
      <c r="H16" s="43">
        <v>456</v>
      </c>
      <c r="I16" s="47">
        <f t="shared" si="1"/>
        <v>12</v>
      </c>
    </row>
    <row r="17" spans="1:9" x14ac:dyDescent="0.25">
      <c r="A17" s="43">
        <v>9</v>
      </c>
      <c r="B17" s="79">
        <v>40</v>
      </c>
      <c r="C17" s="43">
        <v>377</v>
      </c>
      <c r="D17" s="47">
        <f t="shared" si="0"/>
        <v>13</v>
      </c>
      <c r="E17" s="44"/>
      <c r="F17" s="43">
        <v>14</v>
      </c>
      <c r="G17" s="79">
        <v>11</v>
      </c>
      <c r="H17" s="43">
        <v>448</v>
      </c>
      <c r="I17" s="47">
        <f t="shared" si="1"/>
        <v>13</v>
      </c>
    </row>
    <row r="18" spans="1:9" x14ac:dyDescent="0.25">
      <c r="A18" s="43">
        <v>14</v>
      </c>
      <c r="B18" s="79">
        <v>52</v>
      </c>
      <c r="C18" s="43">
        <v>377</v>
      </c>
      <c r="D18" s="47">
        <f t="shared" si="0"/>
        <v>13</v>
      </c>
      <c r="E18" s="44"/>
      <c r="F18" s="43">
        <v>15</v>
      </c>
      <c r="G18" s="79">
        <v>34</v>
      </c>
      <c r="H18" s="43">
        <v>439</v>
      </c>
      <c r="I18" s="47">
        <f t="shared" si="1"/>
        <v>14</v>
      </c>
    </row>
    <row r="19" spans="1:9" x14ac:dyDescent="0.25">
      <c r="A19" s="43">
        <v>15</v>
      </c>
      <c r="B19" s="79">
        <v>56</v>
      </c>
      <c r="C19" s="43">
        <v>373</v>
      </c>
      <c r="D19" s="47">
        <f t="shared" si="0"/>
        <v>15</v>
      </c>
      <c r="E19" s="44"/>
      <c r="F19" s="43">
        <v>16</v>
      </c>
      <c r="G19" s="79">
        <v>52</v>
      </c>
      <c r="H19" s="43">
        <v>432</v>
      </c>
      <c r="I19" s="47">
        <f t="shared" si="1"/>
        <v>15</v>
      </c>
    </row>
    <row r="20" spans="1:9" x14ac:dyDescent="0.25">
      <c r="A20" s="43">
        <v>16</v>
      </c>
      <c r="B20" s="79" t="s">
        <v>64</v>
      </c>
      <c r="C20" s="43">
        <v>369</v>
      </c>
      <c r="D20" s="47">
        <f t="shared" si="0"/>
        <v>16</v>
      </c>
      <c r="E20" s="44"/>
      <c r="F20" s="43">
        <v>17</v>
      </c>
      <c r="G20" s="79">
        <v>7</v>
      </c>
      <c r="H20" s="43">
        <v>430</v>
      </c>
      <c r="I20" s="47">
        <f t="shared" si="1"/>
        <v>16</v>
      </c>
    </row>
    <row r="21" spans="1:9" x14ac:dyDescent="0.25">
      <c r="A21" s="43">
        <v>17</v>
      </c>
      <c r="B21" s="79">
        <v>38</v>
      </c>
      <c r="C21" s="43">
        <v>368</v>
      </c>
      <c r="D21" s="47">
        <f t="shared" si="0"/>
        <v>17</v>
      </c>
      <c r="E21" s="44"/>
      <c r="F21" s="43">
        <v>18</v>
      </c>
      <c r="G21" s="79">
        <v>40</v>
      </c>
      <c r="H21" s="43">
        <v>430</v>
      </c>
      <c r="I21" s="47">
        <f t="shared" si="1"/>
        <v>16</v>
      </c>
    </row>
    <row r="22" spans="1:9" x14ac:dyDescent="0.25">
      <c r="A22" s="43">
        <v>18</v>
      </c>
      <c r="B22" s="79">
        <v>7</v>
      </c>
      <c r="C22" s="43">
        <v>366</v>
      </c>
      <c r="D22" s="47">
        <f t="shared" si="0"/>
        <v>18</v>
      </c>
      <c r="E22" s="44"/>
      <c r="F22" s="43">
        <v>19</v>
      </c>
      <c r="G22" s="79">
        <v>50</v>
      </c>
      <c r="H22" s="43">
        <v>425</v>
      </c>
      <c r="I22" s="47">
        <f t="shared" si="1"/>
        <v>18</v>
      </c>
    </row>
    <row r="23" spans="1:9" x14ac:dyDescent="0.25">
      <c r="A23" s="43">
        <v>19</v>
      </c>
      <c r="B23" s="79">
        <v>50</v>
      </c>
      <c r="C23" s="43">
        <v>364</v>
      </c>
      <c r="D23" s="47">
        <f t="shared" si="0"/>
        <v>19</v>
      </c>
      <c r="E23" s="44"/>
      <c r="F23" s="43">
        <v>8</v>
      </c>
      <c r="G23" s="79">
        <v>19</v>
      </c>
      <c r="H23" s="43">
        <v>418</v>
      </c>
      <c r="I23" s="47">
        <f t="shared" si="1"/>
        <v>19</v>
      </c>
    </row>
    <row r="24" spans="1:9" x14ac:dyDescent="0.25">
      <c r="A24" s="43">
        <v>20</v>
      </c>
      <c r="B24" s="79">
        <v>28</v>
      </c>
      <c r="C24" s="43">
        <v>352</v>
      </c>
      <c r="D24" s="47">
        <f t="shared" si="0"/>
        <v>20</v>
      </c>
      <c r="E24" s="44"/>
      <c r="F24" s="43">
        <v>21</v>
      </c>
      <c r="G24" s="79">
        <v>17</v>
      </c>
      <c r="H24" s="43">
        <v>414</v>
      </c>
      <c r="I24" s="47">
        <f t="shared" si="1"/>
        <v>20</v>
      </c>
    </row>
    <row r="25" spans="1:9" x14ac:dyDescent="0.25">
      <c r="A25" s="43">
        <v>21</v>
      </c>
      <c r="B25" s="79">
        <v>34</v>
      </c>
      <c r="C25" s="43">
        <v>342</v>
      </c>
      <c r="D25" s="47">
        <f t="shared" si="0"/>
        <v>21</v>
      </c>
      <c r="E25" s="44"/>
      <c r="F25" s="43">
        <v>22</v>
      </c>
      <c r="G25" s="79">
        <v>10</v>
      </c>
      <c r="H25" s="43">
        <v>411</v>
      </c>
      <c r="I25" s="47">
        <f t="shared" si="1"/>
        <v>21</v>
      </c>
    </row>
    <row r="26" spans="1:9" x14ac:dyDescent="0.25">
      <c r="A26" s="43">
        <v>22</v>
      </c>
      <c r="B26" s="79">
        <v>35</v>
      </c>
      <c r="C26" s="43">
        <v>341</v>
      </c>
      <c r="D26" s="47">
        <f t="shared" si="0"/>
        <v>22</v>
      </c>
      <c r="E26" s="44"/>
      <c r="F26" s="43">
        <v>23</v>
      </c>
      <c r="G26" s="79">
        <v>22</v>
      </c>
      <c r="H26" s="43">
        <v>368</v>
      </c>
      <c r="I26" s="47">
        <f t="shared" si="1"/>
        <v>22</v>
      </c>
    </row>
    <row r="27" spans="1:9" x14ac:dyDescent="0.25">
      <c r="A27" s="43">
        <v>23</v>
      </c>
      <c r="B27" s="79">
        <v>36</v>
      </c>
      <c r="C27" s="43">
        <v>341</v>
      </c>
      <c r="D27" s="47">
        <f t="shared" si="0"/>
        <v>22</v>
      </c>
      <c r="E27" s="44"/>
      <c r="F27" s="43">
        <v>24</v>
      </c>
      <c r="G27" s="79">
        <v>39</v>
      </c>
      <c r="H27" s="43">
        <v>348</v>
      </c>
      <c r="I27" s="47">
        <f t="shared" si="1"/>
        <v>23</v>
      </c>
    </row>
    <row r="28" spans="1:9" x14ac:dyDescent="0.25">
      <c r="A28" s="43">
        <v>24</v>
      </c>
      <c r="B28" s="79">
        <v>5</v>
      </c>
      <c r="C28" s="43">
        <v>328</v>
      </c>
      <c r="D28" s="47">
        <f t="shared" si="0"/>
        <v>24</v>
      </c>
      <c r="E28" s="44"/>
      <c r="F28" s="43">
        <v>25</v>
      </c>
      <c r="G28" s="79">
        <v>49</v>
      </c>
      <c r="H28" s="43">
        <v>326</v>
      </c>
      <c r="I28" s="47">
        <f t="shared" si="1"/>
        <v>24</v>
      </c>
    </row>
    <row r="29" spans="1:9" x14ac:dyDescent="0.25">
      <c r="A29" s="43">
        <v>26</v>
      </c>
      <c r="B29" s="79">
        <v>24</v>
      </c>
      <c r="C29" s="43">
        <v>315</v>
      </c>
      <c r="D29" s="47">
        <f t="shared" si="0"/>
        <v>25</v>
      </c>
      <c r="E29" s="44"/>
      <c r="F29" s="43">
        <v>26</v>
      </c>
      <c r="G29" s="79">
        <v>28</v>
      </c>
      <c r="H29" s="43">
        <v>324</v>
      </c>
      <c r="I29" s="47">
        <f t="shared" si="1"/>
        <v>25</v>
      </c>
    </row>
    <row r="30" spans="1:9" x14ac:dyDescent="0.25">
      <c r="A30" s="43">
        <v>27</v>
      </c>
      <c r="B30" s="79">
        <v>53</v>
      </c>
      <c r="C30" s="43">
        <v>309</v>
      </c>
      <c r="D30" s="47">
        <f t="shared" si="0"/>
        <v>26</v>
      </c>
      <c r="E30" s="44"/>
      <c r="F30" s="43">
        <v>27</v>
      </c>
      <c r="G30" s="79">
        <v>24</v>
      </c>
      <c r="H30" s="43">
        <v>318</v>
      </c>
      <c r="I30" s="47">
        <f t="shared" si="1"/>
        <v>26</v>
      </c>
    </row>
    <row r="31" spans="1:9" x14ac:dyDescent="0.25">
      <c r="A31" s="43">
        <v>28</v>
      </c>
      <c r="B31" s="79">
        <v>67</v>
      </c>
      <c r="C31" s="43">
        <v>308</v>
      </c>
      <c r="D31" s="47">
        <f t="shared" si="0"/>
        <v>27</v>
      </c>
      <c r="E31" s="44"/>
      <c r="F31" s="43">
        <v>28</v>
      </c>
      <c r="G31" s="79">
        <v>20</v>
      </c>
      <c r="H31" s="43">
        <v>313</v>
      </c>
      <c r="I31" s="47">
        <f t="shared" si="1"/>
        <v>27</v>
      </c>
    </row>
    <row r="32" spans="1:9" x14ac:dyDescent="0.25">
      <c r="A32" s="43">
        <v>29</v>
      </c>
      <c r="B32" s="79">
        <v>29</v>
      </c>
      <c r="C32" s="43">
        <v>287</v>
      </c>
      <c r="D32" s="47">
        <f t="shared" si="0"/>
        <v>28</v>
      </c>
      <c r="E32" s="44"/>
      <c r="F32" s="43">
        <v>29</v>
      </c>
      <c r="G32" s="79">
        <v>67</v>
      </c>
      <c r="H32" s="43">
        <v>312</v>
      </c>
      <c r="I32" s="47">
        <f t="shared" si="1"/>
        <v>28</v>
      </c>
    </row>
    <row r="33" spans="1:9" x14ac:dyDescent="0.25">
      <c r="A33" s="43">
        <v>30</v>
      </c>
      <c r="B33" s="79">
        <v>23</v>
      </c>
      <c r="C33" s="43">
        <v>286</v>
      </c>
      <c r="D33" s="47">
        <f t="shared" si="0"/>
        <v>29</v>
      </c>
      <c r="E33" s="44"/>
      <c r="F33" s="43">
        <v>20</v>
      </c>
      <c r="G33" s="79">
        <v>32</v>
      </c>
      <c r="H33" s="43">
        <v>307</v>
      </c>
      <c r="I33" s="47">
        <f t="shared" si="1"/>
        <v>29</v>
      </c>
    </row>
    <row r="34" spans="1:9" x14ac:dyDescent="0.25">
      <c r="A34" s="43">
        <v>31</v>
      </c>
      <c r="B34" s="79">
        <v>41</v>
      </c>
      <c r="C34" s="43">
        <v>279</v>
      </c>
      <c r="D34" s="47">
        <f t="shared" si="0"/>
        <v>30</v>
      </c>
      <c r="E34" s="44"/>
      <c r="F34" s="43">
        <v>30</v>
      </c>
      <c r="G34" s="79">
        <v>75</v>
      </c>
      <c r="H34" s="43">
        <v>293</v>
      </c>
      <c r="I34" s="47">
        <f t="shared" si="1"/>
        <v>30</v>
      </c>
    </row>
    <row r="35" spans="1:9" x14ac:dyDescent="0.25">
      <c r="A35" s="43">
        <v>32</v>
      </c>
      <c r="B35" s="79">
        <v>59</v>
      </c>
      <c r="C35" s="43">
        <v>270</v>
      </c>
      <c r="D35" s="47">
        <f t="shared" si="0"/>
        <v>31</v>
      </c>
      <c r="E35" s="44"/>
      <c r="F35" s="43">
        <v>31</v>
      </c>
      <c r="G35" s="79">
        <v>48</v>
      </c>
      <c r="H35" s="43">
        <v>284</v>
      </c>
      <c r="I35" s="47">
        <f t="shared" si="1"/>
        <v>31</v>
      </c>
    </row>
    <row r="36" spans="1:9" x14ac:dyDescent="0.25">
      <c r="A36" s="43">
        <v>33</v>
      </c>
      <c r="B36" s="79">
        <v>17</v>
      </c>
      <c r="C36" s="43">
        <v>241</v>
      </c>
      <c r="D36" s="47">
        <f t="shared" si="0"/>
        <v>32</v>
      </c>
      <c r="E36" s="44"/>
      <c r="F36" s="43">
        <v>32</v>
      </c>
      <c r="G36" s="79">
        <v>23</v>
      </c>
      <c r="H36" s="43">
        <v>280</v>
      </c>
      <c r="I36" s="47">
        <f t="shared" si="1"/>
        <v>32</v>
      </c>
    </row>
    <row r="37" spans="1:9" x14ac:dyDescent="0.25">
      <c r="A37" s="43">
        <v>34</v>
      </c>
      <c r="B37" s="79">
        <v>49</v>
      </c>
      <c r="C37" s="43">
        <v>233</v>
      </c>
      <c r="D37" s="47">
        <f t="shared" si="0"/>
        <v>33</v>
      </c>
      <c r="E37" s="44"/>
      <c r="F37" s="43">
        <v>33</v>
      </c>
      <c r="G37" s="79">
        <v>53</v>
      </c>
      <c r="H37" s="43">
        <v>278</v>
      </c>
      <c r="I37" s="47">
        <f t="shared" si="1"/>
        <v>33</v>
      </c>
    </row>
    <row r="38" spans="1:9" x14ac:dyDescent="0.25">
      <c r="A38" s="43">
        <v>35</v>
      </c>
      <c r="B38" s="79">
        <v>44</v>
      </c>
      <c r="C38" s="43">
        <v>232</v>
      </c>
      <c r="D38" s="47">
        <f t="shared" si="0"/>
        <v>34</v>
      </c>
      <c r="E38" s="44"/>
      <c r="F38" s="43">
        <v>34</v>
      </c>
      <c r="G38" s="79">
        <v>36</v>
      </c>
      <c r="H38" s="43">
        <v>277</v>
      </c>
      <c r="I38" s="47">
        <f t="shared" si="1"/>
        <v>34</v>
      </c>
    </row>
    <row r="39" spans="1:9" x14ac:dyDescent="0.25">
      <c r="A39" s="43">
        <v>36</v>
      </c>
      <c r="B39" s="79">
        <v>75</v>
      </c>
      <c r="C39" s="43">
        <v>222</v>
      </c>
      <c r="D39" s="47">
        <f t="shared" si="0"/>
        <v>35</v>
      </c>
      <c r="E39" s="44"/>
      <c r="F39" s="43">
        <v>36</v>
      </c>
      <c r="G39" s="79">
        <v>41</v>
      </c>
      <c r="H39" s="43">
        <v>235</v>
      </c>
      <c r="I39" s="47">
        <f t="shared" si="1"/>
        <v>35</v>
      </c>
    </row>
    <row r="40" spans="1:9" x14ac:dyDescent="0.25">
      <c r="A40" s="43">
        <v>37</v>
      </c>
      <c r="B40" s="79">
        <v>48</v>
      </c>
      <c r="C40" s="43">
        <v>209</v>
      </c>
      <c r="D40" s="47">
        <f t="shared" si="0"/>
        <v>36</v>
      </c>
      <c r="E40" s="44"/>
      <c r="F40" s="43">
        <v>37</v>
      </c>
      <c r="G40" s="79">
        <v>44</v>
      </c>
      <c r="H40" s="43">
        <v>228</v>
      </c>
      <c r="I40" s="47">
        <f t="shared" si="1"/>
        <v>36</v>
      </c>
    </row>
    <row r="41" spans="1:9" x14ac:dyDescent="0.25">
      <c r="A41" s="43">
        <v>38</v>
      </c>
      <c r="B41" s="79">
        <v>39</v>
      </c>
      <c r="C41" s="43">
        <v>197</v>
      </c>
      <c r="D41" s="47">
        <f t="shared" si="0"/>
        <v>37</v>
      </c>
      <c r="E41" s="44"/>
      <c r="F41" s="43">
        <v>35</v>
      </c>
      <c r="G41" s="79">
        <v>29</v>
      </c>
      <c r="H41" s="43">
        <v>198</v>
      </c>
      <c r="I41" s="47">
        <f t="shared" si="1"/>
        <v>37</v>
      </c>
    </row>
    <row r="42" spans="1:9" x14ac:dyDescent="0.25">
      <c r="A42" s="43">
        <v>39</v>
      </c>
      <c r="B42" s="79">
        <v>20</v>
      </c>
      <c r="C42" s="43">
        <v>179</v>
      </c>
      <c r="D42" s="47">
        <f t="shared" si="0"/>
        <v>38</v>
      </c>
      <c r="E42" s="44"/>
      <c r="F42" s="74">
        <v>38</v>
      </c>
      <c r="G42" s="80">
        <v>43</v>
      </c>
      <c r="H42" s="74">
        <v>412</v>
      </c>
      <c r="I42" s="75">
        <v>38</v>
      </c>
    </row>
    <row r="43" spans="1:9" x14ac:dyDescent="0.25">
      <c r="A43" s="43">
        <v>25</v>
      </c>
      <c r="B43" s="79">
        <v>32</v>
      </c>
      <c r="C43" s="43">
        <v>171</v>
      </c>
      <c r="D43" s="47">
        <f t="shared" si="0"/>
        <v>39</v>
      </c>
      <c r="E43" s="44"/>
      <c r="F43" s="74">
        <v>39</v>
      </c>
      <c r="G43" s="80">
        <v>46</v>
      </c>
      <c r="H43" s="74">
        <v>375</v>
      </c>
      <c r="I43" s="75">
        <v>38</v>
      </c>
    </row>
    <row r="44" spans="1:9" x14ac:dyDescent="0.25">
      <c r="A44" s="74">
        <v>40</v>
      </c>
      <c r="B44" s="80">
        <v>43</v>
      </c>
      <c r="C44" s="74">
        <v>291</v>
      </c>
      <c r="D44" s="75">
        <v>40</v>
      </c>
      <c r="E44" s="44"/>
      <c r="F44" s="43"/>
      <c r="G44" s="43"/>
      <c r="H44" s="43"/>
      <c r="I44" s="47"/>
    </row>
    <row r="45" spans="1:9" x14ac:dyDescent="0.25">
      <c r="A45" s="74">
        <v>41</v>
      </c>
      <c r="B45" s="80">
        <v>46</v>
      </c>
      <c r="C45" s="74">
        <v>256</v>
      </c>
      <c r="D45" s="75">
        <v>40</v>
      </c>
      <c r="E45" s="44"/>
      <c r="F45" s="43"/>
      <c r="G45" s="43"/>
      <c r="H45" s="43"/>
      <c r="I45" s="47"/>
    </row>
    <row r="46" spans="1:9" x14ac:dyDescent="0.25">
      <c r="A46" s="74">
        <v>42</v>
      </c>
      <c r="B46" s="80">
        <v>55</v>
      </c>
      <c r="C46" s="74">
        <v>206</v>
      </c>
      <c r="D46" s="75">
        <v>40</v>
      </c>
      <c r="E46" s="44"/>
      <c r="F46" s="43"/>
      <c r="G46" s="43"/>
      <c r="H46" s="43"/>
      <c r="I46" s="47"/>
    </row>
    <row r="47" spans="1:9" x14ac:dyDescent="0.25">
      <c r="A47" s="43"/>
      <c r="B47" s="46"/>
      <c r="C47" s="43"/>
      <c r="D47" s="47"/>
      <c r="E47" s="44"/>
      <c r="F47" s="43"/>
      <c r="G47" s="43"/>
      <c r="H47" s="43"/>
      <c r="I47" s="47"/>
    </row>
    <row r="49" spans="4:9" ht="18.75" x14ac:dyDescent="0.3">
      <c r="D49" s="76"/>
      <c r="E49" s="202" t="s">
        <v>451</v>
      </c>
      <c r="F49" s="202"/>
      <c r="G49" s="202"/>
      <c r="H49" s="202"/>
      <c r="I49" s="78"/>
    </row>
  </sheetData>
  <autoFilter ref="F4:I4"/>
  <mergeCells count="3">
    <mergeCell ref="E49:H49"/>
    <mergeCell ref="A2:D2"/>
    <mergeCell ref="F2:I2"/>
  </mergeCells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6"/>
  <sheetViews>
    <sheetView topLeftCell="A10" workbookViewId="0">
      <selection activeCell="N30" sqref="N30"/>
    </sheetView>
  </sheetViews>
  <sheetFormatPr defaultRowHeight="15" x14ac:dyDescent="0.25"/>
  <sheetData>
    <row r="2" spans="1:9" x14ac:dyDescent="0.25">
      <c r="A2" s="203" t="s">
        <v>59</v>
      </c>
      <c r="B2" s="203"/>
      <c r="C2" s="203"/>
      <c r="D2" s="203"/>
      <c r="E2" s="44"/>
      <c r="F2" s="203" t="s">
        <v>60</v>
      </c>
      <c r="G2" s="203"/>
      <c r="H2" s="203"/>
      <c r="I2" s="203"/>
    </row>
    <row r="3" spans="1:9" ht="35.25" x14ac:dyDescent="0.25">
      <c r="A3" s="45" t="s">
        <v>56</v>
      </c>
      <c r="B3" s="43" t="s">
        <v>44</v>
      </c>
      <c r="C3" s="43" t="s">
        <v>61</v>
      </c>
      <c r="D3" s="67" t="s">
        <v>62</v>
      </c>
      <c r="F3" s="45" t="s">
        <v>56</v>
      </c>
      <c r="G3" s="43" t="s">
        <v>44</v>
      </c>
      <c r="H3" s="43" t="s">
        <v>61</v>
      </c>
      <c r="I3" s="67" t="s">
        <v>62</v>
      </c>
    </row>
    <row r="4" spans="1:9" x14ac:dyDescent="0.25">
      <c r="A4" s="43">
        <v>1</v>
      </c>
      <c r="B4" s="46">
        <v>30</v>
      </c>
      <c r="C4" s="43">
        <v>471</v>
      </c>
      <c r="D4" s="47">
        <f t="shared" ref="D4:D31" si="0">IF(ISNUMBER(C4),RANK(C4,$C$4:$C$46,0),"")</f>
        <v>1</v>
      </c>
      <c r="E4" s="44"/>
      <c r="F4" s="43">
        <v>1</v>
      </c>
      <c r="G4" s="43">
        <v>31</v>
      </c>
      <c r="H4" s="43">
        <v>590</v>
      </c>
      <c r="I4" s="47">
        <f t="shared" ref="I4:I24" si="1">IF(ISNUMBER(H4),RANK(H4,$H$4:$H$46,0),"")</f>
        <v>1</v>
      </c>
    </row>
    <row r="5" spans="1:9" x14ac:dyDescent="0.25">
      <c r="A5" s="43">
        <v>2</v>
      </c>
      <c r="B5" s="46">
        <v>47</v>
      </c>
      <c r="C5" s="43">
        <v>468</v>
      </c>
      <c r="D5" s="47">
        <f t="shared" si="0"/>
        <v>2</v>
      </c>
      <c r="E5" s="44"/>
      <c r="F5" s="43">
        <v>2</v>
      </c>
      <c r="G5" s="43">
        <v>30</v>
      </c>
      <c r="H5" s="43">
        <v>577</v>
      </c>
      <c r="I5" s="47">
        <f t="shared" si="1"/>
        <v>2</v>
      </c>
    </row>
    <row r="6" spans="1:9" x14ac:dyDescent="0.25">
      <c r="A6" s="43">
        <v>3</v>
      </c>
      <c r="B6" s="46">
        <v>19</v>
      </c>
      <c r="C6" s="43">
        <v>466</v>
      </c>
      <c r="D6" s="47">
        <f t="shared" si="0"/>
        <v>3</v>
      </c>
      <c r="E6" s="44"/>
      <c r="F6" s="43">
        <v>3</v>
      </c>
      <c r="G6" s="43">
        <v>27</v>
      </c>
      <c r="H6" s="43">
        <v>568</v>
      </c>
      <c r="I6" s="47">
        <f t="shared" si="1"/>
        <v>3</v>
      </c>
    </row>
    <row r="7" spans="1:9" x14ac:dyDescent="0.25">
      <c r="A7" s="43">
        <v>4</v>
      </c>
      <c r="B7" s="46">
        <v>27</v>
      </c>
      <c r="C7" s="43">
        <v>449</v>
      </c>
      <c r="D7" s="47">
        <f t="shared" si="0"/>
        <v>4</v>
      </c>
      <c r="E7" s="44"/>
      <c r="F7" s="43">
        <v>4</v>
      </c>
      <c r="G7" s="43">
        <v>47</v>
      </c>
      <c r="H7" s="43">
        <v>535</v>
      </c>
      <c r="I7" s="47">
        <f t="shared" si="1"/>
        <v>4</v>
      </c>
    </row>
    <row r="8" spans="1:9" x14ac:dyDescent="0.25">
      <c r="A8" s="43">
        <v>5</v>
      </c>
      <c r="B8" s="46">
        <v>9</v>
      </c>
      <c r="C8" s="43">
        <v>438</v>
      </c>
      <c r="D8" s="47">
        <f t="shared" si="0"/>
        <v>5</v>
      </c>
      <c r="E8" s="44"/>
      <c r="F8" s="43">
        <v>5</v>
      </c>
      <c r="G8" s="43">
        <v>56</v>
      </c>
      <c r="H8" s="43">
        <v>528</v>
      </c>
      <c r="I8" s="47">
        <f t="shared" si="1"/>
        <v>5</v>
      </c>
    </row>
    <row r="9" spans="1:9" x14ac:dyDescent="0.25">
      <c r="A9" s="43">
        <v>6</v>
      </c>
      <c r="B9" s="43">
        <v>18</v>
      </c>
      <c r="C9" s="43">
        <v>436</v>
      </c>
      <c r="D9" s="47">
        <f t="shared" si="0"/>
        <v>6</v>
      </c>
      <c r="E9" s="44"/>
      <c r="F9" s="43">
        <v>6</v>
      </c>
      <c r="G9" s="43">
        <v>18</v>
      </c>
      <c r="H9" s="43">
        <v>524</v>
      </c>
      <c r="I9" s="47">
        <f t="shared" si="1"/>
        <v>6</v>
      </c>
    </row>
    <row r="10" spans="1:9" x14ac:dyDescent="0.25">
      <c r="A10" s="43">
        <v>7</v>
      </c>
      <c r="B10" s="43">
        <v>31</v>
      </c>
      <c r="C10" s="43">
        <v>433</v>
      </c>
      <c r="D10" s="47">
        <f t="shared" si="0"/>
        <v>7</v>
      </c>
      <c r="E10" s="44"/>
      <c r="F10" s="43">
        <v>7</v>
      </c>
      <c r="G10" s="43">
        <v>12</v>
      </c>
      <c r="H10" s="43">
        <v>512</v>
      </c>
      <c r="I10" s="47">
        <f t="shared" si="1"/>
        <v>7</v>
      </c>
    </row>
    <row r="11" spans="1:9" x14ac:dyDescent="0.25">
      <c r="A11" s="43">
        <v>8</v>
      </c>
      <c r="B11" s="46">
        <v>45</v>
      </c>
      <c r="C11" s="43">
        <v>428</v>
      </c>
      <c r="D11" s="47">
        <f t="shared" si="0"/>
        <v>8</v>
      </c>
      <c r="E11" s="44"/>
      <c r="F11" s="43">
        <v>8</v>
      </c>
      <c r="G11" s="43">
        <v>19</v>
      </c>
      <c r="H11" s="43">
        <v>508</v>
      </c>
      <c r="I11" s="47">
        <f t="shared" si="1"/>
        <v>8</v>
      </c>
    </row>
    <row r="12" spans="1:9" x14ac:dyDescent="0.25">
      <c r="A12" s="43">
        <v>9</v>
      </c>
      <c r="B12" s="43">
        <v>40</v>
      </c>
      <c r="C12" s="43">
        <v>413</v>
      </c>
      <c r="D12" s="47">
        <f t="shared" si="0"/>
        <v>9</v>
      </c>
      <c r="E12" s="44"/>
      <c r="F12" s="43">
        <v>9</v>
      </c>
      <c r="G12" s="43">
        <v>38</v>
      </c>
      <c r="H12" s="43">
        <v>498</v>
      </c>
      <c r="I12" s="47">
        <f t="shared" si="1"/>
        <v>9</v>
      </c>
    </row>
    <row r="13" spans="1:9" x14ac:dyDescent="0.25">
      <c r="A13" s="43">
        <v>10</v>
      </c>
      <c r="B13" s="46">
        <v>22</v>
      </c>
      <c r="C13" s="43">
        <v>390</v>
      </c>
      <c r="D13" s="47">
        <f t="shared" si="0"/>
        <v>10</v>
      </c>
      <c r="E13" s="44"/>
      <c r="F13" s="43">
        <v>10</v>
      </c>
      <c r="G13" s="43">
        <v>5</v>
      </c>
      <c r="H13" s="43">
        <v>490</v>
      </c>
      <c r="I13" s="47">
        <f t="shared" si="1"/>
        <v>10</v>
      </c>
    </row>
    <row r="14" spans="1:9" x14ac:dyDescent="0.25">
      <c r="A14" s="43">
        <v>11</v>
      </c>
      <c r="B14" s="43">
        <v>10</v>
      </c>
      <c r="C14" s="43">
        <v>380</v>
      </c>
      <c r="D14" s="47">
        <f t="shared" si="0"/>
        <v>11</v>
      </c>
      <c r="E14" s="44"/>
      <c r="F14" s="43">
        <v>11</v>
      </c>
      <c r="G14" s="43">
        <v>45</v>
      </c>
      <c r="H14" s="43">
        <v>473</v>
      </c>
      <c r="I14" s="47">
        <f t="shared" si="1"/>
        <v>11</v>
      </c>
    </row>
    <row r="15" spans="1:9" x14ac:dyDescent="0.25">
      <c r="A15" s="43">
        <v>12</v>
      </c>
      <c r="B15" s="46">
        <v>11</v>
      </c>
      <c r="C15" s="43">
        <v>379</v>
      </c>
      <c r="D15" s="47">
        <f t="shared" si="0"/>
        <v>12</v>
      </c>
      <c r="E15" s="44"/>
      <c r="F15" s="43">
        <v>12</v>
      </c>
      <c r="G15" s="43">
        <v>9</v>
      </c>
      <c r="H15" s="43">
        <v>464</v>
      </c>
      <c r="I15" s="47">
        <f t="shared" si="1"/>
        <v>12</v>
      </c>
    </row>
    <row r="16" spans="1:9" x14ac:dyDescent="0.25">
      <c r="A16" s="43">
        <v>13</v>
      </c>
      <c r="B16" s="46">
        <v>12</v>
      </c>
      <c r="C16" s="43">
        <v>379</v>
      </c>
      <c r="D16" s="47">
        <f t="shared" si="0"/>
        <v>12</v>
      </c>
      <c r="E16" s="44"/>
      <c r="F16" s="43">
        <v>13</v>
      </c>
      <c r="G16" s="43">
        <v>59</v>
      </c>
      <c r="H16" s="43">
        <v>456</v>
      </c>
      <c r="I16" s="47">
        <f t="shared" si="1"/>
        <v>13</v>
      </c>
    </row>
    <row r="17" spans="1:9" x14ac:dyDescent="0.25">
      <c r="A17" s="43">
        <v>14</v>
      </c>
      <c r="B17" s="43">
        <v>52</v>
      </c>
      <c r="C17" s="43">
        <v>377</v>
      </c>
      <c r="D17" s="47">
        <f t="shared" si="0"/>
        <v>14</v>
      </c>
      <c r="E17" s="44"/>
      <c r="F17" s="43">
        <v>14</v>
      </c>
      <c r="G17" s="43">
        <v>11</v>
      </c>
      <c r="H17" s="43">
        <v>448</v>
      </c>
      <c r="I17" s="47">
        <f t="shared" si="1"/>
        <v>14</v>
      </c>
    </row>
    <row r="18" spans="1:9" x14ac:dyDescent="0.25">
      <c r="A18" s="43">
        <v>15</v>
      </c>
      <c r="B18" s="46">
        <v>56</v>
      </c>
      <c r="C18" s="43">
        <v>373</v>
      </c>
      <c r="D18" s="47">
        <f t="shared" si="0"/>
        <v>15</v>
      </c>
      <c r="E18" s="44"/>
      <c r="F18" s="43">
        <v>15</v>
      </c>
      <c r="G18" s="43">
        <v>34</v>
      </c>
      <c r="H18" s="43">
        <v>439</v>
      </c>
      <c r="I18" s="47">
        <f t="shared" si="1"/>
        <v>15</v>
      </c>
    </row>
    <row r="19" spans="1:9" x14ac:dyDescent="0.25">
      <c r="A19" s="43">
        <v>16</v>
      </c>
      <c r="B19" s="43" t="s">
        <v>64</v>
      </c>
      <c r="C19" s="43">
        <v>369</v>
      </c>
      <c r="D19" s="47">
        <f t="shared" si="0"/>
        <v>16</v>
      </c>
      <c r="E19" s="44"/>
      <c r="F19" s="43">
        <v>16</v>
      </c>
      <c r="G19" s="43">
        <v>52</v>
      </c>
      <c r="H19" s="43">
        <v>432</v>
      </c>
      <c r="I19" s="47">
        <f t="shared" si="1"/>
        <v>16</v>
      </c>
    </row>
    <row r="20" spans="1:9" x14ac:dyDescent="0.25">
      <c r="A20" s="43">
        <v>17</v>
      </c>
      <c r="B20" s="46">
        <v>38</v>
      </c>
      <c r="C20" s="43">
        <v>368</v>
      </c>
      <c r="D20" s="47">
        <f t="shared" si="0"/>
        <v>17</v>
      </c>
      <c r="E20" s="44"/>
      <c r="F20" s="43">
        <v>17</v>
      </c>
      <c r="G20" s="43">
        <v>7</v>
      </c>
      <c r="H20" s="43">
        <v>430</v>
      </c>
      <c r="I20" s="47">
        <f t="shared" si="1"/>
        <v>17</v>
      </c>
    </row>
    <row r="21" spans="1:9" x14ac:dyDescent="0.25">
      <c r="A21" s="43">
        <v>18</v>
      </c>
      <c r="B21" s="46">
        <v>7</v>
      </c>
      <c r="C21" s="43">
        <v>366</v>
      </c>
      <c r="D21" s="47">
        <f t="shared" si="0"/>
        <v>18</v>
      </c>
      <c r="E21" s="44"/>
      <c r="F21" s="43">
        <v>18</v>
      </c>
      <c r="G21" s="43">
        <v>40</v>
      </c>
      <c r="H21" s="43">
        <v>430</v>
      </c>
      <c r="I21" s="47">
        <f t="shared" si="1"/>
        <v>17</v>
      </c>
    </row>
    <row r="22" spans="1:9" x14ac:dyDescent="0.25">
      <c r="A22" s="43">
        <v>19</v>
      </c>
      <c r="B22" s="46">
        <v>50</v>
      </c>
      <c r="C22" s="43">
        <v>364</v>
      </c>
      <c r="D22" s="47">
        <f t="shared" si="0"/>
        <v>19</v>
      </c>
      <c r="E22" s="44"/>
      <c r="F22" s="43">
        <v>19</v>
      </c>
      <c r="G22" s="43">
        <v>50</v>
      </c>
      <c r="H22" s="43">
        <v>425</v>
      </c>
      <c r="I22" s="47">
        <f t="shared" si="1"/>
        <v>19</v>
      </c>
    </row>
    <row r="23" spans="1:9" x14ac:dyDescent="0.25">
      <c r="A23" s="43">
        <v>20</v>
      </c>
      <c r="B23" s="46">
        <v>28</v>
      </c>
      <c r="C23" s="43">
        <v>352</v>
      </c>
      <c r="D23" s="47">
        <f t="shared" si="0"/>
        <v>20</v>
      </c>
      <c r="E23" s="44"/>
      <c r="F23" s="43">
        <v>20</v>
      </c>
      <c r="G23" s="43">
        <v>32</v>
      </c>
      <c r="H23" s="43">
        <v>424</v>
      </c>
      <c r="I23" s="47">
        <f t="shared" si="1"/>
        <v>20</v>
      </c>
    </row>
    <row r="24" spans="1:9" x14ac:dyDescent="0.25">
      <c r="A24" s="43">
        <v>21</v>
      </c>
      <c r="B24" s="46">
        <v>34</v>
      </c>
      <c r="C24" s="43">
        <v>342</v>
      </c>
      <c r="D24" s="47">
        <f t="shared" si="0"/>
        <v>21</v>
      </c>
      <c r="E24" s="44"/>
      <c r="F24" s="43">
        <v>21</v>
      </c>
      <c r="G24" s="43">
        <v>17</v>
      </c>
      <c r="H24" s="43">
        <v>414</v>
      </c>
      <c r="I24" s="47">
        <f t="shared" si="1"/>
        <v>21</v>
      </c>
    </row>
    <row r="25" spans="1:9" x14ac:dyDescent="0.25">
      <c r="A25" s="43">
        <v>22</v>
      </c>
      <c r="B25" s="46">
        <v>35</v>
      </c>
      <c r="C25" s="43">
        <v>341</v>
      </c>
      <c r="D25" s="47">
        <f t="shared" si="0"/>
        <v>22</v>
      </c>
      <c r="E25" s="44"/>
      <c r="F25" s="43">
        <v>22</v>
      </c>
      <c r="G25" s="77">
        <v>43</v>
      </c>
      <c r="H25" s="43">
        <v>412</v>
      </c>
      <c r="I25" s="47">
        <f t="shared" ref="I25:I27" si="2">IF(ISNUMBER(H25),RANK(H25,$H$4:$H$46,0),"")</f>
        <v>22</v>
      </c>
    </row>
    <row r="26" spans="1:9" x14ac:dyDescent="0.25">
      <c r="A26" s="43">
        <v>23</v>
      </c>
      <c r="B26" s="46">
        <v>36</v>
      </c>
      <c r="C26" s="43">
        <v>341</v>
      </c>
      <c r="D26" s="47">
        <f t="shared" si="0"/>
        <v>22</v>
      </c>
      <c r="E26" s="44"/>
      <c r="F26" s="43">
        <v>23</v>
      </c>
      <c r="G26" s="43">
        <v>10</v>
      </c>
      <c r="H26" s="43">
        <v>411</v>
      </c>
      <c r="I26" s="47">
        <f>IF(ISNUMBER(H26),RANK(H26,$H$4:$H$46,0),"")</f>
        <v>23</v>
      </c>
    </row>
    <row r="27" spans="1:9" x14ac:dyDescent="0.25">
      <c r="A27" s="43">
        <v>24</v>
      </c>
      <c r="B27" s="46">
        <v>5</v>
      </c>
      <c r="C27" s="43">
        <v>328</v>
      </c>
      <c r="D27" s="47">
        <f t="shared" si="0"/>
        <v>24</v>
      </c>
      <c r="E27" s="44"/>
      <c r="F27" s="43">
        <v>24</v>
      </c>
      <c r="G27" s="77">
        <v>46</v>
      </c>
      <c r="H27" s="43">
        <v>375</v>
      </c>
      <c r="I27" s="47">
        <f t="shared" si="2"/>
        <v>24</v>
      </c>
    </row>
    <row r="28" spans="1:9" x14ac:dyDescent="0.25">
      <c r="A28" s="43">
        <v>25</v>
      </c>
      <c r="B28" s="46">
        <v>32</v>
      </c>
      <c r="C28" s="43">
        <v>326</v>
      </c>
      <c r="D28" s="47">
        <f t="shared" si="0"/>
        <v>25</v>
      </c>
      <c r="E28" s="44"/>
      <c r="F28" s="43">
        <v>25</v>
      </c>
      <c r="G28" s="43">
        <v>22</v>
      </c>
      <c r="H28" s="43">
        <v>368</v>
      </c>
      <c r="I28" s="47">
        <f t="shared" ref="I28:I46" si="3">IF(ISNUMBER(H28),RANK(H28,$H$4:$H$46,0),"")</f>
        <v>25</v>
      </c>
    </row>
    <row r="29" spans="1:9" x14ac:dyDescent="0.25">
      <c r="A29" s="43">
        <v>26</v>
      </c>
      <c r="B29" s="43">
        <v>24</v>
      </c>
      <c r="C29" s="43">
        <v>315</v>
      </c>
      <c r="D29" s="47">
        <f t="shared" si="0"/>
        <v>26</v>
      </c>
      <c r="E29" s="44"/>
      <c r="F29" s="43">
        <v>26</v>
      </c>
      <c r="G29" s="43">
        <v>39</v>
      </c>
      <c r="H29" s="43">
        <v>348</v>
      </c>
      <c r="I29" s="47">
        <f t="shared" si="3"/>
        <v>26</v>
      </c>
    </row>
    <row r="30" spans="1:9" x14ac:dyDescent="0.25">
      <c r="A30" s="43">
        <v>27</v>
      </c>
      <c r="B30" s="46">
        <v>53</v>
      </c>
      <c r="C30" s="43">
        <v>309</v>
      </c>
      <c r="D30" s="47">
        <f t="shared" si="0"/>
        <v>27</v>
      </c>
      <c r="E30" s="44"/>
      <c r="F30" s="43">
        <v>27</v>
      </c>
      <c r="G30" s="43">
        <v>49</v>
      </c>
      <c r="H30" s="43">
        <v>326</v>
      </c>
      <c r="I30" s="47">
        <f t="shared" si="3"/>
        <v>27</v>
      </c>
    </row>
    <row r="31" spans="1:9" x14ac:dyDescent="0.25">
      <c r="A31" s="43">
        <v>28</v>
      </c>
      <c r="B31" s="46">
        <v>67</v>
      </c>
      <c r="C31" s="43">
        <v>308</v>
      </c>
      <c r="D31" s="47">
        <f t="shared" si="0"/>
        <v>28</v>
      </c>
      <c r="E31" s="44"/>
      <c r="F31" s="43">
        <v>28</v>
      </c>
      <c r="G31" s="43">
        <v>28</v>
      </c>
      <c r="H31" s="43">
        <v>324</v>
      </c>
      <c r="I31" s="47">
        <f t="shared" si="3"/>
        <v>28</v>
      </c>
    </row>
    <row r="32" spans="1:9" x14ac:dyDescent="0.25">
      <c r="A32" s="43">
        <v>29</v>
      </c>
      <c r="B32" s="77">
        <v>43</v>
      </c>
      <c r="C32" s="43">
        <v>291</v>
      </c>
      <c r="D32" s="47">
        <f t="shared" ref="D32:D43" si="4">IF(ISNUMBER(C32),RANK(C32,$C$4:$C$46,0),"")</f>
        <v>29</v>
      </c>
      <c r="E32" s="44"/>
      <c r="F32" s="43">
        <v>29</v>
      </c>
      <c r="G32" s="43">
        <v>24</v>
      </c>
      <c r="H32" s="43">
        <v>318</v>
      </c>
      <c r="I32" s="47">
        <f t="shared" si="3"/>
        <v>29</v>
      </c>
    </row>
    <row r="33" spans="1:9" x14ac:dyDescent="0.25">
      <c r="A33" s="43">
        <v>30</v>
      </c>
      <c r="B33" s="77">
        <v>29</v>
      </c>
      <c r="C33" s="43">
        <v>287</v>
      </c>
      <c r="D33" s="47">
        <f>IF(ISNUMBER(C33),RANK(C33,$C$4:$C$46,0),"")</f>
        <v>30</v>
      </c>
      <c r="E33" s="44"/>
      <c r="F33" s="43">
        <v>30</v>
      </c>
      <c r="G33" s="43">
        <v>20</v>
      </c>
      <c r="H33" s="43">
        <v>313</v>
      </c>
      <c r="I33" s="47">
        <f t="shared" si="3"/>
        <v>30</v>
      </c>
    </row>
    <row r="34" spans="1:9" x14ac:dyDescent="0.25">
      <c r="A34" s="43">
        <v>31</v>
      </c>
      <c r="B34" s="77">
        <v>23</v>
      </c>
      <c r="C34" s="43">
        <v>286</v>
      </c>
      <c r="D34" s="47">
        <f>IF(ISNUMBER(C34),RANK(C34,$C$4:$C$46,0),"")</f>
        <v>31</v>
      </c>
      <c r="E34" s="44"/>
      <c r="F34" s="43">
        <v>31</v>
      </c>
      <c r="G34" s="43">
        <v>67</v>
      </c>
      <c r="H34" s="43">
        <v>312</v>
      </c>
      <c r="I34" s="47">
        <f t="shared" si="3"/>
        <v>31</v>
      </c>
    </row>
    <row r="35" spans="1:9" x14ac:dyDescent="0.25">
      <c r="A35" s="43">
        <v>32</v>
      </c>
      <c r="B35" s="77">
        <v>41</v>
      </c>
      <c r="C35" s="43">
        <v>279</v>
      </c>
      <c r="D35" s="47">
        <f>IF(ISNUMBER(C35),RANK(C35,$C$4:$C$46,0),"")</f>
        <v>32</v>
      </c>
      <c r="E35" s="44"/>
      <c r="F35" s="43">
        <v>32</v>
      </c>
      <c r="G35" s="43">
        <v>75</v>
      </c>
      <c r="H35" s="43">
        <v>293</v>
      </c>
      <c r="I35" s="47">
        <f t="shared" si="3"/>
        <v>32</v>
      </c>
    </row>
    <row r="36" spans="1:9" x14ac:dyDescent="0.25">
      <c r="A36" s="43">
        <v>33</v>
      </c>
      <c r="B36" s="77">
        <v>59</v>
      </c>
      <c r="C36" s="43">
        <v>270</v>
      </c>
      <c r="D36" s="47">
        <f>IF(ISNUMBER(C36),RANK(C36,$C$4:$C$46,0),"")</f>
        <v>33</v>
      </c>
      <c r="E36" s="44"/>
      <c r="F36" s="43">
        <v>33</v>
      </c>
      <c r="G36" s="43">
        <v>48</v>
      </c>
      <c r="H36" s="43">
        <v>284</v>
      </c>
      <c r="I36" s="47">
        <f t="shared" si="3"/>
        <v>33</v>
      </c>
    </row>
    <row r="37" spans="1:9" x14ac:dyDescent="0.25">
      <c r="A37" s="43">
        <v>34</v>
      </c>
      <c r="B37" s="77">
        <v>46</v>
      </c>
      <c r="C37" s="43">
        <v>256</v>
      </c>
      <c r="D37" s="47">
        <f t="shared" si="4"/>
        <v>34</v>
      </c>
      <c r="E37" s="44"/>
      <c r="F37" s="43">
        <v>34</v>
      </c>
      <c r="G37" s="43">
        <v>23</v>
      </c>
      <c r="H37" s="43">
        <v>280</v>
      </c>
      <c r="I37" s="47">
        <f t="shared" si="3"/>
        <v>34</v>
      </c>
    </row>
    <row r="38" spans="1:9" x14ac:dyDescent="0.25">
      <c r="A38" s="43">
        <v>35</v>
      </c>
      <c r="B38" s="77">
        <v>17</v>
      </c>
      <c r="C38" s="43">
        <v>241</v>
      </c>
      <c r="D38" s="47">
        <f>IF(ISNUMBER(C38),RANK(C38,$C$4:$C$46,0),"")</f>
        <v>35</v>
      </c>
      <c r="E38" s="44"/>
      <c r="F38" s="43">
        <v>35</v>
      </c>
      <c r="G38" s="43">
        <v>53</v>
      </c>
      <c r="H38" s="43">
        <v>278</v>
      </c>
      <c r="I38" s="47">
        <f t="shared" si="3"/>
        <v>35</v>
      </c>
    </row>
    <row r="39" spans="1:9" x14ac:dyDescent="0.25">
      <c r="A39" s="43">
        <v>36</v>
      </c>
      <c r="B39" s="77">
        <v>49</v>
      </c>
      <c r="C39" s="43">
        <v>233</v>
      </c>
      <c r="D39" s="47">
        <f>IF(ISNUMBER(C39),RANK(C39,$C$4:$C$46,0),"")</f>
        <v>36</v>
      </c>
      <c r="E39" s="44"/>
      <c r="F39" s="43">
        <v>36</v>
      </c>
      <c r="G39" s="43">
        <v>36</v>
      </c>
      <c r="H39" s="43">
        <v>277</v>
      </c>
      <c r="I39" s="47">
        <f t="shared" si="3"/>
        <v>36</v>
      </c>
    </row>
    <row r="40" spans="1:9" x14ac:dyDescent="0.25">
      <c r="A40" s="43">
        <v>37</v>
      </c>
      <c r="B40" s="77">
        <v>44</v>
      </c>
      <c r="C40" s="43">
        <v>232</v>
      </c>
      <c r="D40" s="47">
        <f>IF(ISNUMBER(C40),RANK(C40,$C$4:$C$46,0),"")</f>
        <v>37</v>
      </c>
      <c r="E40" s="44"/>
      <c r="F40" s="43">
        <v>37</v>
      </c>
      <c r="G40" s="43">
        <v>29</v>
      </c>
      <c r="H40" s="43">
        <v>245</v>
      </c>
      <c r="I40" s="47">
        <f t="shared" si="3"/>
        <v>37</v>
      </c>
    </row>
    <row r="41" spans="1:9" x14ac:dyDescent="0.25">
      <c r="A41" s="43">
        <v>38</v>
      </c>
      <c r="B41" s="77">
        <v>75</v>
      </c>
      <c r="C41" s="43">
        <v>222</v>
      </c>
      <c r="D41" s="47">
        <f>IF(ISNUMBER(C41),RANK(C41,$C$4:$C$46,0),"")</f>
        <v>38</v>
      </c>
      <c r="E41" s="44"/>
      <c r="F41" s="43">
        <v>38</v>
      </c>
      <c r="G41" s="43">
        <v>41</v>
      </c>
      <c r="H41" s="43">
        <v>235</v>
      </c>
      <c r="I41" s="47">
        <f t="shared" si="3"/>
        <v>38</v>
      </c>
    </row>
    <row r="42" spans="1:9" x14ac:dyDescent="0.25">
      <c r="A42" s="43">
        <v>39</v>
      </c>
      <c r="B42" s="77">
        <v>48</v>
      </c>
      <c r="C42" s="43">
        <v>209</v>
      </c>
      <c r="D42" s="47">
        <f>IF(ISNUMBER(C42),RANK(C42,$C$4:$C$46,0),"")</f>
        <v>39</v>
      </c>
      <c r="E42" s="44"/>
      <c r="F42" s="43">
        <v>39</v>
      </c>
      <c r="G42" s="43">
        <v>44</v>
      </c>
      <c r="H42" s="43">
        <v>228</v>
      </c>
      <c r="I42" s="47">
        <f t="shared" si="3"/>
        <v>39</v>
      </c>
    </row>
    <row r="43" spans="1:9" x14ac:dyDescent="0.25">
      <c r="A43" s="43">
        <v>40</v>
      </c>
      <c r="B43" s="77">
        <v>55</v>
      </c>
      <c r="C43" s="43">
        <v>206</v>
      </c>
      <c r="D43" s="47">
        <f t="shared" si="4"/>
        <v>40</v>
      </c>
      <c r="E43" s="44"/>
      <c r="F43" s="43"/>
      <c r="G43" s="43"/>
      <c r="H43" s="43"/>
      <c r="I43" s="47" t="str">
        <f t="shared" si="3"/>
        <v/>
      </c>
    </row>
    <row r="44" spans="1:9" x14ac:dyDescent="0.25">
      <c r="A44" s="43">
        <v>41</v>
      </c>
      <c r="B44" s="46">
        <v>39</v>
      </c>
      <c r="C44" s="43">
        <v>197</v>
      </c>
      <c r="D44" s="47">
        <f>IF(ISNUMBER(C44),RANK(C44,$C$4:$C$46,0),"")</f>
        <v>41</v>
      </c>
      <c r="E44" s="44"/>
      <c r="F44" s="43"/>
      <c r="G44" s="43"/>
      <c r="H44" s="43"/>
      <c r="I44" s="47" t="str">
        <f t="shared" si="3"/>
        <v/>
      </c>
    </row>
    <row r="45" spans="1:9" x14ac:dyDescent="0.25">
      <c r="A45" s="43">
        <v>42</v>
      </c>
      <c r="B45" s="43">
        <v>20</v>
      </c>
      <c r="C45" s="43">
        <v>179</v>
      </c>
      <c r="D45" s="47">
        <f>IF(ISNUMBER(C45),RANK(C45,$C$4:$C$46,0),"")</f>
        <v>42</v>
      </c>
      <c r="E45" s="44"/>
      <c r="F45" s="43"/>
      <c r="G45" s="43"/>
      <c r="H45" s="43"/>
      <c r="I45" s="47" t="str">
        <f t="shared" si="3"/>
        <v/>
      </c>
    </row>
    <row r="46" spans="1:9" x14ac:dyDescent="0.25">
      <c r="A46" s="43"/>
      <c r="B46" s="46"/>
      <c r="C46" s="43"/>
      <c r="D46" s="47" t="str">
        <f>IF(ISNUMBER(C46),RANK(C46,$C$4:$C$46,0),"")</f>
        <v/>
      </c>
      <c r="E46" s="44"/>
      <c r="F46" s="43"/>
      <c r="G46" s="43"/>
      <c r="H46" s="43"/>
      <c r="I46" s="47" t="str">
        <f t="shared" si="3"/>
        <v/>
      </c>
    </row>
  </sheetData>
  <mergeCells count="2">
    <mergeCell ref="A2:D2"/>
    <mergeCell ref="F2:I2"/>
  </mergeCells>
  <pageMargins left="0.7" right="0.7" top="0.75" bottom="0.75" header="0.3" footer="0.3"/>
  <pageSetup paperSize="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5" sqref="A5:A51"/>
    </sheetView>
  </sheetViews>
  <sheetFormatPr defaultRowHeight="15" x14ac:dyDescent="0.25"/>
  <cols>
    <col min="2" max="5" width="0" hidden="1" customWidth="1"/>
  </cols>
  <sheetData>
    <row r="1" spans="1:7" x14ac:dyDescent="0.25">
      <c r="A1" s="204" t="s">
        <v>458</v>
      </c>
      <c r="B1" s="204"/>
      <c r="C1" s="204"/>
      <c r="D1" s="204"/>
      <c r="E1" s="204"/>
    </row>
    <row r="3" spans="1:7" ht="75" x14ac:dyDescent="0.25">
      <c r="A3" s="102" t="s">
        <v>459</v>
      </c>
      <c r="B3" s="103" t="s">
        <v>460</v>
      </c>
      <c r="C3" s="103" t="s">
        <v>461</v>
      </c>
      <c r="D3" s="103" t="s">
        <v>462</v>
      </c>
      <c r="E3" s="102" t="s">
        <v>463</v>
      </c>
      <c r="F3" s="103" t="s">
        <v>464</v>
      </c>
    </row>
    <row r="4" spans="1:7" x14ac:dyDescent="0.25">
      <c r="A4" s="102"/>
      <c r="B4" s="103"/>
      <c r="C4" s="103"/>
      <c r="D4" s="103"/>
      <c r="E4" s="102"/>
      <c r="F4" s="103"/>
    </row>
    <row r="5" spans="1:7" x14ac:dyDescent="0.25">
      <c r="A5" s="102">
        <v>5</v>
      </c>
      <c r="B5" s="102">
        <v>972</v>
      </c>
      <c r="C5" s="104">
        <v>972</v>
      </c>
      <c r="D5" s="105">
        <v>960</v>
      </c>
      <c r="E5" s="106">
        <v>966</v>
      </c>
      <c r="F5" s="102">
        <v>1036</v>
      </c>
      <c r="G5">
        <v>1</v>
      </c>
    </row>
    <row r="6" spans="1:7" x14ac:dyDescent="0.25">
      <c r="A6" s="102">
        <v>7</v>
      </c>
      <c r="B6" s="102">
        <v>1469</v>
      </c>
      <c r="C6" s="104">
        <v>1468</v>
      </c>
      <c r="D6" s="105">
        <v>1464</v>
      </c>
      <c r="E6" s="106">
        <v>1469</v>
      </c>
      <c r="F6" s="102">
        <v>1605</v>
      </c>
      <c r="G6">
        <v>2</v>
      </c>
    </row>
    <row r="7" spans="1:7" x14ac:dyDescent="0.25">
      <c r="A7" s="102">
        <v>9</v>
      </c>
      <c r="B7" s="102">
        <v>777</v>
      </c>
      <c r="C7" s="104">
        <v>777</v>
      </c>
      <c r="D7" s="105">
        <v>769</v>
      </c>
      <c r="E7" s="106">
        <v>768</v>
      </c>
      <c r="F7" s="102">
        <v>831</v>
      </c>
      <c r="G7">
        <v>3</v>
      </c>
    </row>
    <row r="8" spans="1:7" x14ac:dyDescent="0.25">
      <c r="A8" s="102">
        <v>10</v>
      </c>
      <c r="B8" s="102">
        <v>607</v>
      </c>
      <c r="C8" s="104">
        <v>607</v>
      </c>
      <c r="D8" s="105">
        <v>601</v>
      </c>
      <c r="E8" s="106">
        <v>597</v>
      </c>
      <c r="F8" s="102">
        <v>644</v>
      </c>
      <c r="G8">
        <v>4</v>
      </c>
    </row>
    <row r="9" spans="1:7" x14ac:dyDescent="0.25">
      <c r="A9" s="102">
        <v>11</v>
      </c>
      <c r="B9" s="102">
        <v>704</v>
      </c>
      <c r="C9" s="104">
        <v>704</v>
      </c>
      <c r="D9" s="105">
        <v>691</v>
      </c>
      <c r="E9" s="106">
        <v>688</v>
      </c>
      <c r="F9" s="102">
        <v>737</v>
      </c>
      <c r="G9">
        <v>5</v>
      </c>
    </row>
    <row r="10" spans="1:7" x14ac:dyDescent="0.25">
      <c r="A10" s="102">
        <v>12</v>
      </c>
      <c r="B10" s="102">
        <v>1116</v>
      </c>
      <c r="C10" s="104">
        <v>1116</v>
      </c>
      <c r="D10" s="105">
        <v>1109</v>
      </c>
      <c r="E10" s="106">
        <v>1099</v>
      </c>
      <c r="F10" s="102">
        <v>1136</v>
      </c>
      <c r="G10">
        <v>6</v>
      </c>
    </row>
    <row r="11" spans="1:7" x14ac:dyDescent="0.25">
      <c r="A11" s="102">
        <v>14</v>
      </c>
      <c r="B11" s="102">
        <v>281</v>
      </c>
      <c r="C11" s="104">
        <v>280</v>
      </c>
      <c r="D11" s="105">
        <v>277</v>
      </c>
      <c r="E11" s="106">
        <v>277</v>
      </c>
      <c r="F11" s="102">
        <v>285</v>
      </c>
      <c r="G11">
        <v>7</v>
      </c>
    </row>
    <row r="12" spans="1:7" x14ac:dyDescent="0.25">
      <c r="A12" s="102">
        <v>17</v>
      </c>
      <c r="B12" s="102">
        <v>942</v>
      </c>
      <c r="C12" s="104">
        <v>902</v>
      </c>
      <c r="D12" s="105">
        <v>929</v>
      </c>
      <c r="E12" s="106">
        <v>934</v>
      </c>
      <c r="F12" s="102">
        <v>973</v>
      </c>
      <c r="G12">
        <v>8</v>
      </c>
    </row>
    <row r="13" spans="1:7" x14ac:dyDescent="0.25">
      <c r="A13" s="102">
        <v>18</v>
      </c>
      <c r="B13" s="102">
        <v>141</v>
      </c>
      <c r="C13" s="104">
        <v>141</v>
      </c>
      <c r="D13" s="105">
        <v>142</v>
      </c>
      <c r="E13" s="106">
        <v>144</v>
      </c>
      <c r="F13" s="102">
        <v>151</v>
      </c>
      <c r="G13">
        <v>9</v>
      </c>
    </row>
    <row r="14" spans="1:7" x14ac:dyDescent="0.25">
      <c r="A14" s="102">
        <v>19</v>
      </c>
      <c r="B14" s="102">
        <v>1096</v>
      </c>
      <c r="C14" s="104">
        <v>1098</v>
      </c>
      <c r="D14" s="105">
        <v>1096</v>
      </c>
      <c r="E14" s="106">
        <v>1090</v>
      </c>
      <c r="F14" s="102">
        <v>1170</v>
      </c>
      <c r="G14">
        <v>10</v>
      </c>
    </row>
    <row r="15" spans="1:7" x14ac:dyDescent="0.25">
      <c r="A15" s="102">
        <v>20</v>
      </c>
      <c r="B15" s="102">
        <v>488</v>
      </c>
      <c r="C15" s="104">
        <v>409</v>
      </c>
      <c r="D15" s="105">
        <v>484</v>
      </c>
      <c r="E15" s="106">
        <v>489</v>
      </c>
      <c r="F15" s="102">
        <v>477</v>
      </c>
      <c r="G15">
        <v>11</v>
      </c>
    </row>
    <row r="16" spans="1:7" x14ac:dyDescent="0.25">
      <c r="A16" s="102">
        <v>22</v>
      </c>
      <c r="B16" s="102">
        <v>1300</v>
      </c>
      <c r="C16" s="104">
        <v>1279</v>
      </c>
      <c r="D16" s="105">
        <v>1284</v>
      </c>
      <c r="E16" s="106">
        <v>1288</v>
      </c>
      <c r="F16" s="102">
        <v>1349</v>
      </c>
      <c r="G16">
        <v>12</v>
      </c>
    </row>
    <row r="17" spans="1:7" x14ac:dyDescent="0.25">
      <c r="A17" s="102">
        <v>23</v>
      </c>
      <c r="B17" s="102">
        <v>449</v>
      </c>
      <c r="C17" s="104">
        <v>449</v>
      </c>
      <c r="D17" s="105">
        <v>446</v>
      </c>
      <c r="E17" s="106">
        <v>453</v>
      </c>
      <c r="F17" s="102">
        <v>470</v>
      </c>
      <c r="G17">
        <v>13</v>
      </c>
    </row>
    <row r="18" spans="1:7" x14ac:dyDescent="0.25">
      <c r="A18" s="102">
        <v>24</v>
      </c>
      <c r="B18" s="102">
        <v>809</v>
      </c>
      <c r="C18" s="104">
        <v>770</v>
      </c>
      <c r="D18" s="105">
        <v>812</v>
      </c>
      <c r="E18" s="106">
        <v>806</v>
      </c>
      <c r="F18" s="102">
        <v>838</v>
      </c>
      <c r="G18">
        <v>14</v>
      </c>
    </row>
    <row r="19" spans="1:7" x14ac:dyDescent="0.25">
      <c r="A19" s="102">
        <v>26</v>
      </c>
      <c r="B19" s="102">
        <v>985</v>
      </c>
      <c r="C19" s="104">
        <v>986</v>
      </c>
      <c r="D19" s="105">
        <v>977</v>
      </c>
      <c r="E19" s="106">
        <v>979</v>
      </c>
      <c r="F19" s="102">
        <v>1046</v>
      </c>
      <c r="G19">
        <v>15</v>
      </c>
    </row>
    <row r="20" spans="1:7" x14ac:dyDescent="0.25">
      <c r="A20" s="102">
        <v>27</v>
      </c>
      <c r="B20" s="102">
        <v>862</v>
      </c>
      <c r="C20" s="104">
        <v>862</v>
      </c>
      <c r="D20" s="105">
        <v>866</v>
      </c>
      <c r="E20" s="106">
        <v>861</v>
      </c>
      <c r="F20" s="102">
        <v>911</v>
      </c>
      <c r="G20">
        <v>16</v>
      </c>
    </row>
    <row r="21" spans="1:7" x14ac:dyDescent="0.25">
      <c r="A21" s="102">
        <v>28</v>
      </c>
      <c r="B21" s="102">
        <v>426</v>
      </c>
      <c r="C21" s="104">
        <v>426</v>
      </c>
      <c r="D21" s="105">
        <v>422</v>
      </c>
      <c r="E21" s="106">
        <v>421</v>
      </c>
      <c r="F21" s="102">
        <v>446</v>
      </c>
      <c r="G21">
        <v>17</v>
      </c>
    </row>
    <row r="22" spans="1:7" x14ac:dyDescent="0.25">
      <c r="A22" s="102">
        <v>29</v>
      </c>
      <c r="B22" s="102">
        <v>597</v>
      </c>
      <c r="C22" s="104">
        <v>597</v>
      </c>
      <c r="D22" s="105">
        <v>585</v>
      </c>
      <c r="E22" s="106">
        <v>580</v>
      </c>
      <c r="F22" s="102">
        <v>589</v>
      </c>
      <c r="G22">
        <v>18</v>
      </c>
    </row>
    <row r="23" spans="1:7" x14ac:dyDescent="0.25">
      <c r="A23" s="102">
        <v>30</v>
      </c>
      <c r="B23" s="102">
        <v>924</v>
      </c>
      <c r="C23" s="104">
        <v>924</v>
      </c>
      <c r="D23" s="105">
        <v>924</v>
      </c>
      <c r="E23" s="106">
        <v>913</v>
      </c>
      <c r="F23" s="102">
        <v>976</v>
      </c>
      <c r="G23">
        <v>19</v>
      </c>
    </row>
    <row r="24" spans="1:7" x14ac:dyDescent="0.25">
      <c r="A24" s="102">
        <v>31</v>
      </c>
      <c r="B24" s="102">
        <v>1085</v>
      </c>
      <c r="C24" s="104">
        <v>1085</v>
      </c>
      <c r="D24" s="105">
        <v>1078</v>
      </c>
      <c r="E24" s="106">
        <v>1083</v>
      </c>
      <c r="F24" s="102">
        <v>1116</v>
      </c>
      <c r="G24">
        <v>20</v>
      </c>
    </row>
    <row r="25" spans="1:7" x14ac:dyDescent="0.25">
      <c r="A25" s="102">
        <v>32</v>
      </c>
      <c r="B25" s="102">
        <v>1030</v>
      </c>
      <c r="C25" s="104">
        <v>1030</v>
      </c>
      <c r="D25" s="105">
        <v>1021</v>
      </c>
      <c r="E25" s="106">
        <v>1010</v>
      </c>
      <c r="F25" s="102">
        <v>1037</v>
      </c>
      <c r="G25">
        <v>21</v>
      </c>
    </row>
    <row r="26" spans="1:7" x14ac:dyDescent="0.25">
      <c r="A26" s="102">
        <v>34</v>
      </c>
      <c r="B26" s="102">
        <v>402</v>
      </c>
      <c r="C26" s="104">
        <v>402</v>
      </c>
      <c r="D26" s="105">
        <v>402</v>
      </c>
      <c r="E26" s="106">
        <v>402</v>
      </c>
      <c r="F26" s="102">
        <v>412</v>
      </c>
      <c r="G26">
        <v>22</v>
      </c>
    </row>
    <row r="27" spans="1:7" x14ac:dyDescent="0.25">
      <c r="A27" s="102">
        <v>36</v>
      </c>
      <c r="B27" s="102">
        <v>594</v>
      </c>
      <c r="C27" s="104">
        <v>594</v>
      </c>
      <c r="D27" s="105">
        <v>598</v>
      </c>
      <c r="E27" s="106">
        <v>591</v>
      </c>
      <c r="F27" s="102">
        <v>642</v>
      </c>
      <c r="G27">
        <v>23</v>
      </c>
    </row>
    <row r="28" spans="1:7" x14ac:dyDescent="0.25">
      <c r="A28" s="102">
        <v>38</v>
      </c>
      <c r="B28" s="102">
        <v>1319</v>
      </c>
      <c r="C28" s="104">
        <v>1319</v>
      </c>
      <c r="D28" s="105">
        <v>1305</v>
      </c>
      <c r="E28" s="106">
        <v>1299</v>
      </c>
      <c r="F28" s="102">
        <v>1266</v>
      </c>
      <c r="G28">
        <v>24</v>
      </c>
    </row>
    <row r="29" spans="1:7" x14ac:dyDescent="0.25">
      <c r="A29" s="102">
        <v>39</v>
      </c>
      <c r="B29" s="102">
        <v>445</v>
      </c>
      <c r="C29" s="104">
        <v>445</v>
      </c>
      <c r="D29" s="105">
        <v>445</v>
      </c>
      <c r="E29" s="106">
        <v>441</v>
      </c>
      <c r="F29" s="102">
        <v>462</v>
      </c>
      <c r="G29">
        <v>25</v>
      </c>
    </row>
    <row r="30" spans="1:7" x14ac:dyDescent="0.25">
      <c r="A30" s="102">
        <v>40</v>
      </c>
      <c r="B30" s="102">
        <v>873</v>
      </c>
      <c r="C30" s="104">
        <v>873</v>
      </c>
      <c r="D30" s="105">
        <v>874</v>
      </c>
      <c r="E30" s="106">
        <v>871</v>
      </c>
      <c r="F30" s="102">
        <v>938</v>
      </c>
      <c r="G30">
        <v>26</v>
      </c>
    </row>
    <row r="31" spans="1:7" x14ac:dyDescent="0.25">
      <c r="A31" s="102">
        <v>41</v>
      </c>
      <c r="B31" s="102">
        <v>571</v>
      </c>
      <c r="C31" s="104">
        <v>571</v>
      </c>
      <c r="D31" s="105">
        <v>560</v>
      </c>
      <c r="E31" s="106">
        <v>556</v>
      </c>
      <c r="F31" s="102">
        <v>587</v>
      </c>
      <c r="G31">
        <v>27</v>
      </c>
    </row>
    <row r="32" spans="1:7" x14ac:dyDescent="0.25">
      <c r="A32" s="102">
        <v>42</v>
      </c>
      <c r="B32" s="102">
        <v>501</v>
      </c>
      <c r="C32" s="104">
        <v>501</v>
      </c>
      <c r="D32" s="105">
        <v>482</v>
      </c>
      <c r="E32" s="106">
        <v>488</v>
      </c>
      <c r="F32" s="102">
        <v>550</v>
      </c>
      <c r="G32">
        <v>28</v>
      </c>
    </row>
    <row r="33" spans="1:7" x14ac:dyDescent="0.25">
      <c r="A33" s="102">
        <v>43</v>
      </c>
      <c r="B33" s="102">
        <v>702</v>
      </c>
      <c r="C33" s="104">
        <v>702</v>
      </c>
      <c r="D33" s="105">
        <v>678</v>
      </c>
      <c r="E33" s="106">
        <v>677</v>
      </c>
      <c r="F33" s="102">
        <v>712</v>
      </c>
      <c r="G33">
        <v>29</v>
      </c>
    </row>
    <row r="34" spans="1:7" x14ac:dyDescent="0.25">
      <c r="A34" s="102">
        <v>44</v>
      </c>
      <c r="B34" s="102">
        <v>729</v>
      </c>
      <c r="C34" s="104">
        <v>728</v>
      </c>
      <c r="D34" s="105">
        <v>709</v>
      </c>
      <c r="E34" s="106">
        <v>706</v>
      </c>
      <c r="F34" s="102">
        <v>763</v>
      </c>
      <c r="G34">
        <v>30</v>
      </c>
    </row>
    <row r="35" spans="1:7" x14ac:dyDescent="0.25">
      <c r="A35" s="102">
        <v>45</v>
      </c>
      <c r="B35" s="102">
        <v>572</v>
      </c>
      <c r="C35" s="104">
        <v>572</v>
      </c>
      <c r="D35" s="107">
        <v>558</v>
      </c>
      <c r="E35" s="106">
        <v>555</v>
      </c>
      <c r="F35" s="102">
        <v>582</v>
      </c>
      <c r="G35">
        <v>31</v>
      </c>
    </row>
    <row r="36" spans="1:7" x14ac:dyDescent="0.25">
      <c r="A36" s="102">
        <v>46</v>
      </c>
      <c r="B36" s="102">
        <v>410</v>
      </c>
      <c r="C36" s="104">
        <v>410</v>
      </c>
      <c r="D36" s="105">
        <v>413</v>
      </c>
      <c r="E36" s="106">
        <v>411</v>
      </c>
      <c r="F36" s="102">
        <v>416</v>
      </c>
      <c r="G36">
        <v>32</v>
      </c>
    </row>
    <row r="37" spans="1:7" x14ac:dyDescent="0.25">
      <c r="A37" s="102">
        <v>47</v>
      </c>
      <c r="B37" s="102">
        <v>1362</v>
      </c>
      <c r="C37" s="104">
        <v>1362</v>
      </c>
      <c r="D37" s="105">
        <v>1362</v>
      </c>
      <c r="E37" s="106">
        <v>1360</v>
      </c>
      <c r="F37" s="102">
        <v>1878</v>
      </c>
      <c r="G37">
        <v>33</v>
      </c>
    </row>
    <row r="38" spans="1:7" x14ac:dyDescent="0.25">
      <c r="A38" s="102">
        <v>48</v>
      </c>
      <c r="B38" s="102">
        <v>849</v>
      </c>
      <c r="C38" s="104">
        <v>849</v>
      </c>
      <c r="D38" s="105">
        <v>842</v>
      </c>
      <c r="E38" s="106">
        <v>843</v>
      </c>
      <c r="F38" s="102">
        <v>883</v>
      </c>
      <c r="G38">
        <v>34</v>
      </c>
    </row>
    <row r="39" spans="1:7" x14ac:dyDescent="0.25">
      <c r="A39" s="102">
        <v>49</v>
      </c>
      <c r="B39" s="102">
        <v>681</v>
      </c>
      <c r="C39" s="104">
        <v>681</v>
      </c>
      <c r="D39" s="105">
        <v>677</v>
      </c>
      <c r="E39" s="106">
        <v>683</v>
      </c>
      <c r="F39" s="102">
        <v>707</v>
      </c>
      <c r="G39">
        <v>35</v>
      </c>
    </row>
    <row r="40" spans="1:7" x14ac:dyDescent="0.25">
      <c r="A40" s="102">
        <v>50</v>
      </c>
      <c r="B40" s="102">
        <v>830</v>
      </c>
      <c r="C40" s="104">
        <v>832</v>
      </c>
      <c r="D40" s="105">
        <v>832</v>
      </c>
      <c r="E40" s="106">
        <v>839</v>
      </c>
      <c r="F40" s="102">
        <v>883</v>
      </c>
      <c r="G40">
        <v>36</v>
      </c>
    </row>
    <row r="41" spans="1:7" x14ac:dyDescent="0.25">
      <c r="A41" s="102">
        <v>51</v>
      </c>
      <c r="B41" s="102">
        <v>210</v>
      </c>
      <c r="C41" s="104">
        <v>211</v>
      </c>
      <c r="D41" s="105">
        <v>203</v>
      </c>
      <c r="E41" s="106">
        <v>200</v>
      </c>
      <c r="F41" s="102">
        <v>219</v>
      </c>
      <c r="G41">
        <v>37</v>
      </c>
    </row>
    <row r="42" spans="1:7" x14ac:dyDescent="0.25">
      <c r="A42" s="102">
        <v>52</v>
      </c>
      <c r="B42" s="102">
        <v>655</v>
      </c>
      <c r="C42" s="104">
        <v>655</v>
      </c>
      <c r="D42" s="105">
        <v>657</v>
      </c>
      <c r="E42" s="106">
        <v>653</v>
      </c>
      <c r="F42" s="102">
        <v>701</v>
      </c>
      <c r="G42">
        <v>38</v>
      </c>
    </row>
    <row r="43" spans="1:7" x14ac:dyDescent="0.25">
      <c r="A43" s="102">
        <v>53</v>
      </c>
      <c r="B43" s="102">
        <v>430</v>
      </c>
      <c r="C43" s="104">
        <v>430</v>
      </c>
      <c r="D43" s="105">
        <v>430</v>
      </c>
      <c r="E43" s="106">
        <v>421</v>
      </c>
      <c r="F43" s="102">
        <v>440</v>
      </c>
      <c r="G43">
        <v>39</v>
      </c>
    </row>
    <row r="44" spans="1:7" x14ac:dyDescent="0.25">
      <c r="A44" s="102">
        <v>55</v>
      </c>
      <c r="B44" s="102">
        <v>260</v>
      </c>
      <c r="C44" s="104">
        <v>289</v>
      </c>
      <c r="D44" s="105">
        <v>266</v>
      </c>
      <c r="E44" s="106">
        <v>256</v>
      </c>
      <c r="F44" s="102">
        <v>294</v>
      </c>
      <c r="G44">
        <v>40</v>
      </c>
    </row>
    <row r="45" spans="1:7" x14ac:dyDescent="0.25">
      <c r="A45" s="102">
        <v>56</v>
      </c>
      <c r="B45" s="102">
        <v>1069</v>
      </c>
      <c r="C45" s="104">
        <v>1069</v>
      </c>
      <c r="D45" s="105">
        <v>1063</v>
      </c>
      <c r="E45" s="106">
        <v>1063</v>
      </c>
      <c r="F45" s="102">
        <v>1148</v>
      </c>
      <c r="G45">
        <v>41</v>
      </c>
    </row>
    <row r="46" spans="1:7" x14ac:dyDescent="0.25">
      <c r="A46" s="102">
        <v>58</v>
      </c>
      <c r="B46" s="102">
        <v>114</v>
      </c>
      <c r="C46" s="104">
        <v>113</v>
      </c>
      <c r="D46" s="105">
        <v>112</v>
      </c>
      <c r="E46" s="106">
        <v>112</v>
      </c>
      <c r="F46" s="102">
        <v>119</v>
      </c>
      <c r="G46">
        <v>42</v>
      </c>
    </row>
    <row r="47" spans="1:7" x14ac:dyDescent="0.25">
      <c r="A47" s="102">
        <v>59</v>
      </c>
      <c r="B47" s="102">
        <v>278</v>
      </c>
      <c r="C47" s="104">
        <v>278</v>
      </c>
      <c r="D47" s="105">
        <v>275</v>
      </c>
      <c r="E47" s="106">
        <v>274</v>
      </c>
      <c r="F47" s="102">
        <v>317</v>
      </c>
      <c r="G47">
        <v>43</v>
      </c>
    </row>
    <row r="48" spans="1:7" x14ac:dyDescent="0.25">
      <c r="A48" s="102">
        <v>63</v>
      </c>
      <c r="B48" s="102">
        <v>173</v>
      </c>
      <c r="C48" s="104">
        <v>153</v>
      </c>
      <c r="D48" s="105">
        <v>173</v>
      </c>
      <c r="E48" s="106">
        <v>170</v>
      </c>
      <c r="F48" s="102">
        <v>172</v>
      </c>
      <c r="G48">
        <v>44</v>
      </c>
    </row>
    <row r="49" spans="1:7" x14ac:dyDescent="0.25">
      <c r="A49" s="102">
        <v>67</v>
      </c>
      <c r="B49" s="102">
        <v>182</v>
      </c>
      <c r="C49" s="104">
        <v>182</v>
      </c>
      <c r="D49" s="105">
        <v>182</v>
      </c>
      <c r="E49" s="106">
        <v>186</v>
      </c>
      <c r="F49" s="102">
        <v>189</v>
      </c>
      <c r="G49">
        <v>45</v>
      </c>
    </row>
    <row r="50" spans="1:7" x14ac:dyDescent="0.25">
      <c r="A50" s="102">
        <v>75</v>
      </c>
      <c r="B50" s="102">
        <v>632</v>
      </c>
      <c r="C50" s="104">
        <v>632</v>
      </c>
      <c r="D50" s="105">
        <v>634</v>
      </c>
      <c r="E50" s="106">
        <v>632</v>
      </c>
      <c r="F50" s="102">
        <v>627</v>
      </c>
      <c r="G50">
        <v>46</v>
      </c>
    </row>
    <row r="51" spans="1:7" x14ac:dyDescent="0.25">
      <c r="A51" s="102" t="s">
        <v>457</v>
      </c>
      <c r="B51" s="102">
        <v>615</v>
      </c>
      <c r="C51" s="104">
        <v>615</v>
      </c>
      <c r="D51" s="105">
        <v>601</v>
      </c>
      <c r="E51" s="106">
        <v>551</v>
      </c>
      <c r="F51" s="102">
        <v>517</v>
      </c>
      <c r="G51">
        <v>47</v>
      </c>
    </row>
    <row r="52" spans="1:7" x14ac:dyDescent="0.25">
      <c r="A52" s="108" t="s">
        <v>465</v>
      </c>
      <c r="B52" s="108">
        <f>SUM(B5:B51)</f>
        <v>32518</v>
      </c>
      <c r="C52" s="108">
        <f>SUM(C5:C51)</f>
        <v>32350</v>
      </c>
      <c r="D52" s="108">
        <f>SUM(D5:D51)</f>
        <v>32270</v>
      </c>
      <c r="E52" s="108">
        <f>SUM(E5:E51)</f>
        <v>32155</v>
      </c>
      <c r="F52" s="108">
        <f>SUM(F5:F51)</f>
        <v>34247</v>
      </c>
    </row>
  </sheetData>
  <autoFilter ref="A4:F4"/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1:AK293"/>
  <sheetViews>
    <sheetView zoomScale="75" zoomScaleNormal="75" workbookViewId="0">
      <selection activeCell="B6" sqref="B6:B293"/>
    </sheetView>
  </sheetViews>
  <sheetFormatPr defaultRowHeight="15" x14ac:dyDescent="0.25"/>
  <cols>
    <col min="1" max="1" width="4.7109375" style="52" customWidth="1"/>
    <col min="2" max="2" width="25.710937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10" width="7.7109375" style="10" customWidth="1"/>
    <col min="11" max="11" width="12.7109375" style="52" customWidth="1"/>
    <col min="12" max="14" width="7.7109375" hidden="1" customWidth="1"/>
    <col min="15" max="15" width="12.7109375" style="10" customWidth="1"/>
    <col min="16" max="17" width="7.7109375" style="10" customWidth="1"/>
    <col min="18" max="18" width="12.7109375" style="62" customWidth="1"/>
    <col min="19" max="21" width="7.7109375" style="10" hidden="1" customWidth="1"/>
    <col min="22" max="22" width="12.7109375" style="10" customWidth="1"/>
    <col min="23" max="24" width="7.7109375" style="10" customWidth="1"/>
    <col min="25" max="25" width="12.7109375" style="62" customWidth="1"/>
    <col min="26" max="28" width="7.7109375" style="10" hidden="1" customWidth="1"/>
    <col min="29" max="29" width="12.7109375" style="10" customWidth="1"/>
    <col min="30" max="31" width="7.7109375" style="10" customWidth="1"/>
    <col min="32" max="32" width="12.7109375" hidden="1" customWidth="1"/>
    <col min="33" max="33" width="10.28515625" customWidth="1"/>
    <col min="34" max="34" width="9" customWidth="1"/>
    <col min="35" max="35" width="17.5703125" customWidth="1"/>
    <col min="36" max="36" width="17.5703125" hidden="1" customWidth="1"/>
  </cols>
  <sheetData>
    <row r="1" spans="1:37" ht="24" customHeight="1" x14ac:dyDescent="0.25">
      <c r="A1" s="163" t="s">
        <v>494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4" t="s">
        <v>495</v>
      </c>
      <c r="AI1" s="164"/>
      <c r="AJ1" s="164"/>
      <c r="AK1" s="164"/>
    </row>
    <row r="2" spans="1:37" ht="24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7"/>
      <c r="AI2" s="127"/>
      <c r="AJ2" s="127"/>
      <c r="AK2" s="127"/>
    </row>
    <row r="3" spans="1:37" ht="15.75" thickBot="1" x14ac:dyDescent="0.3">
      <c r="K3" s="95"/>
      <c r="AG3" s="3"/>
    </row>
    <row r="4" spans="1:37" ht="29.25" customHeight="1" thickBot="1" x14ac:dyDescent="0.3">
      <c r="A4" s="165" t="s">
        <v>56</v>
      </c>
      <c r="B4" s="167" t="s">
        <v>1</v>
      </c>
      <c r="C4" s="169" t="s">
        <v>41</v>
      </c>
      <c r="D4" s="54" t="s">
        <v>485</v>
      </c>
      <c r="E4" s="24" t="s">
        <v>47</v>
      </c>
      <c r="F4" s="20" t="s">
        <v>47</v>
      </c>
      <c r="G4" s="28" t="s">
        <v>48</v>
      </c>
      <c r="H4" s="40" t="s">
        <v>485</v>
      </c>
      <c r="I4" s="159" t="s">
        <v>453</v>
      </c>
      <c r="J4" s="159" t="s">
        <v>452</v>
      </c>
      <c r="K4" s="60" t="s">
        <v>54</v>
      </c>
      <c r="L4" s="24" t="s">
        <v>487</v>
      </c>
      <c r="M4" s="20" t="s">
        <v>487</v>
      </c>
      <c r="N4" s="28" t="s">
        <v>470</v>
      </c>
      <c r="O4" s="40" t="s">
        <v>54</v>
      </c>
      <c r="P4" s="159" t="s">
        <v>453</v>
      </c>
      <c r="Q4" s="159" t="s">
        <v>452</v>
      </c>
      <c r="R4" s="152" t="s">
        <v>486</v>
      </c>
      <c r="S4" s="34" t="s">
        <v>50</v>
      </c>
      <c r="T4" s="21" t="s">
        <v>50</v>
      </c>
      <c r="U4" s="33" t="s">
        <v>51</v>
      </c>
      <c r="V4" s="40" t="s">
        <v>486</v>
      </c>
      <c r="W4" s="159" t="s">
        <v>453</v>
      </c>
      <c r="X4" s="159" t="s">
        <v>452</v>
      </c>
      <c r="Y4" s="63" t="s">
        <v>45</v>
      </c>
      <c r="Z4" s="34" t="s">
        <v>46</v>
      </c>
      <c r="AA4" s="21" t="s">
        <v>46</v>
      </c>
      <c r="AB4" s="33" t="s">
        <v>51</v>
      </c>
      <c r="AC4" s="40" t="s">
        <v>45</v>
      </c>
      <c r="AD4" s="159" t="s">
        <v>453</v>
      </c>
      <c r="AE4" s="159" t="s">
        <v>452</v>
      </c>
      <c r="AF4" s="37" t="s">
        <v>24</v>
      </c>
      <c r="AG4" s="161" t="s">
        <v>488</v>
      </c>
      <c r="AH4" s="161" t="s">
        <v>27</v>
      </c>
      <c r="AI4" s="161" t="s">
        <v>454</v>
      </c>
      <c r="AJ4" s="150"/>
      <c r="AK4" s="161" t="s">
        <v>456</v>
      </c>
    </row>
    <row r="5" spans="1:37" ht="17.25" customHeight="1" thickBot="1" x14ac:dyDescent="0.3">
      <c r="A5" s="166"/>
      <c r="B5" s="168"/>
      <c r="C5" s="170"/>
      <c r="D5" s="55" t="s">
        <v>23</v>
      </c>
      <c r="E5" s="26" t="s">
        <v>3</v>
      </c>
      <c r="F5" s="22" t="s">
        <v>7</v>
      </c>
      <c r="G5" s="30" t="s">
        <v>3</v>
      </c>
      <c r="H5" s="41" t="s">
        <v>3</v>
      </c>
      <c r="I5" s="160"/>
      <c r="J5" s="160"/>
      <c r="K5" s="56" t="s">
        <v>23</v>
      </c>
      <c r="L5" s="26" t="s">
        <v>3</v>
      </c>
      <c r="M5" s="22" t="s">
        <v>7</v>
      </c>
      <c r="N5" s="30" t="s">
        <v>3</v>
      </c>
      <c r="O5" s="41" t="s">
        <v>3</v>
      </c>
      <c r="P5" s="160"/>
      <c r="Q5" s="160"/>
      <c r="R5" s="64" t="s">
        <v>23</v>
      </c>
      <c r="S5" s="36" t="s">
        <v>3</v>
      </c>
      <c r="T5" s="23" t="s">
        <v>7</v>
      </c>
      <c r="U5" s="31" t="s">
        <v>3</v>
      </c>
      <c r="V5" s="41" t="s">
        <v>3</v>
      </c>
      <c r="W5" s="160"/>
      <c r="X5" s="160"/>
      <c r="Y5" s="64" t="s">
        <v>23</v>
      </c>
      <c r="Z5" s="36" t="s">
        <v>3</v>
      </c>
      <c r="AA5" s="23" t="s">
        <v>7</v>
      </c>
      <c r="AB5" s="31" t="s">
        <v>3</v>
      </c>
      <c r="AC5" s="41" t="s">
        <v>3</v>
      </c>
      <c r="AD5" s="160"/>
      <c r="AE5" s="160"/>
      <c r="AF5" s="39"/>
      <c r="AG5" s="162"/>
      <c r="AH5" s="162"/>
      <c r="AI5" s="162"/>
      <c r="AJ5" s="151"/>
      <c r="AK5" s="162"/>
    </row>
    <row r="6" spans="1:37" ht="15" customHeight="1" x14ac:dyDescent="0.25">
      <c r="A6" s="132">
        <v>1</v>
      </c>
      <c r="B6" s="136"/>
      <c r="C6" s="138">
        <v>5</v>
      </c>
      <c r="D6" s="133">
        <v>9</v>
      </c>
      <c r="E6" s="18">
        <f>IF(D6&gt;8.13,0,IF(D6&gt;8.1,28,IF(D6&gt;8.06,29,IF(D6&gt;8.03,30,IF(D6&gt;8,31,IF(D6&gt;7.95,32,IF(D6&gt;7.93,33,IF(D6&gt;7.9,34,IF(D6&gt;7.85,35,IF(D6&gt;7.83,36,IF(D6&gt;7.8,37,IF(D6&gt;7.75,38,IF(D6&gt;7.74,39,IF(D6&gt;7.72,40,IF(D6&gt;7.7,41,IF(D6&gt;7.65,42,IF(D6&gt;7.64,43,IF(D6&gt;7.62,44,IF(D6&gt;7.6,45,IF(D6&gt;7.55,46,IF(D6&gt;7.54,47,IF(D6&gt;7.53,48,IF(D6&gt;7.5,49,IF(D6&gt;7.45,50,IF(D6&gt;7.43,51,IF(D6&gt;7.4,52,IF(D6&gt;7.35,53,IF(D6&gt;7.34,54,IF(D6&gt;7.3,55,IF(D6&gt;7.25,56,IF(D6&gt;7.24,57,IF(D6&gt;7.2,58,IF(D6&gt;7.15,59,IF(D6&gt;7.1,60,IF(D6&gt;7,61,IF(D6&gt;7,62,IF(D6&gt;6.95,63,IF(D6&gt;6.9,64,IF(D6&gt;6.85,65,IF(D6&gt;6.8,66,IF(D6&gt;6.75,67,IF(D6&gt;6.7,68,IF(D6&gt;6.6,69,IF(D6&gt;6.1,70,))))))))))))))))))))))))))))))))))))))))))))</f>
        <v>0</v>
      </c>
      <c r="F6" s="18">
        <f>IF(D6&gt;9.5,0,IF(D6&gt;9.4,1,IF(D6&gt;9.3,2,IF(D6&gt;9.2,3,IF(D6&gt;9.1,4,IF(D6&gt;9.05,5,IF(D6&gt;9,6,IF(D6&gt;8.95,7,IF(D6&gt;8.9,8,IF(D6&gt;8.85,9,IF(D6&gt;8.8,10,IF(D6&gt;8.75,11,IF(D6&gt;8.7,12,IF(D6&gt;8.65,13,IF(D6&gt;8.6,14,IF(D6&gt;8.55,15,IF(D6&gt;8.5,16,IF(D6&gt;8.45,17,IF(D6&gt;8.43,18,IF(D6&gt;8.4,19,IF(D6&gt;8.35,20,IF(D6&gt;8.32,21,IF(D6&gt;8.3,22,IF(D6&gt;8.25,23,IF(D6&gt;8.23,24,IF(D6&gt;8.2,25,IF(D6&gt;8.15,26,IF(D6&gt;8.13,27,))))))))))))))))))))))))))))</f>
        <v>7</v>
      </c>
      <c r="G6" s="18">
        <f>E6+F6</f>
        <v>7</v>
      </c>
      <c r="H6" s="134">
        <f t="shared" ref="H6:H10" si="0">G6</f>
        <v>7</v>
      </c>
      <c r="I6" s="96">
        <f>IF(H6="","",RANK(H6,H6:H10,0))</f>
        <v>5</v>
      </c>
      <c r="J6" s="96" t="str">
        <f>IF(I6&lt;5,H6,"")</f>
        <v/>
      </c>
      <c r="K6" s="65">
        <v>154</v>
      </c>
      <c r="L6" s="18">
        <f>IF(K6&lt;230,0,IF(K6&lt;232,60,IF(K6&lt;234,61,IF(K6&lt;236,62,IF(K6&lt;238,63,IF(K6&lt;240,64,IF(K6&lt;243,65,IF(K6&lt;246,66,IF(K6&lt;249,67,IF(K6&lt;252,68,IF(K6&lt;255,69,IF(K6&lt;280,70,))))))))))))</f>
        <v>0</v>
      </c>
      <c r="M6" s="18">
        <f>IF(K6&lt;116,0,IF(K6&lt;119,1,IF(K6&lt;122,2,IF(K6&lt;125,3,IF(K6&lt;128,4,IF(K6&lt;131,5,IF(K6&lt;134,6,IF(K6&lt;137,7,IF(K6&lt;140,8,IF(K6&lt;143,9,IF(K6&lt;146,10,IF(K6&lt;148,11,IF(K6&lt;150,12,IF(K6&lt;152,13,IF(K6&lt;154,14,IF(K6&lt;156,15,IF(K6&lt;158,16,IF(K6&lt;160,17,IF(K6&lt;162,18,IF(K6&lt;164,19,IF(K6&lt;166,20,IF(K6&lt;168,21,IF(K6&lt;170,22,IF(K6&lt;172,23,IF(K6&lt;174,24,IF(K6&lt;176,25,IF(K6&lt;178,26,IF(K6&lt;180,27,IF(K6&lt;182,28,IF(K6&lt;184,29,IF(K6&lt;186,30,IF(K6&lt;188,31,IF(K6&lt;190,32,IF(K6&lt;192,33,IF(K6&lt;194,34,IF(K6&lt;196,35,IF(K6&lt;197,36,IF(K6&lt;198,37,IF(K6&lt;199,38,IF(K6&lt;200,39,IF(K6&lt;201,40,IF(K6&lt;202,41,IF(K6&lt;203,42,IF(K6&lt;204,43,IF(K6&lt;205,44,IF(K6&lt;206,45,IF(K6&lt;207,46,IF(K6&lt;208,47,IF(K6&lt;209,48,IF(K6&lt;210,49,IF(K6&lt;212,50,IF(K6&lt;214,51,IF(K6&lt;216,52,IF(K6&lt;218,53,IF(K6&lt;220,54,IF(K6&lt;222,55,IF(K6&lt;224,56,IF(K6&lt;226,57,IF(K6&lt;228,58,IF(K6&lt;230,59,))))))))))))))))))))))))))))))))))))))))))))))))))))))))))))</f>
        <v>15</v>
      </c>
      <c r="N6" s="18">
        <f>L6+M6</f>
        <v>15</v>
      </c>
      <c r="O6" s="134">
        <f t="shared" ref="O6:O10" si="1">N6</f>
        <v>15</v>
      </c>
      <c r="P6" s="96">
        <f>IF(O6="","",RANK(O6,O6:O10,0))</f>
        <v>5</v>
      </c>
      <c r="Q6" s="96" t="str">
        <f>IF(P6&lt;5,O6,"")</f>
        <v/>
      </c>
      <c r="R6" s="65">
        <v>0</v>
      </c>
      <c r="S6" s="135">
        <f>IF(R6&lt;38,0,IF(R6&lt;40,60,IF(R6&lt;42,61,IF(R6&lt;44,62,IF(R6&lt;46,63,IF(R6&lt;48,64,IF(R6&lt;51,65,IF(R6&lt;54,66,IF(R6&lt;57,67,IF(R6&lt;60,68,IF(R6&lt;63,69,IF(R6&lt;66,70,IF(R6&lt;67,71,IF(R6&lt;68,72,IF(R6&lt;69,73,IF(R6&lt;70,74,IF(R6&lt;71,75,IF(R6&lt;72,76,IF(R6&lt;73,77,IF(R6&lt;74,78,IF(R6&lt;75,79,IF(R6&lt;76,80,IF(R6&lt;77,81,IF(R6&lt;78,82,IF(R6&lt;79,83,IF(R6&lt;80,84,IF(R6&lt;81,85,)))))))))))))))))))))))))))</f>
        <v>0</v>
      </c>
      <c r="T6" s="135">
        <f>IF(R6&lt;3,0,IF(R6&lt;4,1,IF(R6&lt;5,2,IF(R6&lt;6,3,IF(R6&lt;7,4,IF(R6&lt;8,5,IF(R6&lt;9,6,IF(R6&lt;10,7,IF(R6&lt;11,8,IF(R6&lt;12,9,IF(R6&lt;12.5,10,IF(R6&lt;13,11,IF(R6&lt;13.5,12,IF(R6&lt;14,13,IF(R6&lt;14.5,14,IF(R6&lt;15,15,IF(R6&lt;15.5,16,IF(R6&lt;16,17,IF(R6&lt;16.5,18,IF(R6&lt;17,19,IF(R6&lt;17.5,20,IF(R6&lt;18,21,IF(R6&lt;18.5,22,IF(R6&lt;19,23,IF(R6&lt;19.5,24,IF(R6&lt;20,25,IF(R6&lt;20.5,26,IF(R6&lt;21,27,IF(R6&lt;21.5,28,IF(R6&lt;22,29,IF(R6&lt;22.5,30,IF(R6&lt;23,31,IF(R6&lt;23.5,32,IF(R6&lt;24,33,IF(R6&lt;24.5,34,IF(R6&lt;25,35,IF(R6&lt;25.5,36,IF(R6&lt;26,37,IF(R6&lt;26.5,38,IF(R6&lt;27,39,IF(R6&lt;27.5,40,IF(R6&lt;28,41,IF(R6&lt;28.5,42,IF(R6&lt;29,43,IF(R6&lt;29.5,44,IF(R6&lt;29.7,45,IF(R6&lt;30,46,IF(R6&lt;30.5,47,IF(R6&lt;30.7,48,IF(R6&lt;31,49,IF(R6&lt;31.5,50,IF(R6&lt;32,51,IF(R6&lt;32.5,52,IF(R6&lt;33,53,IF(R6&lt;33.5,54,IF(R6&lt;34,55,IF(R6&lt;35,56,IF(R6&lt;36,57,IF(R6&lt;37,58,IF(R6&lt;38,59,))))))))))))))))))))))))))))))))))))))))))))))))))))))))))))</f>
        <v>0</v>
      </c>
      <c r="U6" s="135">
        <f>S6+T6</f>
        <v>0</v>
      </c>
      <c r="V6" s="134">
        <f t="shared" ref="V6:V10" si="2">U6</f>
        <v>0</v>
      </c>
      <c r="W6" s="96">
        <f>IF(V6="","",RANK(V6,V6:V10,0))</f>
        <v>3</v>
      </c>
      <c r="X6" s="96"/>
      <c r="Y6" s="156">
        <v>15</v>
      </c>
      <c r="Z6" s="135">
        <f>IF(Y6&lt;26,0,IF(Y6&lt;26.5,60,IF(Y6&lt;27,61,IF(Y6&lt;28,62,IF(Y6&lt;29,63,IF(Y6&lt;30,64,IF(Y6&lt;31,65,IF(Y6&lt;32,66,IF(Y6&lt;33,67,IF(Y6&lt;34,68,IF(Y6&lt;35,69,IF(Y6&lt;36,70,IF(Y6&lt;37,71,IF(Y6&lt;38,72,IF(Y6&lt;39,73,IF(Y6&lt;40,74,IF(Y6&lt;41,75,IF(Y6&lt;42,76,IF(Y6&lt;43,77,)))))))))))))))))))</f>
        <v>0</v>
      </c>
      <c r="AA6" s="135">
        <f>IF(Y6&lt;-3,0,IF(Y6&lt;-2,1,IF(Y6&lt;-1,2,IF(Y6&lt;0,3,IF(Y6&lt;1,4,IF(Y6&lt;2,5,IF(Y6&lt;3,6,IF(Y6&lt;4,7,IF(Y6&lt;4.5,8,IF(Y6&lt;5,9,IF(Y6&lt;5.5,10,IF(Y6&lt;6,11,IF(Y6&lt;6.5,12,IF(Y6&lt;7,13,IF(Y6&lt;7.5,14,IF(Y6&lt;8,15,IF(Y6&lt;8.5,16,IF(Y6&lt;9,17,IF(Y6&lt;9.5,18,IF(Y6&lt;10,19,IF(Y6&lt;10.5,20,IF(Y6&lt;11,21,IF(Y6&lt;11.5,22,IF(Y6&lt;12,23,IF(Y6&lt;12.5,24,IF(Y6&lt;13,25,IF(Y6&lt;13.5,26,IF(Y6&lt;13.7,27,IF(Y6&lt;14,28,IF(Y6&lt;14.5,29,IF(Y6&lt;14.6,30,IF(Y6&lt;15,31,IF(Y6&lt;15.5,32,IF(Y6&lt;15.6,33,IF(Y6&lt;16,34,IF(Y6&lt;16.5,35,IF(Y6&lt;16.7,36,IF(Y6&lt;17,37,IF(Y6&lt;17.5,38,IF(Y6&lt;17.7,39,IF(Y6&lt;18,40,IF(Y6&lt;18.5,41,IF(Y6&lt;18.6,42,IF(Y6&lt;19,43,IF(Y6&lt;19.5,44,IF(Y6&lt;19.6,45,IF(Y6&lt;20,46,IF(Y6&lt;20.5,47,IF(Y6&lt;20.6,48,IF(Y6&lt;21,49,IF(Y6&lt;21.5,50,IF(Y6&lt;22,51,IF(Y6&lt;22.5,52,IF(Y6&lt;23,53,IF(Y6&lt;23.5,54,IF(Y6&lt;24,55,IF(Y6&lt;24.5,56,IF(Y6&lt;25,57,IF(Y6&lt;25.5,58,IF(Y6&lt;26,59,))))))))))))))))))))))))))))))))))))))))))))))))))))))))))))</f>
        <v>32</v>
      </c>
      <c r="AB6" s="135">
        <f>Z6+AA6</f>
        <v>32</v>
      </c>
      <c r="AC6" s="134">
        <f t="shared" ref="AC6:AC10" si="3">AB6</f>
        <v>32</v>
      </c>
      <c r="AD6" s="96">
        <f>IF(AC6="","",RANK(AC6,AC6:AC10,0))</f>
        <v>2</v>
      </c>
      <c r="AE6" s="96">
        <f>IF(AD6&lt;5,AC6,"")</f>
        <v>32</v>
      </c>
      <c r="AF6" s="18">
        <f>H6+O6+V6+AC6</f>
        <v>54</v>
      </c>
      <c r="AG6" s="19">
        <f t="shared" ref="AG6:AG10" si="4">AF6</f>
        <v>54</v>
      </c>
      <c r="AH6" s="19">
        <f>IF(ISNUMBER(AG6),RANK(AG6,$AG$6:$AG$293,0),"")</f>
        <v>157</v>
      </c>
      <c r="AI6" s="172">
        <f>SUM(J6:J10,Q6:Q10,X6:X10,AE6:AE10)</f>
        <v>514</v>
      </c>
      <c r="AJ6" s="172">
        <f>AI6</f>
        <v>514</v>
      </c>
      <c r="AK6" s="176">
        <f>IF(ISNUMBER(AI6),RANK(AI6,$AI$6:$AI$293,0),"")</f>
        <v>13</v>
      </c>
    </row>
    <row r="7" spans="1:37" ht="15" customHeight="1" x14ac:dyDescent="0.25">
      <c r="A7" s="68">
        <v>2</v>
      </c>
      <c r="B7" s="137"/>
      <c r="C7" s="139">
        <v>5</v>
      </c>
      <c r="D7" s="133">
        <v>8.1999999999999993</v>
      </c>
      <c r="E7" s="18">
        <f t="shared" ref="E7:E70" si="5">IF(D7&gt;8.13,0,IF(D7&gt;8.1,28,IF(D7&gt;8.06,29,IF(D7&gt;8.03,30,IF(D7&gt;8,31,IF(D7&gt;7.95,32,IF(D7&gt;7.93,33,IF(D7&gt;7.9,34,IF(D7&gt;7.85,35,IF(D7&gt;7.83,36,IF(D7&gt;7.8,37,IF(D7&gt;7.75,38,IF(D7&gt;7.74,39,IF(D7&gt;7.72,40,IF(D7&gt;7.7,41,IF(D7&gt;7.65,42,IF(D7&gt;7.64,43,IF(D7&gt;7.62,44,IF(D7&gt;7.6,45,IF(D7&gt;7.55,46,IF(D7&gt;7.54,47,IF(D7&gt;7.53,48,IF(D7&gt;7.5,49,IF(D7&gt;7.45,50,IF(D7&gt;7.43,51,IF(D7&gt;7.4,52,IF(D7&gt;7.35,53,IF(D7&gt;7.34,54,IF(D7&gt;7.3,55,IF(D7&gt;7.25,56,IF(D7&gt;7.24,57,IF(D7&gt;7.2,58,IF(D7&gt;7.15,59,IF(D7&gt;7.1,60,IF(D7&gt;7,61,IF(D7&gt;7,62,IF(D7&gt;6.95,63,IF(D7&gt;6.9,64,IF(D7&gt;6.85,65,IF(D7&gt;6.8,66,IF(D7&gt;6.75,67,IF(D7&gt;6.7,68,IF(D7&gt;6.6,69,IF(D7&gt;6.1,70,))))))))))))))))))))))))))))))))))))))))))))</f>
        <v>0</v>
      </c>
      <c r="F7" s="18">
        <f t="shared" ref="F7:F70" si="6">IF(D7&gt;9.5,0,IF(D7&gt;9.4,1,IF(D7&gt;9.3,2,IF(D7&gt;9.2,3,IF(D7&gt;9.1,4,IF(D7&gt;9.05,5,IF(D7&gt;9,6,IF(D7&gt;8.95,7,IF(D7&gt;8.9,8,IF(D7&gt;8.85,9,IF(D7&gt;8.8,10,IF(D7&gt;8.75,11,IF(D7&gt;8.7,12,IF(D7&gt;8.65,13,IF(D7&gt;8.6,14,IF(D7&gt;8.55,15,IF(D7&gt;8.5,16,IF(D7&gt;8.45,17,IF(D7&gt;8.43,18,IF(D7&gt;8.4,19,IF(D7&gt;8.35,20,IF(D7&gt;8.32,21,IF(D7&gt;8.3,22,IF(D7&gt;8.25,23,IF(D7&gt;8.23,24,IF(D7&gt;8.2,25,IF(D7&gt;8.15,26,IF(D7&gt;8.13,27,))))))))))))))))))))))))))))</f>
        <v>26</v>
      </c>
      <c r="G7" s="18">
        <f t="shared" ref="G7:G70" si="7">E7+F7</f>
        <v>26</v>
      </c>
      <c r="H7" s="15">
        <f t="shared" si="0"/>
        <v>26</v>
      </c>
      <c r="I7" s="84">
        <f>IF(H7="","",RANK(H7,H6:H10,0))</f>
        <v>3</v>
      </c>
      <c r="J7" s="84">
        <f t="shared" ref="J7:J10" si="8">IF(I7&lt;5,H7,"")</f>
        <v>26</v>
      </c>
      <c r="K7" s="65">
        <v>201</v>
      </c>
      <c r="L7" s="18">
        <f t="shared" ref="L7:L70" si="9">IF(K7&lt;230,0,IF(K7&lt;232,60,IF(K7&lt;234,61,IF(K7&lt;236,62,IF(K7&lt;238,63,IF(K7&lt;240,64,IF(K7&lt;243,65,IF(K7&lt;246,66,IF(K7&lt;249,67,IF(K7&lt;252,68,IF(K7&lt;255,69,IF(K7&lt;280,70,))))))))))))</f>
        <v>0</v>
      </c>
      <c r="M7" s="18">
        <f t="shared" ref="M7:M70" si="10">IF(K7&lt;116,0,IF(K7&lt;119,1,IF(K7&lt;122,2,IF(K7&lt;125,3,IF(K7&lt;128,4,IF(K7&lt;131,5,IF(K7&lt;134,6,IF(K7&lt;137,7,IF(K7&lt;140,8,IF(K7&lt;143,9,IF(K7&lt;146,10,IF(K7&lt;148,11,IF(K7&lt;150,12,IF(K7&lt;152,13,IF(K7&lt;154,14,IF(K7&lt;156,15,IF(K7&lt;158,16,IF(K7&lt;160,17,IF(K7&lt;162,18,IF(K7&lt;164,19,IF(K7&lt;166,20,IF(K7&lt;168,21,IF(K7&lt;170,22,IF(K7&lt;172,23,IF(K7&lt;174,24,IF(K7&lt;176,25,IF(K7&lt;178,26,IF(K7&lt;180,27,IF(K7&lt;182,28,IF(K7&lt;184,29,IF(K7&lt;186,30,IF(K7&lt;188,31,IF(K7&lt;190,32,IF(K7&lt;192,33,IF(K7&lt;194,34,IF(K7&lt;196,35,IF(K7&lt;197,36,IF(K7&lt;198,37,IF(K7&lt;199,38,IF(K7&lt;200,39,IF(K7&lt;201,40,IF(K7&lt;202,41,IF(K7&lt;203,42,IF(K7&lt;204,43,IF(K7&lt;205,44,IF(K7&lt;206,45,IF(K7&lt;207,46,IF(K7&lt;208,47,IF(K7&lt;209,48,IF(K7&lt;210,49,IF(K7&lt;212,50,IF(K7&lt;214,51,IF(K7&lt;216,52,IF(K7&lt;218,53,IF(K7&lt;220,54,IF(K7&lt;222,55,IF(K7&lt;224,56,IF(K7&lt;226,57,IF(K7&lt;228,58,IF(K7&lt;230,59,))))))))))))))))))))))))))))))))))))))))))))))))))))))))))))</f>
        <v>41</v>
      </c>
      <c r="N7" s="18">
        <f t="shared" ref="N7:N70" si="11">L7+M7</f>
        <v>41</v>
      </c>
      <c r="O7" s="15">
        <f t="shared" si="1"/>
        <v>41</v>
      </c>
      <c r="P7" s="96">
        <f>IF(O7="","",RANK(O7,O6:O10,0))</f>
        <v>3</v>
      </c>
      <c r="Q7" s="96">
        <f>IF(P7&lt;5,O7,"")</f>
        <v>41</v>
      </c>
      <c r="R7" s="65">
        <v>0</v>
      </c>
      <c r="S7" s="135">
        <f t="shared" ref="S7:S70" si="12">IF(R7&lt;38,0,IF(R7&lt;40,60,IF(R7&lt;42,61,IF(R7&lt;44,62,IF(R7&lt;46,63,IF(R7&lt;48,64,IF(R7&lt;51,65,IF(R7&lt;54,66,IF(R7&lt;57,67,IF(R7&lt;60,68,IF(R7&lt;63,69,IF(R7&lt;66,70,IF(R7&lt;67,71,IF(R7&lt;68,72,IF(R7&lt;69,73,IF(R7&lt;70,74,IF(R7&lt;71,75,IF(R7&lt;72,76,IF(R7&lt;73,77,IF(R7&lt;74,78,IF(R7&lt;75,79,IF(R7&lt;76,80,IF(R7&lt;77,81,IF(R7&lt;78,82,IF(R7&lt;79,83,IF(R7&lt;80,84,IF(R7&lt;81,85,)))))))))))))))))))))))))))</f>
        <v>0</v>
      </c>
      <c r="T7" s="135">
        <f t="shared" ref="T7:T70" si="13">IF(R7&lt;3,0,IF(R7&lt;4,1,IF(R7&lt;5,2,IF(R7&lt;6,3,IF(R7&lt;7,4,IF(R7&lt;8,5,IF(R7&lt;9,6,IF(R7&lt;10,7,IF(R7&lt;11,8,IF(R7&lt;12,9,IF(R7&lt;12.5,10,IF(R7&lt;13,11,IF(R7&lt;13.5,12,IF(R7&lt;14,13,IF(R7&lt;14.5,14,IF(R7&lt;15,15,IF(R7&lt;15.5,16,IF(R7&lt;16,17,IF(R7&lt;16.5,18,IF(R7&lt;17,19,IF(R7&lt;17.5,20,IF(R7&lt;18,21,IF(R7&lt;18.5,22,IF(R7&lt;19,23,IF(R7&lt;19.5,24,IF(R7&lt;20,25,IF(R7&lt;20.5,26,IF(R7&lt;21,27,IF(R7&lt;21.5,28,IF(R7&lt;22,29,IF(R7&lt;22.5,30,IF(R7&lt;23,31,IF(R7&lt;23.5,32,IF(R7&lt;24,33,IF(R7&lt;24.5,34,IF(R7&lt;25,35,IF(R7&lt;25.5,36,IF(R7&lt;26,37,IF(R7&lt;26.5,38,IF(R7&lt;27,39,IF(R7&lt;27.5,40,IF(R7&lt;28,41,IF(R7&lt;28.5,42,IF(R7&lt;29,43,IF(R7&lt;29.5,44,IF(R7&lt;29.7,45,IF(R7&lt;30,46,IF(R7&lt;30.5,47,IF(R7&lt;30.7,48,IF(R7&lt;31,49,IF(R7&lt;31.5,50,IF(R7&lt;32,51,IF(R7&lt;32.5,52,IF(R7&lt;33,53,IF(R7&lt;33.5,54,IF(R7&lt;34,55,IF(R7&lt;35,56,IF(R7&lt;36,57,IF(R7&lt;37,58,IF(R7&lt;38,59,))))))))))))))))))))))))))))))))))))))))))))))))))))))))))))</f>
        <v>0</v>
      </c>
      <c r="U7" s="135">
        <f t="shared" ref="U7:U70" si="14">S7+T7</f>
        <v>0</v>
      </c>
      <c r="V7" s="15">
        <f t="shared" si="2"/>
        <v>0</v>
      </c>
      <c r="W7" s="84">
        <f>IF(V7="","",RANK(V7,V6:V10,0))</f>
        <v>3</v>
      </c>
      <c r="X7" s="84">
        <f t="shared" ref="X7:X10" si="15">IF(W7&lt;5,V7,"")</f>
        <v>0</v>
      </c>
      <c r="Y7" s="156">
        <v>9.5</v>
      </c>
      <c r="Z7" s="135">
        <f t="shared" ref="Z7:Z70" si="16">IF(Y7&lt;26,0,IF(Y7&lt;26.5,60,IF(Y7&lt;27,61,IF(Y7&lt;28,62,IF(Y7&lt;29,63,IF(Y7&lt;30,64,IF(Y7&lt;31,65,IF(Y7&lt;32,66,IF(Y7&lt;33,67,IF(Y7&lt;34,68,IF(Y7&lt;35,69,IF(Y7&lt;36,70,IF(Y7&lt;37,71,IF(Y7&lt;38,72,IF(Y7&lt;39,73,IF(Y7&lt;40,74,IF(Y7&lt;41,75,IF(Y7&lt;42,76,IF(Y7&lt;43,77,)))))))))))))))))))</f>
        <v>0</v>
      </c>
      <c r="AA7" s="135">
        <f t="shared" ref="AA7:AA70" si="17">IF(Y7&lt;-3,0,IF(Y7&lt;-2,1,IF(Y7&lt;-1,2,IF(Y7&lt;0,3,IF(Y7&lt;1,4,IF(Y7&lt;2,5,IF(Y7&lt;3,6,IF(Y7&lt;4,7,IF(Y7&lt;4.5,8,IF(Y7&lt;5,9,IF(Y7&lt;5.5,10,IF(Y7&lt;6,11,IF(Y7&lt;6.5,12,IF(Y7&lt;7,13,IF(Y7&lt;7.5,14,IF(Y7&lt;8,15,IF(Y7&lt;8.5,16,IF(Y7&lt;9,17,IF(Y7&lt;9.5,18,IF(Y7&lt;10,19,IF(Y7&lt;10.5,20,IF(Y7&lt;11,21,IF(Y7&lt;11.5,22,IF(Y7&lt;12,23,IF(Y7&lt;12.5,24,IF(Y7&lt;13,25,IF(Y7&lt;13.5,26,IF(Y7&lt;13.7,27,IF(Y7&lt;14,28,IF(Y7&lt;14.5,29,IF(Y7&lt;14.6,30,IF(Y7&lt;15,31,IF(Y7&lt;15.5,32,IF(Y7&lt;15.6,33,IF(Y7&lt;16,34,IF(Y7&lt;16.5,35,IF(Y7&lt;16.7,36,IF(Y7&lt;17,37,IF(Y7&lt;17.5,38,IF(Y7&lt;17.7,39,IF(Y7&lt;18,40,IF(Y7&lt;18.5,41,IF(Y7&lt;18.6,42,IF(Y7&lt;19,43,IF(Y7&lt;19.5,44,IF(Y7&lt;19.6,45,IF(Y7&lt;20,46,IF(Y7&lt;20.5,47,IF(Y7&lt;20.6,48,IF(Y7&lt;21,49,IF(Y7&lt;21.5,50,IF(Y7&lt;22,51,IF(Y7&lt;22.5,52,IF(Y7&lt;23,53,IF(Y7&lt;23.5,54,IF(Y7&lt;24,55,IF(Y7&lt;24.5,56,IF(Y7&lt;25,57,IF(Y7&lt;25.5,58,IF(Y7&lt;26,59,))))))))))))))))))))))))))))))))))))))))))))))))))))))))))))</f>
        <v>19</v>
      </c>
      <c r="AB7" s="135">
        <f t="shared" ref="AB7:AB70" si="18">Z7+AA7</f>
        <v>19</v>
      </c>
      <c r="AC7" s="15">
        <f t="shared" si="3"/>
        <v>19</v>
      </c>
      <c r="AD7" s="84">
        <f>IF(AC7="","",RANK(AC7,AC6:AC10,0))</f>
        <v>5</v>
      </c>
      <c r="AE7" s="84" t="str">
        <f t="shared" ref="AE7:AE10" si="19">IF(AD7&lt;5,AC7,"")</f>
        <v/>
      </c>
      <c r="AF7" s="18">
        <f t="shared" ref="AF7:AF70" si="20">H7+O7+V7+AC7</f>
        <v>86</v>
      </c>
      <c r="AG7" s="19">
        <f t="shared" si="4"/>
        <v>86</v>
      </c>
      <c r="AH7" s="19">
        <f t="shared" ref="AH7:AH70" si="21">IF(ISNUMBER(AG7),RANK(AG7,$AG$6:$AG$293,0),"")</f>
        <v>120</v>
      </c>
      <c r="AI7" s="172"/>
      <c r="AJ7" s="172"/>
      <c r="AK7" s="176"/>
    </row>
    <row r="8" spans="1:37" ht="15" customHeight="1" x14ac:dyDescent="0.25">
      <c r="A8" s="68">
        <v>3</v>
      </c>
      <c r="B8" s="137"/>
      <c r="C8" s="139">
        <v>5</v>
      </c>
      <c r="D8" s="133">
        <v>8.6</v>
      </c>
      <c r="E8" s="18">
        <f t="shared" si="5"/>
        <v>0</v>
      </c>
      <c r="F8" s="18">
        <f t="shared" si="6"/>
        <v>15</v>
      </c>
      <c r="G8" s="18">
        <f t="shared" si="7"/>
        <v>15</v>
      </c>
      <c r="H8" s="15">
        <f t="shared" si="0"/>
        <v>15</v>
      </c>
      <c r="I8" s="84">
        <f>IF(H8="","",RANK(H8,H6:H10,0))</f>
        <v>4</v>
      </c>
      <c r="J8" s="84">
        <f t="shared" si="8"/>
        <v>15</v>
      </c>
      <c r="K8" s="65">
        <v>210</v>
      </c>
      <c r="L8" s="18">
        <f t="shared" si="9"/>
        <v>0</v>
      </c>
      <c r="M8" s="18">
        <f t="shared" si="10"/>
        <v>50</v>
      </c>
      <c r="N8" s="18">
        <f t="shared" si="11"/>
        <v>50</v>
      </c>
      <c r="O8" s="15">
        <f t="shared" si="1"/>
        <v>50</v>
      </c>
      <c r="P8" s="96">
        <f>IF(O8="","",RANK(O8,O6:O10,0))</f>
        <v>1</v>
      </c>
      <c r="Q8" s="96">
        <f t="shared" ref="Q8:Q10" si="22">IF(P8&lt;5,O8,"")</f>
        <v>50</v>
      </c>
      <c r="R8" s="65">
        <v>0</v>
      </c>
      <c r="S8" s="135">
        <f t="shared" si="12"/>
        <v>0</v>
      </c>
      <c r="T8" s="135">
        <f t="shared" si="13"/>
        <v>0</v>
      </c>
      <c r="U8" s="135">
        <f t="shared" si="14"/>
        <v>0</v>
      </c>
      <c r="V8" s="15">
        <f t="shared" si="2"/>
        <v>0</v>
      </c>
      <c r="W8" s="84">
        <f>IF(V8="","",RANK(V8,V6:V10,0))</f>
        <v>3</v>
      </c>
      <c r="X8" s="84">
        <f t="shared" si="15"/>
        <v>0</v>
      </c>
      <c r="Y8" s="156">
        <v>23</v>
      </c>
      <c r="Z8" s="135">
        <f t="shared" si="16"/>
        <v>0</v>
      </c>
      <c r="AA8" s="135">
        <f t="shared" si="17"/>
        <v>54</v>
      </c>
      <c r="AB8" s="135">
        <f t="shared" si="18"/>
        <v>54</v>
      </c>
      <c r="AC8" s="15">
        <f t="shared" si="3"/>
        <v>54</v>
      </c>
      <c r="AD8" s="84">
        <f>IF(AC8="","",RANK(AC8,AC6:AC10,0))</f>
        <v>1</v>
      </c>
      <c r="AE8" s="84">
        <f t="shared" si="19"/>
        <v>54</v>
      </c>
      <c r="AF8" s="18">
        <f t="shared" si="20"/>
        <v>119</v>
      </c>
      <c r="AG8" s="19">
        <f t="shared" si="4"/>
        <v>119</v>
      </c>
      <c r="AH8" s="19">
        <f t="shared" si="21"/>
        <v>67</v>
      </c>
      <c r="AI8" s="172"/>
      <c r="AJ8" s="172"/>
      <c r="AK8" s="176"/>
    </row>
    <row r="9" spans="1:37" ht="15" customHeight="1" x14ac:dyDescent="0.25">
      <c r="A9" s="68">
        <v>4</v>
      </c>
      <c r="B9" s="137"/>
      <c r="C9" s="139">
        <v>5</v>
      </c>
      <c r="D9" s="133">
        <v>7.8</v>
      </c>
      <c r="E9" s="18">
        <f t="shared" si="5"/>
        <v>38</v>
      </c>
      <c r="F9" s="18">
        <f t="shared" si="6"/>
        <v>0</v>
      </c>
      <c r="G9" s="18">
        <f t="shared" si="7"/>
        <v>38</v>
      </c>
      <c r="H9" s="15">
        <f t="shared" si="0"/>
        <v>38</v>
      </c>
      <c r="I9" s="84">
        <f>IF(H9="","",RANK(H9,H6:H10,0))</f>
        <v>2</v>
      </c>
      <c r="J9" s="84">
        <f t="shared" si="8"/>
        <v>38</v>
      </c>
      <c r="K9" s="65">
        <v>205</v>
      </c>
      <c r="L9" s="18">
        <f t="shared" si="9"/>
        <v>0</v>
      </c>
      <c r="M9" s="18">
        <f t="shared" si="10"/>
        <v>45</v>
      </c>
      <c r="N9" s="18">
        <f t="shared" si="11"/>
        <v>45</v>
      </c>
      <c r="O9" s="15">
        <f t="shared" si="1"/>
        <v>45</v>
      </c>
      <c r="P9" s="96">
        <f>IF(O9="","",RANK(O9,O6:O10,0))</f>
        <v>2</v>
      </c>
      <c r="Q9" s="96">
        <f t="shared" si="22"/>
        <v>45</v>
      </c>
      <c r="R9" s="65">
        <v>16</v>
      </c>
      <c r="S9" s="135">
        <f t="shared" si="12"/>
        <v>0</v>
      </c>
      <c r="T9" s="135">
        <f t="shared" si="13"/>
        <v>18</v>
      </c>
      <c r="U9" s="135">
        <f t="shared" si="14"/>
        <v>18</v>
      </c>
      <c r="V9" s="15">
        <f t="shared" si="2"/>
        <v>18</v>
      </c>
      <c r="W9" s="84">
        <f>IF(V9="","",RANK(V9,V6:V10,0))</f>
        <v>2</v>
      </c>
      <c r="X9" s="84">
        <f t="shared" si="15"/>
        <v>18</v>
      </c>
      <c r="Y9" s="156">
        <v>12.5</v>
      </c>
      <c r="Z9" s="135">
        <f t="shared" si="16"/>
        <v>0</v>
      </c>
      <c r="AA9" s="135">
        <f t="shared" si="17"/>
        <v>25</v>
      </c>
      <c r="AB9" s="135">
        <f t="shared" si="18"/>
        <v>25</v>
      </c>
      <c r="AC9" s="15">
        <f t="shared" si="3"/>
        <v>25</v>
      </c>
      <c r="AD9" s="84">
        <f>IF(AC9="","",RANK(AC9,AC6:AC10,0))</f>
        <v>4</v>
      </c>
      <c r="AE9" s="84">
        <f t="shared" si="19"/>
        <v>25</v>
      </c>
      <c r="AF9" s="18">
        <f t="shared" si="20"/>
        <v>126</v>
      </c>
      <c r="AG9" s="19">
        <f t="shared" si="4"/>
        <v>126</v>
      </c>
      <c r="AH9" s="19">
        <f t="shared" si="21"/>
        <v>57</v>
      </c>
      <c r="AI9" s="172"/>
      <c r="AJ9" s="172"/>
      <c r="AK9" s="176"/>
    </row>
    <row r="10" spans="1:37" ht="15" customHeight="1" x14ac:dyDescent="0.25">
      <c r="A10" s="68">
        <v>5</v>
      </c>
      <c r="B10" s="137"/>
      <c r="C10" s="139">
        <v>5</v>
      </c>
      <c r="D10" s="133">
        <v>7.6</v>
      </c>
      <c r="E10" s="18">
        <f t="shared" si="5"/>
        <v>46</v>
      </c>
      <c r="F10" s="18">
        <f t="shared" si="6"/>
        <v>0</v>
      </c>
      <c r="G10" s="18">
        <f t="shared" si="7"/>
        <v>46</v>
      </c>
      <c r="H10" s="15">
        <f t="shared" si="0"/>
        <v>46</v>
      </c>
      <c r="I10" s="84">
        <f>IF(H10="","",RANK(H10,H6:H10,0))</f>
        <v>1</v>
      </c>
      <c r="J10" s="84">
        <f t="shared" si="8"/>
        <v>46</v>
      </c>
      <c r="K10" s="65">
        <v>190</v>
      </c>
      <c r="L10" s="18">
        <f t="shared" si="9"/>
        <v>0</v>
      </c>
      <c r="M10" s="18">
        <f t="shared" si="10"/>
        <v>33</v>
      </c>
      <c r="N10" s="18">
        <f t="shared" si="11"/>
        <v>33</v>
      </c>
      <c r="O10" s="15">
        <f t="shared" si="1"/>
        <v>33</v>
      </c>
      <c r="P10" s="96">
        <f>IF(O10="","",RANK(O10,O6:O10,0))</f>
        <v>4</v>
      </c>
      <c r="Q10" s="96">
        <f t="shared" si="22"/>
        <v>33</v>
      </c>
      <c r="R10" s="65">
        <v>41</v>
      </c>
      <c r="S10" s="135">
        <f t="shared" si="12"/>
        <v>61</v>
      </c>
      <c r="T10" s="135">
        <f t="shared" si="13"/>
        <v>0</v>
      </c>
      <c r="U10" s="135">
        <f t="shared" si="14"/>
        <v>61</v>
      </c>
      <c r="V10" s="15">
        <f t="shared" si="2"/>
        <v>61</v>
      </c>
      <c r="W10" s="84">
        <f>IF(V10="","",RANK(V10,V6:V10,0))</f>
        <v>1</v>
      </c>
      <c r="X10" s="84">
        <f t="shared" si="15"/>
        <v>61</v>
      </c>
      <c r="Y10" s="156">
        <v>14.5</v>
      </c>
      <c r="Z10" s="135">
        <f t="shared" si="16"/>
        <v>0</v>
      </c>
      <c r="AA10" s="135">
        <f t="shared" si="17"/>
        <v>30</v>
      </c>
      <c r="AB10" s="135">
        <f t="shared" si="18"/>
        <v>30</v>
      </c>
      <c r="AC10" s="15">
        <f t="shared" si="3"/>
        <v>30</v>
      </c>
      <c r="AD10" s="84">
        <f>IF(AC10="","",RANK(AC10,AC6:AC10,0))</f>
        <v>3</v>
      </c>
      <c r="AE10" s="84">
        <f t="shared" si="19"/>
        <v>30</v>
      </c>
      <c r="AF10" s="18">
        <f t="shared" si="20"/>
        <v>170</v>
      </c>
      <c r="AG10" s="19">
        <f t="shared" si="4"/>
        <v>170</v>
      </c>
      <c r="AH10" s="117">
        <f t="shared" si="21"/>
        <v>15</v>
      </c>
      <c r="AI10" s="173"/>
      <c r="AJ10" s="173"/>
      <c r="AK10" s="176"/>
    </row>
    <row r="11" spans="1:37" ht="26.25" customHeight="1" thickBot="1" x14ac:dyDescent="0.3">
      <c r="A11" s="68"/>
      <c r="B11" s="137"/>
      <c r="C11" s="140">
        <v>5</v>
      </c>
      <c r="D11" s="133"/>
      <c r="E11" s="18"/>
      <c r="F11" s="18"/>
      <c r="G11" s="18"/>
      <c r="H11" s="89"/>
      <c r="I11" s="101" t="s">
        <v>455</v>
      </c>
      <c r="J11" s="109">
        <f>SUM(J6:J10)</f>
        <v>125</v>
      </c>
      <c r="K11" s="65"/>
      <c r="L11" s="18">
        <f t="shared" si="9"/>
        <v>0</v>
      </c>
      <c r="M11" s="18">
        <f t="shared" si="10"/>
        <v>0</v>
      </c>
      <c r="N11" s="18">
        <f t="shared" si="11"/>
        <v>0</v>
      </c>
      <c r="O11" s="89"/>
      <c r="P11" s="101" t="s">
        <v>455</v>
      </c>
      <c r="Q11" s="110">
        <f>SUM(Q6:Q10)</f>
        <v>169</v>
      </c>
      <c r="R11" s="65"/>
      <c r="S11" s="135">
        <f t="shared" si="12"/>
        <v>0</v>
      </c>
      <c r="T11" s="135">
        <f t="shared" si="13"/>
        <v>0</v>
      </c>
      <c r="U11" s="135">
        <f t="shared" si="14"/>
        <v>0</v>
      </c>
      <c r="V11" s="89"/>
      <c r="W11" s="101" t="s">
        <v>455</v>
      </c>
      <c r="X11" s="109">
        <f>SUM(X6:X10)</f>
        <v>79</v>
      </c>
      <c r="Y11" s="156"/>
      <c r="Z11" s="135">
        <f t="shared" si="16"/>
        <v>0</v>
      </c>
      <c r="AA11" s="135">
        <f t="shared" si="17"/>
        <v>4</v>
      </c>
      <c r="AB11" s="135">
        <f t="shared" si="18"/>
        <v>4</v>
      </c>
      <c r="AC11" s="89"/>
      <c r="AD11" s="101" t="s">
        <v>455</v>
      </c>
      <c r="AE11" s="109">
        <f>SUM(AE6:AE10)</f>
        <v>141</v>
      </c>
      <c r="AF11" s="18"/>
      <c r="AG11" s="92"/>
      <c r="AH11" s="19" t="str">
        <f t="shared" si="21"/>
        <v/>
      </c>
      <c r="AI11" s="98"/>
      <c r="AJ11" s="98"/>
      <c r="AK11" s="177"/>
    </row>
    <row r="12" spans="1:37" ht="15" customHeight="1" x14ac:dyDescent="0.25">
      <c r="A12" s="68">
        <v>1</v>
      </c>
      <c r="B12" s="137"/>
      <c r="C12" s="139">
        <v>7</v>
      </c>
      <c r="D12" s="133">
        <v>8.6999999999999993</v>
      </c>
      <c r="E12" s="18">
        <f t="shared" si="5"/>
        <v>0</v>
      </c>
      <c r="F12" s="18">
        <f t="shared" si="6"/>
        <v>13</v>
      </c>
      <c r="G12" s="18">
        <f t="shared" si="7"/>
        <v>13</v>
      </c>
      <c r="H12" s="15">
        <f t="shared" ref="H12:H16" si="23">G12</f>
        <v>13</v>
      </c>
      <c r="I12" s="84">
        <f>IF(H12="","",RANK(H12,H12:H16,0))</f>
        <v>3</v>
      </c>
      <c r="J12" s="84">
        <f>IF(I12&lt;5,H12,"")</f>
        <v>13</v>
      </c>
      <c r="K12" s="65">
        <v>202</v>
      </c>
      <c r="L12" s="18">
        <f t="shared" si="9"/>
        <v>0</v>
      </c>
      <c r="M12" s="18">
        <f t="shared" si="10"/>
        <v>42</v>
      </c>
      <c r="N12" s="18">
        <f t="shared" si="11"/>
        <v>42</v>
      </c>
      <c r="O12" s="15">
        <f t="shared" ref="O12:O16" si="24">N12</f>
        <v>42</v>
      </c>
      <c r="P12" s="96">
        <f>IF(O12="","",RANK(O12,O12:O16,0))</f>
        <v>2</v>
      </c>
      <c r="Q12" s="96">
        <f>IF(P12&lt;5,O12,"")</f>
        <v>42</v>
      </c>
      <c r="R12" s="65">
        <v>3</v>
      </c>
      <c r="S12" s="135">
        <f t="shared" si="12"/>
        <v>0</v>
      </c>
      <c r="T12" s="135">
        <f t="shared" si="13"/>
        <v>1</v>
      </c>
      <c r="U12" s="135">
        <f t="shared" si="14"/>
        <v>1</v>
      </c>
      <c r="V12" s="15">
        <f t="shared" ref="V12:V16" si="25">U12</f>
        <v>1</v>
      </c>
      <c r="W12" s="84">
        <f>IF(V12="","",RANK(V12,V12:V16,0))</f>
        <v>2</v>
      </c>
      <c r="X12" s="84">
        <f>IF(W12&lt;5,V12,"")</f>
        <v>1</v>
      </c>
      <c r="Y12" s="156">
        <v>17</v>
      </c>
      <c r="Z12" s="135">
        <f t="shared" si="16"/>
        <v>0</v>
      </c>
      <c r="AA12" s="135">
        <f t="shared" si="17"/>
        <v>38</v>
      </c>
      <c r="AB12" s="135">
        <f t="shared" si="18"/>
        <v>38</v>
      </c>
      <c r="AC12" s="15">
        <f t="shared" ref="AC12:AC16" si="26">AB12</f>
        <v>38</v>
      </c>
      <c r="AD12" s="84">
        <f>IF(AC12="","",RANK(AC12,AC12:AC16,0))</f>
        <v>2</v>
      </c>
      <c r="AE12" s="84">
        <f>IF(AD12&lt;5,AC12,"")</f>
        <v>38</v>
      </c>
      <c r="AF12" s="18">
        <f t="shared" si="20"/>
        <v>94</v>
      </c>
      <c r="AG12" s="19">
        <f t="shared" ref="AG12:AG16" si="27">AF12</f>
        <v>94</v>
      </c>
      <c r="AH12" s="19">
        <f t="shared" si="21"/>
        <v>109</v>
      </c>
      <c r="AI12" s="171">
        <f>SUM(J12:J16,Q12:Q16,X12:X16,AE12:AE16)</f>
        <v>340</v>
      </c>
      <c r="AJ12" s="174">
        <f>AI12</f>
        <v>340</v>
      </c>
      <c r="AK12" s="175">
        <f t="shared" ref="AK12" si="28">IF(ISNUMBER(AI12),RANK(AI12,$AI$6:$AI$293,0),"")</f>
        <v>32</v>
      </c>
    </row>
    <row r="13" spans="1:37" ht="15" customHeight="1" x14ac:dyDescent="0.25">
      <c r="A13" s="68">
        <v>2</v>
      </c>
      <c r="B13" s="137"/>
      <c r="C13" s="139">
        <v>7</v>
      </c>
      <c r="D13" s="133">
        <v>9.5</v>
      </c>
      <c r="E13" s="18">
        <f t="shared" si="5"/>
        <v>0</v>
      </c>
      <c r="F13" s="18">
        <f t="shared" si="6"/>
        <v>1</v>
      </c>
      <c r="G13" s="18">
        <f t="shared" si="7"/>
        <v>1</v>
      </c>
      <c r="H13" s="15">
        <f t="shared" si="23"/>
        <v>1</v>
      </c>
      <c r="I13" s="84">
        <f>IF(H13="","",RANK(H13,H12:H16,0))</f>
        <v>4</v>
      </c>
      <c r="J13" s="84">
        <f t="shared" ref="J13:J16" si="29">IF(I13&lt;5,H13,"")</f>
        <v>1</v>
      </c>
      <c r="K13" s="65">
        <v>204</v>
      </c>
      <c r="L13" s="18">
        <f t="shared" si="9"/>
        <v>0</v>
      </c>
      <c r="M13" s="18">
        <f t="shared" si="10"/>
        <v>44</v>
      </c>
      <c r="N13" s="18">
        <f t="shared" si="11"/>
        <v>44</v>
      </c>
      <c r="O13" s="15">
        <f t="shared" si="24"/>
        <v>44</v>
      </c>
      <c r="P13" s="96">
        <f>IF(O13="","",RANK(O13,O12:O16,0))</f>
        <v>1</v>
      </c>
      <c r="Q13" s="96">
        <f t="shared" ref="Q13:Q16" si="30">IF(P13&lt;5,O13,"")</f>
        <v>44</v>
      </c>
      <c r="R13" s="65">
        <v>0</v>
      </c>
      <c r="S13" s="135">
        <f t="shared" si="12"/>
        <v>0</v>
      </c>
      <c r="T13" s="135">
        <f t="shared" si="13"/>
        <v>0</v>
      </c>
      <c r="U13" s="135">
        <f t="shared" si="14"/>
        <v>0</v>
      </c>
      <c r="V13" s="15">
        <f t="shared" si="25"/>
        <v>0</v>
      </c>
      <c r="W13" s="84">
        <f>IF(V13="","",RANK(V13,V12:V16,0))</f>
        <v>3</v>
      </c>
      <c r="X13" s="84">
        <f t="shared" ref="X13:X15" si="31">IF(W13&lt;5,V13,"")</f>
        <v>0</v>
      </c>
      <c r="Y13" s="156">
        <v>22.5</v>
      </c>
      <c r="Z13" s="135">
        <f t="shared" si="16"/>
        <v>0</v>
      </c>
      <c r="AA13" s="135">
        <f t="shared" si="17"/>
        <v>53</v>
      </c>
      <c r="AB13" s="135">
        <f t="shared" si="18"/>
        <v>53</v>
      </c>
      <c r="AC13" s="15">
        <f t="shared" si="26"/>
        <v>53</v>
      </c>
      <c r="AD13" s="84">
        <f>IF(AC13="","",RANK(AC13,AC12:AC16,0))</f>
        <v>1</v>
      </c>
      <c r="AE13" s="84">
        <f t="shared" ref="AE13:AE15" si="32">IF(AD13&lt;5,AC13,"")</f>
        <v>53</v>
      </c>
      <c r="AF13" s="18">
        <f t="shared" si="20"/>
        <v>98</v>
      </c>
      <c r="AG13" s="19">
        <f t="shared" si="27"/>
        <v>98</v>
      </c>
      <c r="AH13" s="19">
        <f t="shared" si="21"/>
        <v>97</v>
      </c>
      <c r="AI13" s="172"/>
      <c r="AJ13" s="172"/>
      <c r="AK13" s="180"/>
    </row>
    <row r="14" spans="1:37" ht="15" customHeight="1" x14ac:dyDescent="0.25">
      <c r="A14" s="68">
        <v>3</v>
      </c>
      <c r="B14" s="137"/>
      <c r="C14" s="139">
        <v>7</v>
      </c>
      <c r="D14" s="133">
        <v>8.4</v>
      </c>
      <c r="E14" s="18">
        <f t="shared" si="5"/>
        <v>0</v>
      </c>
      <c r="F14" s="18">
        <f t="shared" si="6"/>
        <v>20</v>
      </c>
      <c r="G14" s="18">
        <f t="shared" si="7"/>
        <v>20</v>
      </c>
      <c r="H14" s="15">
        <f t="shared" si="23"/>
        <v>20</v>
      </c>
      <c r="I14" s="84">
        <f>IF(H14="","",RANK(H14,H12:H16,0))</f>
        <v>2</v>
      </c>
      <c r="J14" s="84">
        <f t="shared" si="29"/>
        <v>20</v>
      </c>
      <c r="K14" s="65">
        <v>199</v>
      </c>
      <c r="L14" s="18">
        <f t="shared" si="9"/>
        <v>0</v>
      </c>
      <c r="M14" s="18">
        <f t="shared" si="10"/>
        <v>39</v>
      </c>
      <c r="N14" s="18">
        <f t="shared" si="11"/>
        <v>39</v>
      </c>
      <c r="O14" s="15">
        <f t="shared" si="24"/>
        <v>39</v>
      </c>
      <c r="P14" s="96">
        <f>IF(O14="","",RANK(O14,O12:O16,0))</f>
        <v>3</v>
      </c>
      <c r="Q14" s="96">
        <f t="shared" si="30"/>
        <v>39</v>
      </c>
      <c r="R14" s="65">
        <v>0</v>
      </c>
      <c r="S14" s="135">
        <f t="shared" si="12"/>
        <v>0</v>
      </c>
      <c r="T14" s="135">
        <f t="shared" si="13"/>
        <v>0</v>
      </c>
      <c r="U14" s="135">
        <f t="shared" si="14"/>
        <v>0</v>
      </c>
      <c r="V14" s="15">
        <f t="shared" si="25"/>
        <v>0</v>
      </c>
      <c r="W14" s="84">
        <f>IF(V14="","",RANK(V14,V12:V16,0))</f>
        <v>3</v>
      </c>
      <c r="X14" s="84">
        <f t="shared" si="31"/>
        <v>0</v>
      </c>
      <c r="Y14" s="156">
        <v>8</v>
      </c>
      <c r="Z14" s="135">
        <f t="shared" si="16"/>
        <v>0</v>
      </c>
      <c r="AA14" s="135">
        <f t="shared" si="17"/>
        <v>16</v>
      </c>
      <c r="AB14" s="135">
        <f t="shared" si="18"/>
        <v>16</v>
      </c>
      <c r="AC14" s="15">
        <f t="shared" si="26"/>
        <v>16</v>
      </c>
      <c r="AD14" s="84">
        <f>IF(AC14="","",RANK(AC14,AC12:AC16,0))</f>
        <v>3</v>
      </c>
      <c r="AE14" s="84">
        <f t="shared" si="32"/>
        <v>16</v>
      </c>
      <c r="AF14" s="18">
        <f t="shared" si="20"/>
        <v>75</v>
      </c>
      <c r="AG14" s="19">
        <f t="shared" si="27"/>
        <v>75</v>
      </c>
      <c r="AH14" s="19">
        <f t="shared" si="21"/>
        <v>137</v>
      </c>
      <c r="AI14" s="172"/>
      <c r="AJ14" s="172"/>
      <c r="AK14" s="180"/>
    </row>
    <row r="15" spans="1:37" ht="15" customHeight="1" x14ac:dyDescent="0.25">
      <c r="A15" s="68">
        <v>4</v>
      </c>
      <c r="B15" s="137"/>
      <c r="C15" s="139">
        <v>7</v>
      </c>
      <c r="D15" s="133">
        <v>7.8</v>
      </c>
      <c r="E15" s="18">
        <f t="shared" si="5"/>
        <v>38</v>
      </c>
      <c r="F15" s="18">
        <f t="shared" si="6"/>
        <v>0</v>
      </c>
      <c r="G15" s="18">
        <f t="shared" si="7"/>
        <v>38</v>
      </c>
      <c r="H15" s="15">
        <f t="shared" si="23"/>
        <v>38</v>
      </c>
      <c r="I15" s="84">
        <f>IF(H15="","",RANK(H15,H12:H16,0))</f>
        <v>1</v>
      </c>
      <c r="J15" s="84">
        <f t="shared" si="29"/>
        <v>38</v>
      </c>
      <c r="K15" s="65">
        <v>180</v>
      </c>
      <c r="L15" s="18">
        <f t="shared" si="9"/>
        <v>0</v>
      </c>
      <c r="M15" s="18">
        <f t="shared" si="10"/>
        <v>28</v>
      </c>
      <c r="N15" s="18">
        <f t="shared" si="11"/>
        <v>28</v>
      </c>
      <c r="O15" s="15">
        <f t="shared" si="24"/>
        <v>28</v>
      </c>
      <c r="P15" s="96">
        <f>IF(O15="","",RANK(O15,O12:O16,0))</f>
        <v>4</v>
      </c>
      <c r="Q15" s="96">
        <f t="shared" si="30"/>
        <v>28</v>
      </c>
      <c r="R15" s="65">
        <v>5</v>
      </c>
      <c r="S15" s="135">
        <f t="shared" si="12"/>
        <v>0</v>
      </c>
      <c r="T15" s="135">
        <f t="shared" si="13"/>
        <v>3</v>
      </c>
      <c r="U15" s="135">
        <f t="shared" si="14"/>
        <v>3</v>
      </c>
      <c r="V15" s="15">
        <f t="shared" si="25"/>
        <v>3</v>
      </c>
      <c r="W15" s="84">
        <f>IF(V15="","",RANK(V15,V12:V16,0))</f>
        <v>1</v>
      </c>
      <c r="X15" s="84">
        <f t="shared" si="31"/>
        <v>3</v>
      </c>
      <c r="Y15" s="156">
        <v>0</v>
      </c>
      <c r="Z15" s="135">
        <f t="shared" si="16"/>
        <v>0</v>
      </c>
      <c r="AA15" s="135">
        <f t="shared" si="17"/>
        <v>4</v>
      </c>
      <c r="AB15" s="135">
        <f t="shared" si="18"/>
        <v>4</v>
      </c>
      <c r="AC15" s="15">
        <f t="shared" si="26"/>
        <v>4</v>
      </c>
      <c r="AD15" s="84">
        <f>IF(AC15="","",RANK(AC15,AC12:AC16,0))</f>
        <v>4</v>
      </c>
      <c r="AE15" s="84">
        <f t="shared" si="32"/>
        <v>4</v>
      </c>
      <c r="AF15" s="18">
        <f t="shared" si="20"/>
        <v>73</v>
      </c>
      <c r="AG15" s="19">
        <f t="shared" si="27"/>
        <v>73</v>
      </c>
      <c r="AH15" s="19">
        <f t="shared" si="21"/>
        <v>141</v>
      </c>
      <c r="AI15" s="172"/>
      <c r="AJ15" s="172"/>
      <c r="AK15" s="180"/>
    </row>
    <row r="16" spans="1:37" ht="15" customHeight="1" x14ac:dyDescent="0.25">
      <c r="A16" s="68">
        <v>5</v>
      </c>
      <c r="B16" s="137"/>
      <c r="C16" s="139">
        <v>7</v>
      </c>
      <c r="D16" s="133"/>
      <c r="E16" s="18">
        <f t="shared" si="5"/>
        <v>0</v>
      </c>
      <c r="F16" s="18">
        <f t="shared" si="6"/>
        <v>0</v>
      </c>
      <c r="G16" s="18">
        <f t="shared" si="7"/>
        <v>0</v>
      </c>
      <c r="H16" s="15">
        <f t="shared" si="23"/>
        <v>0</v>
      </c>
      <c r="I16" s="84">
        <f>IF(H16="","",RANK(H16,H12:H16,0))</f>
        <v>5</v>
      </c>
      <c r="J16" s="84" t="str">
        <f t="shared" si="29"/>
        <v/>
      </c>
      <c r="K16" s="65"/>
      <c r="L16" s="18">
        <f t="shared" si="9"/>
        <v>0</v>
      </c>
      <c r="M16" s="18">
        <f t="shared" si="10"/>
        <v>0</v>
      </c>
      <c r="N16" s="18">
        <f t="shared" si="11"/>
        <v>0</v>
      </c>
      <c r="O16" s="15">
        <f t="shared" si="24"/>
        <v>0</v>
      </c>
      <c r="P16" s="96">
        <f>IF(O16="","",RANK(O16,O12:O16,0))</f>
        <v>5</v>
      </c>
      <c r="Q16" s="96" t="str">
        <f t="shared" si="30"/>
        <v/>
      </c>
      <c r="R16" s="65"/>
      <c r="S16" s="135">
        <f t="shared" si="12"/>
        <v>0</v>
      </c>
      <c r="T16" s="135">
        <f t="shared" si="13"/>
        <v>0</v>
      </c>
      <c r="U16" s="135">
        <f t="shared" si="14"/>
        <v>0</v>
      </c>
      <c r="V16" s="15">
        <f t="shared" si="25"/>
        <v>0</v>
      </c>
      <c r="W16" s="84">
        <f>IF(V16="","",RANK(V16,V12:V16,0))</f>
        <v>3</v>
      </c>
      <c r="X16" s="84"/>
      <c r="Y16" s="154">
        <v>-100</v>
      </c>
      <c r="Z16" s="135">
        <f t="shared" si="16"/>
        <v>0</v>
      </c>
      <c r="AA16" s="135">
        <f t="shared" si="17"/>
        <v>0</v>
      </c>
      <c r="AB16" s="135">
        <f t="shared" si="18"/>
        <v>0</v>
      </c>
      <c r="AC16" s="15">
        <f t="shared" si="26"/>
        <v>0</v>
      </c>
      <c r="AD16" s="84">
        <f>IF(AC16="","",RANK(AC16,AC12:AC16,0))</f>
        <v>5</v>
      </c>
      <c r="AE16" s="84"/>
      <c r="AF16" s="18">
        <f t="shared" si="20"/>
        <v>0</v>
      </c>
      <c r="AG16" s="19">
        <f t="shared" si="27"/>
        <v>0</v>
      </c>
      <c r="AH16" s="19">
        <f t="shared" si="21"/>
        <v>168</v>
      </c>
      <c r="AI16" s="173"/>
      <c r="AJ16" s="173"/>
      <c r="AK16" s="180"/>
    </row>
    <row r="17" spans="1:37" ht="26.25" customHeight="1" thickBot="1" x14ac:dyDescent="0.3">
      <c r="A17" s="68"/>
      <c r="B17" s="137"/>
      <c r="C17" s="140">
        <v>7</v>
      </c>
      <c r="D17" s="133"/>
      <c r="E17" s="18"/>
      <c r="F17" s="18"/>
      <c r="G17" s="18"/>
      <c r="H17" s="89"/>
      <c r="I17" s="101" t="s">
        <v>455</v>
      </c>
      <c r="J17" s="109">
        <f>SUM(J12:J16)</f>
        <v>72</v>
      </c>
      <c r="K17" s="65"/>
      <c r="L17" s="18">
        <f t="shared" si="9"/>
        <v>0</v>
      </c>
      <c r="M17" s="18">
        <f t="shared" si="10"/>
        <v>0</v>
      </c>
      <c r="N17" s="18">
        <f t="shared" si="11"/>
        <v>0</v>
      </c>
      <c r="O17" s="89"/>
      <c r="P17" s="101" t="s">
        <v>455</v>
      </c>
      <c r="Q17" s="110">
        <f>SUM(Q12:Q16)</f>
        <v>153</v>
      </c>
      <c r="R17" s="65"/>
      <c r="S17" s="135">
        <f t="shared" si="12"/>
        <v>0</v>
      </c>
      <c r="T17" s="135">
        <f t="shared" si="13"/>
        <v>0</v>
      </c>
      <c r="U17" s="135">
        <f t="shared" si="14"/>
        <v>0</v>
      </c>
      <c r="V17" s="89"/>
      <c r="W17" s="101" t="s">
        <v>455</v>
      </c>
      <c r="X17" s="109">
        <f>SUM(X12:X16)</f>
        <v>4</v>
      </c>
      <c r="Y17" s="156"/>
      <c r="Z17" s="135">
        <f t="shared" si="16"/>
        <v>0</v>
      </c>
      <c r="AA17" s="135">
        <f t="shared" si="17"/>
        <v>4</v>
      </c>
      <c r="AB17" s="135">
        <f t="shared" si="18"/>
        <v>4</v>
      </c>
      <c r="AC17" s="89"/>
      <c r="AD17" s="101" t="s">
        <v>455</v>
      </c>
      <c r="AE17" s="109">
        <f>SUM(AE12:AE16)</f>
        <v>111</v>
      </c>
      <c r="AF17" s="18"/>
      <c r="AG17" s="92"/>
      <c r="AH17" s="19" t="str">
        <f t="shared" si="21"/>
        <v/>
      </c>
      <c r="AI17" s="98"/>
      <c r="AJ17" s="98"/>
      <c r="AK17" s="181"/>
    </row>
    <row r="18" spans="1:37" ht="15" customHeight="1" x14ac:dyDescent="0.25">
      <c r="A18" s="68">
        <v>1</v>
      </c>
      <c r="B18" s="137"/>
      <c r="C18" s="139">
        <v>9</v>
      </c>
      <c r="D18" s="133">
        <v>8.1999999999999993</v>
      </c>
      <c r="E18" s="18">
        <f t="shared" si="5"/>
        <v>0</v>
      </c>
      <c r="F18" s="18">
        <f t="shared" si="6"/>
        <v>26</v>
      </c>
      <c r="G18" s="18">
        <f t="shared" si="7"/>
        <v>26</v>
      </c>
      <c r="H18" s="15">
        <f t="shared" ref="H18:H22" si="33">G18</f>
        <v>26</v>
      </c>
      <c r="I18" s="84">
        <f>IF(H18="","",RANK(H18,H18:H22,0))</f>
        <v>5</v>
      </c>
      <c r="J18" s="84" t="str">
        <f>IF(I18&lt;5,H18,"")</f>
        <v/>
      </c>
      <c r="K18" s="65">
        <v>160</v>
      </c>
      <c r="L18" s="18">
        <f t="shared" si="9"/>
        <v>0</v>
      </c>
      <c r="M18" s="18">
        <f t="shared" si="10"/>
        <v>18</v>
      </c>
      <c r="N18" s="18">
        <f t="shared" si="11"/>
        <v>18</v>
      </c>
      <c r="O18" s="15">
        <f t="shared" ref="O18:O22" si="34">N18</f>
        <v>18</v>
      </c>
      <c r="P18" s="96">
        <f>IF(O18="","",RANK(O18,O18:O22,0))</f>
        <v>5</v>
      </c>
      <c r="Q18" s="96" t="str">
        <f>IF(P18&lt;5,O18,"")</f>
        <v/>
      </c>
      <c r="R18" s="65">
        <v>30</v>
      </c>
      <c r="S18" s="135">
        <f t="shared" si="12"/>
        <v>0</v>
      </c>
      <c r="T18" s="135">
        <f t="shared" si="13"/>
        <v>47</v>
      </c>
      <c r="U18" s="135">
        <f t="shared" si="14"/>
        <v>47</v>
      </c>
      <c r="V18" s="15">
        <f t="shared" ref="V18:V22" si="35">U18</f>
        <v>47</v>
      </c>
      <c r="W18" s="84">
        <f>IF(V18="","",RANK(V18,V18:V22,0))</f>
        <v>1</v>
      </c>
      <c r="X18" s="84">
        <f>IF(W18&lt;5,V18,"")</f>
        <v>47</v>
      </c>
      <c r="Y18" s="156">
        <v>13</v>
      </c>
      <c r="Z18" s="135">
        <f t="shared" si="16"/>
        <v>0</v>
      </c>
      <c r="AA18" s="135">
        <f t="shared" si="17"/>
        <v>26</v>
      </c>
      <c r="AB18" s="135">
        <f t="shared" si="18"/>
        <v>26</v>
      </c>
      <c r="AC18" s="15">
        <f t="shared" ref="AC18:AC22" si="36">AB18</f>
        <v>26</v>
      </c>
      <c r="AD18" s="84">
        <f>IF(AC18="","",RANK(AC18,AC18:AC22,0))</f>
        <v>5</v>
      </c>
      <c r="AE18" s="84" t="str">
        <f>IF(AD18&lt;5,AC18,"")</f>
        <v/>
      </c>
      <c r="AF18" s="18">
        <f t="shared" si="20"/>
        <v>117</v>
      </c>
      <c r="AG18" s="19">
        <f t="shared" ref="AG18:AG22" si="37">AF18</f>
        <v>117</v>
      </c>
      <c r="AH18" s="19">
        <f t="shared" si="21"/>
        <v>71</v>
      </c>
      <c r="AI18" s="171">
        <f>SUM(J18:J22,Q18:Q22,X18:X22,AE18:AE22)</f>
        <v>631</v>
      </c>
      <c r="AJ18" s="174">
        <f t="shared" ref="AJ18" si="38">AI18</f>
        <v>631</v>
      </c>
      <c r="AK18" s="175">
        <f t="shared" ref="AK18" si="39">IF(ISNUMBER(AI18),RANK(AI18,$AI$6:$AI$293,0),"")</f>
        <v>5</v>
      </c>
    </row>
    <row r="19" spans="1:37" ht="15" customHeight="1" x14ac:dyDescent="0.25">
      <c r="A19" s="68">
        <v>2</v>
      </c>
      <c r="B19" s="137"/>
      <c r="C19" s="139">
        <v>9</v>
      </c>
      <c r="D19" s="133">
        <v>7.5</v>
      </c>
      <c r="E19" s="18">
        <f t="shared" si="5"/>
        <v>50</v>
      </c>
      <c r="F19" s="18">
        <f t="shared" si="6"/>
        <v>0</v>
      </c>
      <c r="G19" s="18">
        <f t="shared" si="7"/>
        <v>50</v>
      </c>
      <c r="H19" s="15">
        <f t="shared" si="33"/>
        <v>50</v>
      </c>
      <c r="I19" s="84">
        <f>IF(H19="","",RANK(H19,H18:H22,0))</f>
        <v>1</v>
      </c>
      <c r="J19" s="84">
        <f t="shared" ref="J19:J22" si="40">IF(I19&lt;5,H19,"")</f>
        <v>50</v>
      </c>
      <c r="K19" s="65">
        <v>202</v>
      </c>
      <c r="L19" s="18">
        <f t="shared" si="9"/>
        <v>0</v>
      </c>
      <c r="M19" s="18">
        <f t="shared" si="10"/>
        <v>42</v>
      </c>
      <c r="N19" s="18">
        <f t="shared" si="11"/>
        <v>42</v>
      </c>
      <c r="O19" s="15">
        <f t="shared" si="34"/>
        <v>42</v>
      </c>
      <c r="P19" s="96">
        <f>IF(O19="","",RANK(O19,O18:O22,0))</f>
        <v>1</v>
      </c>
      <c r="Q19" s="96">
        <f t="shared" ref="Q19:Q22" si="41">IF(P19&lt;5,O19,"")</f>
        <v>42</v>
      </c>
      <c r="R19" s="65">
        <v>15</v>
      </c>
      <c r="S19" s="135">
        <f t="shared" si="12"/>
        <v>0</v>
      </c>
      <c r="T19" s="135">
        <f t="shared" si="13"/>
        <v>16</v>
      </c>
      <c r="U19" s="135">
        <f t="shared" si="14"/>
        <v>16</v>
      </c>
      <c r="V19" s="15">
        <f t="shared" si="35"/>
        <v>16</v>
      </c>
      <c r="W19" s="84">
        <f>IF(V19="","",RANK(V19,V18:V22,0))</f>
        <v>5</v>
      </c>
      <c r="X19" s="84" t="str">
        <f t="shared" ref="X19:X22" si="42">IF(W19&lt;5,V19,"")</f>
        <v/>
      </c>
      <c r="Y19" s="156">
        <v>17</v>
      </c>
      <c r="Z19" s="135">
        <f t="shared" si="16"/>
        <v>0</v>
      </c>
      <c r="AA19" s="135">
        <f t="shared" si="17"/>
        <v>38</v>
      </c>
      <c r="AB19" s="135">
        <f t="shared" si="18"/>
        <v>38</v>
      </c>
      <c r="AC19" s="15">
        <f t="shared" si="36"/>
        <v>38</v>
      </c>
      <c r="AD19" s="84">
        <f>IF(AC19="","",RANK(AC19,AC18:AC22,0))</f>
        <v>4</v>
      </c>
      <c r="AE19" s="84">
        <f t="shared" ref="AE19:AE22" si="43">IF(AD19&lt;5,AC19,"")</f>
        <v>38</v>
      </c>
      <c r="AF19" s="18">
        <f t="shared" si="20"/>
        <v>146</v>
      </c>
      <c r="AG19" s="19">
        <f t="shared" si="37"/>
        <v>146</v>
      </c>
      <c r="AH19" s="19">
        <f t="shared" si="21"/>
        <v>29</v>
      </c>
      <c r="AI19" s="172"/>
      <c r="AJ19" s="172"/>
      <c r="AK19" s="176"/>
    </row>
    <row r="20" spans="1:37" ht="15" customHeight="1" x14ac:dyDescent="0.25">
      <c r="A20" s="68">
        <v>3</v>
      </c>
      <c r="B20" s="137"/>
      <c r="C20" s="139">
        <v>9</v>
      </c>
      <c r="D20" s="133">
        <v>7.8</v>
      </c>
      <c r="E20" s="18">
        <f t="shared" si="5"/>
        <v>38</v>
      </c>
      <c r="F20" s="18">
        <f t="shared" si="6"/>
        <v>0</v>
      </c>
      <c r="G20" s="18">
        <f t="shared" si="7"/>
        <v>38</v>
      </c>
      <c r="H20" s="15">
        <f t="shared" si="33"/>
        <v>38</v>
      </c>
      <c r="I20" s="84">
        <f>IF(H20="","",RANK(H20,H18:H22,0))</f>
        <v>3</v>
      </c>
      <c r="J20" s="84">
        <f t="shared" si="40"/>
        <v>38</v>
      </c>
      <c r="K20" s="65">
        <v>197</v>
      </c>
      <c r="L20" s="18">
        <f t="shared" si="9"/>
        <v>0</v>
      </c>
      <c r="M20" s="18">
        <f t="shared" si="10"/>
        <v>37</v>
      </c>
      <c r="N20" s="18">
        <f t="shared" si="11"/>
        <v>37</v>
      </c>
      <c r="O20" s="15">
        <f t="shared" si="34"/>
        <v>37</v>
      </c>
      <c r="P20" s="96">
        <f>IF(O20="","",RANK(O20,O18:O22,0))</f>
        <v>3</v>
      </c>
      <c r="Q20" s="96">
        <f t="shared" si="41"/>
        <v>37</v>
      </c>
      <c r="R20" s="65">
        <v>19</v>
      </c>
      <c r="S20" s="135">
        <f t="shared" si="12"/>
        <v>0</v>
      </c>
      <c r="T20" s="135">
        <f t="shared" si="13"/>
        <v>24</v>
      </c>
      <c r="U20" s="135">
        <f t="shared" si="14"/>
        <v>24</v>
      </c>
      <c r="V20" s="15">
        <f t="shared" si="35"/>
        <v>24</v>
      </c>
      <c r="W20" s="84">
        <f>IF(V20="","",RANK(V20,V18:V22,0))</f>
        <v>3</v>
      </c>
      <c r="X20" s="84">
        <f t="shared" si="42"/>
        <v>24</v>
      </c>
      <c r="Y20" s="156">
        <v>18</v>
      </c>
      <c r="Z20" s="135">
        <f t="shared" si="16"/>
        <v>0</v>
      </c>
      <c r="AA20" s="135">
        <f t="shared" si="17"/>
        <v>41</v>
      </c>
      <c r="AB20" s="135">
        <f t="shared" si="18"/>
        <v>41</v>
      </c>
      <c r="AC20" s="15">
        <f t="shared" si="36"/>
        <v>41</v>
      </c>
      <c r="AD20" s="84">
        <f>IF(AC20="","",RANK(AC20,AC18:AC22,0))</f>
        <v>3</v>
      </c>
      <c r="AE20" s="84">
        <f t="shared" si="43"/>
        <v>41</v>
      </c>
      <c r="AF20" s="18">
        <f t="shared" si="20"/>
        <v>140</v>
      </c>
      <c r="AG20" s="19">
        <f t="shared" si="37"/>
        <v>140</v>
      </c>
      <c r="AH20" s="117">
        <f t="shared" si="21"/>
        <v>33</v>
      </c>
      <c r="AI20" s="172"/>
      <c r="AJ20" s="172"/>
      <c r="AK20" s="176"/>
    </row>
    <row r="21" spans="1:37" ht="15" customHeight="1" x14ac:dyDescent="0.25">
      <c r="A21" s="68">
        <v>4</v>
      </c>
      <c r="B21" s="137"/>
      <c r="C21" s="139">
        <v>9</v>
      </c>
      <c r="D21" s="133">
        <v>8</v>
      </c>
      <c r="E21" s="18">
        <f t="shared" si="5"/>
        <v>32</v>
      </c>
      <c r="F21" s="18">
        <f t="shared" si="6"/>
        <v>0</v>
      </c>
      <c r="G21" s="18">
        <f t="shared" si="7"/>
        <v>32</v>
      </c>
      <c r="H21" s="15">
        <f t="shared" si="33"/>
        <v>32</v>
      </c>
      <c r="I21" s="84">
        <f>IF(H21="","",RANK(H21,H18:H22,0))</f>
        <v>4</v>
      </c>
      <c r="J21" s="84">
        <f t="shared" si="40"/>
        <v>32</v>
      </c>
      <c r="K21" s="65">
        <v>192</v>
      </c>
      <c r="L21" s="18">
        <f t="shared" si="9"/>
        <v>0</v>
      </c>
      <c r="M21" s="18">
        <f t="shared" si="10"/>
        <v>34</v>
      </c>
      <c r="N21" s="18">
        <f t="shared" si="11"/>
        <v>34</v>
      </c>
      <c r="O21" s="15">
        <f t="shared" si="34"/>
        <v>34</v>
      </c>
      <c r="P21" s="96">
        <f>IF(O21="","",RANK(O21,O18:O22,0))</f>
        <v>4</v>
      </c>
      <c r="Q21" s="96">
        <f t="shared" si="41"/>
        <v>34</v>
      </c>
      <c r="R21" s="65">
        <v>16</v>
      </c>
      <c r="S21" s="135">
        <f t="shared" si="12"/>
        <v>0</v>
      </c>
      <c r="T21" s="135">
        <f t="shared" si="13"/>
        <v>18</v>
      </c>
      <c r="U21" s="135">
        <f t="shared" si="14"/>
        <v>18</v>
      </c>
      <c r="V21" s="15">
        <f t="shared" si="35"/>
        <v>18</v>
      </c>
      <c r="W21" s="84">
        <f>IF(V21="","",RANK(V21,V18:V22,0))</f>
        <v>4</v>
      </c>
      <c r="X21" s="84">
        <f t="shared" si="42"/>
        <v>18</v>
      </c>
      <c r="Y21" s="156">
        <v>21.5</v>
      </c>
      <c r="Z21" s="135">
        <f t="shared" si="16"/>
        <v>0</v>
      </c>
      <c r="AA21" s="135">
        <f t="shared" si="17"/>
        <v>51</v>
      </c>
      <c r="AB21" s="135">
        <f t="shared" si="18"/>
        <v>51</v>
      </c>
      <c r="AC21" s="15">
        <f t="shared" si="36"/>
        <v>51</v>
      </c>
      <c r="AD21" s="84">
        <f>IF(AC21="","",RANK(AC21,AC18:AC22,0))</f>
        <v>2</v>
      </c>
      <c r="AE21" s="84">
        <f t="shared" si="43"/>
        <v>51</v>
      </c>
      <c r="AF21" s="18">
        <f t="shared" si="20"/>
        <v>135</v>
      </c>
      <c r="AG21" s="19">
        <f t="shared" si="37"/>
        <v>135</v>
      </c>
      <c r="AH21" s="19">
        <f t="shared" si="21"/>
        <v>42</v>
      </c>
      <c r="AI21" s="172"/>
      <c r="AJ21" s="172"/>
      <c r="AK21" s="176"/>
    </row>
    <row r="22" spans="1:37" ht="15" customHeight="1" x14ac:dyDescent="0.25">
      <c r="A22" s="68">
        <v>5</v>
      </c>
      <c r="B22" s="137"/>
      <c r="C22" s="139">
        <v>9</v>
      </c>
      <c r="D22" s="133">
        <v>7.6</v>
      </c>
      <c r="E22" s="18">
        <f t="shared" si="5"/>
        <v>46</v>
      </c>
      <c r="F22" s="18">
        <f t="shared" si="6"/>
        <v>0</v>
      </c>
      <c r="G22" s="18">
        <f t="shared" si="7"/>
        <v>46</v>
      </c>
      <c r="H22" s="15">
        <f t="shared" si="33"/>
        <v>46</v>
      </c>
      <c r="I22" s="84">
        <f>IF(H22="","",RANK(H22,H18:H22,0))</f>
        <v>2</v>
      </c>
      <c r="J22" s="84">
        <f t="shared" si="40"/>
        <v>46</v>
      </c>
      <c r="K22" s="65">
        <v>200</v>
      </c>
      <c r="L22" s="18">
        <f t="shared" si="9"/>
        <v>0</v>
      </c>
      <c r="M22" s="18">
        <f t="shared" si="10"/>
        <v>40</v>
      </c>
      <c r="N22" s="18">
        <f t="shared" si="11"/>
        <v>40</v>
      </c>
      <c r="O22" s="15">
        <f t="shared" si="34"/>
        <v>40</v>
      </c>
      <c r="P22" s="96">
        <f>IF(O22="","",RANK(O22,O18:O22,0))</f>
        <v>2</v>
      </c>
      <c r="Q22" s="96">
        <f t="shared" si="41"/>
        <v>40</v>
      </c>
      <c r="R22" s="65">
        <v>25</v>
      </c>
      <c r="S22" s="135">
        <f t="shared" si="12"/>
        <v>0</v>
      </c>
      <c r="T22" s="135">
        <f t="shared" si="13"/>
        <v>36</v>
      </c>
      <c r="U22" s="135">
        <f t="shared" si="14"/>
        <v>36</v>
      </c>
      <c r="V22" s="15">
        <f t="shared" si="35"/>
        <v>36</v>
      </c>
      <c r="W22" s="84">
        <f>IF(V22="","",RANK(V22,V18:V22,0))</f>
        <v>2</v>
      </c>
      <c r="X22" s="84">
        <f t="shared" si="42"/>
        <v>36</v>
      </c>
      <c r="Y22" s="156">
        <v>24.5</v>
      </c>
      <c r="Z22" s="135">
        <f t="shared" si="16"/>
        <v>0</v>
      </c>
      <c r="AA22" s="135">
        <f t="shared" si="17"/>
        <v>57</v>
      </c>
      <c r="AB22" s="135">
        <f t="shared" si="18"/>
        <v>57</v>
      </c>
      <c r="AC22" s="15">
        <f t="shared" si="36"/>
        <v>57</v>
      </c>
      <c r="AD22" s="84">
        <f>IF(AC22="","",RANK(AC22,AC18:AC22,0))</f>
        <v>1</v>
      </c>
      <c r="AE22" s="84">
        <f t="shared" si="43"/>
        <v>57</v>
      </c>
      <c r="AF22" s="18">
        <f t="shared" si="20"/>
        <v>179</v>
      </c>
      <c r="AG22" s="19">
        <f t="shared" si="37"/>
        <v>179</v>
      </c>
      <c r="AH22" s="19">
        <f t="shared" si="21"/>
        <v>10</v>
      </c>
      <c r="AI22" s="173"/>
      <c r="AJ22" s="173"/>
      <c r="AK22" s="176"/>
    </row>
    <row r="23" spans="1:37" ht="26.25" customHeight="1" x14ac:dyDescent="0.25">
      <c r="A23" s="68"/>
      <c r="B23" s="137"/>
      <c r="C23" s="140">
        <v>9</v>
      </c>
      <c r="D23" s="133"/>
      <c r="E23" s="18">
        <f t="shared" si="5"/>
        <v>0</v>
      </c>
      <c r="F23" s="18">
        <f t="shared" si="6"/>
        <v>0</v>
      </c>
      <c r="G23" s="18">
        <f t="shared" si="7"/>
        <v>0</v>
      </c>
      <c r="H23" s="89"/>
      <c r="I23" s="101" t="s">
        <v>455</v>
      </c>
      <c r="J23" s="109">
        <f>SUM(J18:J22)</f>
        <v>166</v>
      </c>
      <c r="K23" s="65"/>
      <c r="L23" s="18">
        <f t="shared" si="9"/>
        <v>0</v>
      </c>
      <c r="M23" s="18">
        <f t="shared" si="10"/>
        <v>0</v>
      </c>
      <c r="N23" s="18">
        <f t="shared" si="11"/>
        <v>0</v>
      </c>
      <c r="O23" s="89"/>
      <c r="P23" s="101" t="s">
        <v>455</v>
      </c>
      <c r="Q23" s="110">
        <f>SUM(Q18:Q22)</f>
        <v>153</v>
      </c>
      <c r="R23" s="65"/>
      <c r="S23" s="135">
        <f t="shared" si="12"/>
        <v>0</v>
      </c>
      <c r="T23" s="135">
        <f t="shared" si="13"/>
        <v>0</v>
      </c>
      <c r="U23" s="135">
        <f t="shared" si="14"/>
        <v>0</v>
      </c>
      <c r="V23" s="89"/>
      <c r="W23" s="101" t="s">
        <v>455</v>
      </c>
      <c r="X23" s="109">
        <f>SUM(X18:X22)</f>
        <v>125</v>
      </c>
      <c r="Y23" s="156"/>
      <c r="Z23" s="135">
        <f t="shared" si="16"/>
        <v>0</v>
      </c>
      <c r="AA23" s="135">
        <f t="shared" si="17"/>
        <v>4</v>
      </c>
      <c r="AB23" s="135">
        <f t="shared" si="18"/>
        <v>4</v>
      </c>
      <c r="AC23" s="89"/>
      <c r="AD23" s="101" t="s">
        <v>455</v>
      </c>
      <c r="AE23" s="109">
        <f>SUM(AE18:AE22)</f>
        <v>187</v>
      </c>
      <c r="AF23" s="18"/>
      <c r="AG23" s="92"/>
      <c r="AH23" s="19" t="str">
        <f t="shared" si="21"/>
        <v/>
      </c>
      <c r="AI23" s="98"/>
      <c r="AJ23" s="98"/>
      <c r="AK23" s="177"/>
    </row>
    <row r="24" spans="1:37" ht="15" customHeight="1" x14ac:dyDescent="0.25">
      <c r="A24" s="68">
        <v>1</v>
      </c>
      <c r="B24" s="137"/>
      <c r="C24" s="139">
        <v>10</v>
      </c>
      <c r="D24" s="133">
        <v>8.3000000000000007</v>
      </c>
      <c r="E24" s="18">
        <f t="shared" si="5"/>
        <v>0</v>
      </c>
      <c r="F24" s="18">
        <f t="shared" si="6"/>
        <v>23</v>
      </c>
      <c r="G24" s="18">
        <f t="shared" si="7"/>
        <v>23</v>
      </c>
      <c r="H24" s="15">
        <f t="shared" ref="H24:H28" si="44">G24</f>
        <v>23</v>
      </c>
      <c r="I24" s="84">
        <f>IF(H24="","",RANK(H24,H24:H28,0))</f>
        <v>4</v>
      </c>
      <c r="J24" s="84">
        <f>IF(I24&lt;5,H24,"")</f>
        <v>23</v>
      </c>
      <c r="K24" s="65">
        <v>187</v>
      </c>
      <c r="L24" s="18">
        <f t="shared" si="9"/>
        <v>0</v>
      </c>
      <c r="M24" s="18">
        <f t="shared" si="10"/>
        <v>31</v>
      </c>
      <c r="N24" s="18">
        <f t="shared" si="11"/>
        <v>31</v>
      </c>
      <c r="O24" s="15">
        <f t="shared" ref="O24:O28" si="45">N24</f>
        <v>31</v>
      </c>
      <c r="P24" s="96">
        <f>IF(O24="","",RANK(O24,O24:O28,0))</f>
        <v>2</v>
      </c>
      <c r="Q24" s="96">
        <f>IF(P24&lt;5,O24,"")</f>
        <v>31</v>
      </c>
      <c r="R24" s="65">
        <v>20</v>
      </c>
      <c r="S24" s="135">
        <f t="shared" si="12"/>
        <v>0</v>
      </c>
      <c r="T24" s="135">
        <f t="shared" si="13"/>
        <v>26</v>
      </c>
      <c r="U24" s="135">
        <f t="shared" si="14"/>
        <v>26</v>
      </c>
      <c r="V24" s="15">
        <f t="shared" ref="V24:V28" si="46">U24</f>
        <v>26</v>
      </c>
      <c r="W24" s="84">
        <f>IF(V24="","",RANK(V24,V24:V28,0))</f>
        <v>1</v>
      </c>
      <c r="X24" s="84">
        <f>IF(W24&lt;5,V24,"")</f>
        <v>26</v>
      </c>
      <c r="Y24" s="156">
        <v>20</v>
      </c>
      <c r="Z24" s="135">
        <f t="shared" si="16"/>
        <v>0</v>
      </c>
      <c r="AA24" s="135">
        <f t="shared" si="17"/>
        <v>47</v>
      </c>
      <c r="AB24" s="135">
        <f t="shared" si="18"/>
        <v>47</v>
      </c>
      <c r="AC24" s="15">
        <f t="shared" ref="AC24:AC28" si="47">AB24</f>
        <v>47</v>
      </c>
      <c r="AD24" s="84">
        <f>IF(AC24="","",RANK(AC24,AC24:AC28,0))</f>
        <v>2</v>
      </c>
      <c r="AE24" s="84">
        <f>IF(AD24&lt;5,AC24,"")</f>
        <v>47</v>
      </c>
      <c r="AF24" s="18">
        <f t="shared" si="20"/>
        <v>127</v>
      </c>
      <c r="AG24" s="19">
        <f t="shared" ref="AG24:AG28" si="48">AF24</f>
        <v>127</v>
      </c>
      <c r="AH24" s="19">
        <f t="shared" si="21"/>
        <v>55</v>
      </c>
      <c r="AI24" s="171">
        <f>SUM(J24:J28,Q24:Q28,X24:X28,AE24:AE28)</f>
        <v>488</v>
      </c>
      <c r="AJ24" s="129">
        <f t="shared" ref="AJ24" si="49">AI24</f>
        <v>488</v>
      </c>
      <c r="AK24" s="175">
        <f t="shared" ref="AK24" si="50">IF(ISNUMBER(AI24),RANK(AI24,$AI$6:$AI$293,0),"")</f>
        <v>15</v>
      </c>
    </row>
    <row r="25" spans="1:37" ht="15" customHeight="1" x14ac:dyDescent="0.25">
      <c r="A25" s="68">
        <v>2</v>
      </c>
      <c r="B25" s="137"/>
      <c r="C25" s="139">
        <v>10</v>
      </c>
      <c r="D25" s="133">
        <v>7.8</v>
      </c>
      <c r="E25" s="18">
        <f t="shared" si="5"/>
        <v>38</v>
      </c>
      <c r="F25" s="18">
        <f t="shared" si="6"/>
        <v>0</v>
      </c>
      <c r="G25" s="18">
        <f t="shared" si="7"/>
        <v>38</v>
      </c>
      <c r="H25" s="15">
        <f t="shared" si="44"/>
        <v>38</v>
      </c>
      <c r="I25" s="84">
        <f>IF(H25="","",RANK(H25,H24:H28,0))</f>
        <v>1</v>
      </c>
      <c r="J25" s="84">
        <f t="shared" ref="J25:J28" si="51">IF(I25&lt;5,H25,"")</f>
        <v>38</v>
      </c>
      <c r="K25" s="65">
        <v>180</v>
      </c>
      <c r="L25" s="18">
        <f t="shared" si="9"/>
        <v>0</v>
      </c>
      <c r="M25" s="18">
        <f t="shared" si="10"/>
        <v>28</v>
      </c>
      <c r="N25" s="18">
        <f t="shared" si="11"/>
        <v>28</v>
      </c>
      <c r="O25" s="15">
        <f t="shared" si="45"/>
        <v>28</v>
      </c>
      <c r="P25" s="96">
        <f>IF(O25="","",RANK(O25,O24:O28,0))</f>
        <v>4</v>
      </c>
      <c r="Q25" s="96">
        <f t="shared" ref="Q25:Q28" si="52">IF(P25&lt;5,O25,"")</f>
        <v>28</v>
      </c>
      <c r="R25" s="65">
        <v>1</v>
      </c>
      <c r="S25" s="135">
        <f t="shared" si="12"/>
        <v>0</v>
      </c>
      <c r="T25" s="135">
        <f t="shared" si="13"/>
        <v>0</v>
      </c>
      <c r="U25" s="135">
        <f t="shared" si="14"/>
        <v>0</v>
      </c>
      <c r="V25" s="15">
        <f t="shared" si="46"/>
        <v>0</v>
      </c>
      <c r="W25" s="84">
        <f>IF(V25="","",RANK(V25,V24:V28,0))</f>
        <v>4</v>
      </c>
      <c r="X25" s="84"/>
      <c r="Y25" s="156">
        <v>28.5</v>
      </c>
      <c r="Z25" s="135">
        <f t="shared" si="16"/>
        <v>63</v>
      </c>
      <c r="AA25" s="135">
        <f t="shared" si="17"/>
        <v>0</v>
      </c>
      <c r="AB25" s="135">
        <f t="shared" si="18"/>
        <v>63</v>
      </c>
      <c r="AC25" s="15">
        <f t="shared" si="47"/>
        <v>63</v>
      </c>
      <c r="AD25" s="84">
        <f>IF(AC25="","",RANK(AC25,AC24:AC28,0))</f>
        <v>1</v>
      </c>
      <c r="AE25" s="84">
        <f t="shared" ref="AE25:AE28" si="53">IF(AD25&lt;5,AC25,"")</f>
        <v>63</v>
      </c>
      <c r="AF25" s="18">
        <f t="shared" si="20"/>
        <v>129</v>
      </c>
      <c r="AG25" s="19">
        <f t="shared" si="48"/>
        <v>129</v>
      </c>
      <c r="AH25" s="19">
        <f t="shared" si="21"/>
        <v>51</v>
      </c>
      <c r="AI25" s="172"/>
      <c r="AJ25" s="129"/>
      <c r="AK25" s="176"/>
    </row>
    <row r="26" spans="1:37" ht="15" customHeight="1" x14ac:dyDescent="0.25">
      <c r="A26" s="68">
        <v>3</v>
      </c>
      <c r="B26" s="137"/>
      <c r="C26" s="139">
        <v>10</v>
      </c>
      <c r="D26" s="133">
        <v>8</v>
      </c>
      <c r="E26" s="18">
        <f t="shared" si="5"/>
        <v>32</v>
      </c>
      <c r="F26" s="18">
        <f t="shared" si="6"/>
        <v>0</v>
      </c>
      <c r="G26" s="18">
        <f t="shared" si="7"/>
        <v>32</v>
      </c>
      <c r="H26" s="15">
        <f t="shared" si="44"/>
        <v>32</v>
      </c>
      <c r="I26" s="84">
        <f>IF(H26="","",RANK(H26,H24:H28,0))</f>
        <v>2</v>
      </c>
      <c r="J26" s="84">
        <f t="shared" si="51"/>
        <v>32</v>
      </c>
      <c r="K26" s="65">
        <v>217</v>
      </c>
      <c r="L26" s="18">
        <f t="shared" si="9"/>
        <v>0</v>
      </c>
      <c r="M26" s="18">
        <f t="shared" si="10"/>
        <v>53</v>
      </c>
      <c r="N26" s="18">
        <f t="shared" si="11"/>
        <v>53</v>
      </c>
      <c r="O26" s="15">
        <f t="shared" si="45"/>
        <v>53</v>
      </c>
      <c r="P26" s="96">
        <f>IF(O26="","",RANK(O26,O24:O28,0))</f>
        <v>1</v>
      </c>
      <c r="Q26" s="96">
        <f t="shared" si="52"/>
        <v>53</v>
      </c>
      <c r="R26" s="65">
        <v>2</v>
      </c>
      <c r="S26" s="135">
        <f t="shared" si="12"/>
        <v>0</v>
      </c>
      <c r="T26" s="135">
        <f t="shared" si="13"/>
        <v>0</v>
      </c>
      <c r="U26" s="135">
        <f t="shared" si="14"/>
        <v>0</v>
      </c>
      <c r="V26" s="15">
        <f t="shared" si="46"/>
        <v>0</v>
      </c>
      <c r="W26" s="84">
        <f>IF(V26="","",RANK(V26,V24:V28,0))</f>
        <v>4</v>
      </c>
      <c r="X26" s="84">
        <f t="shared" ref="X26:X28" si="54">IF(W26&lt;5,V26,"")</f>
        <v>0</v>
      </c>
      <c r="Y26" s="156">
        <v>20</v>
      </c>
      <c r="Z26" s="135">
        <f t="shared" si="16"/>
        <v>0</v>
      </c>
      <c r="AA26" s="135">
        <f t="shared" si="17"/>
        <v>47</v>
      </c>
      <c r="AB26" s="135">
        <f t="shared" si="18"/>
        <v>47</v>
      </c>
      <c r="AC26" s="15">
        <f t="shared" si="47"/>
        <v>47</v>
      </c>
      <c r="AD26" s="84">
        <f>IF(AC26="","",RANK(AC26,AC24:AC28,0))</f>
        <v>2</v>
      </c>
      <c r="AE26" s="84">
        <f t="shared" si="53"/>
        <v>47</v>
      </c>
      <c r="AF26" s="18">
        <f t="shared" si="20"/>
        <v>132</v>
      </c>
      <c r="AG26" s="19">
        <f t="shared" si="48"/>
        <v>132</v>
      </c>
      <c r="AH26" s="19">
        <f t="shared" si="21"/>
        <v>47</v>
      </c>
      <c r="AI26" s="172"/>
      <c r="AJ26" s="129"/>
      <c r="AK26" s="176"/>
    </row>
    <row r="27" spans="1:37" ht="15" customHeight="1" x14ac:dyDescent="0.25">
      <c r="A27" s="68">
        <v>4</v>
      </c>
      <c r="B27" s="137"/>
      <c r="C27" s="139">
        <v>10</v>
      </c>
      <c r="D27" s="133">
        <v>8</v>
      </c>
      <c r="E27" s="18">
        <f t="shared" si="5"/>
        <v>32</v>
      </c>
      <c r="F27" s="18">
        <f t="shared" si="6"/>
        <v>0</v>
      </c>
      <c r="G27" s="18">
        <f t="shared" si="7"/>
        <v>32</v>
      </c>
      <c r="H27" s="15">
        <f t="shared" si="44"/>
        <v>32</v>
      </c>
      <c r="I27" s="84">
        <f>IF(H27="","",RANK(H27,H24:H28,0))</f>
        <v>2</v>
      </c>
      <c r="J27" s="84">
        <f t="shared" si="51"/>
        <v>32</v>
      </c>
      <c r="K27" s="65">
        <v>169</v>
      </c>
      <c r="L27" s="18">
        <f t="shared" si="9"/>
        <v>0</v>
      </c>
      <c r="M27" s="18">
        <f t="shared" si="10"/>
        <v>22</v>
      </c>
      <c r="N27" s="18">
        <f t="shared" si="11"/>
        <v>22</v>
      </c>
      <c r="O27" s="15">
        <f t="shared" si="45"/>
        <v>22</v>
      </c>
      <c r="P27" s="96">
        <f>IF(O27="","",RANK(O27,O24:O28,0))</f>
        <v>5</v>
      </c>
      <c r="Q27" s="96" t="str">
        <f t="shared" si="52"/>
        <v/>
      </c>
      <c r="R27" s="65">
        <v>9</v>
      </c>
      <c r="S27" s="135">
        <f t="shared" si="12"/>
        <v>0</v>
      </c>
      <c r="T27" s="135">
        <f t="shared" si="13"/>
        <v>7</v>
      </c>
      <c r="U27" s="135">
        <f t="shared" si="14"/>
        <v>7</v>
      </c>
      <c r="V27" s="15">
        <f t="shared" si="46"/>
        <v>7</v>
      </c>
      <c r="W27" s="84">
        <f>IF(V27="","",RANK(V27,V24:V28,0))</f>
        <v>3</v>
      </c>
      <c r="X27" s="84">
        <f t="shared" si="54"/>
        <v>7</v>
      </c>
      <c r="Y27" s="156">
        <v>11</v>
      </c>
      <c r="Z27" s="135">
        <f t="shared" si="16"/>
        <v>0</v>
      </c>
      <c r="AA27" s="135">
        <f t="shared" si="17"/>
        <v>22</v>
      </c>
      <c r="AB27" s="135">
        <f t="shared" si="18"/>
        <v>22</v>
      </c>
      <c r="AC27" s="15">
        <f t="shared" si="47"/>
        <v>22</v>
      </c>
      <c r="AD27" s="84">
        <f>IF(AC27="","",RANK(AC27,AC24:AC28,0))</f>
        <v>4</v>
      </c>
      <c r="AE27" s="84">
        <f t="shared" si="53"/>
        <v>22</v>
      </c>
      <c r="AF27" s="18">
        <f t="shared" si="20"/>
        <v>83</v>
      </c>
      <c r="AG27" s="19">
        <f t="shared" si="48"/>
        <v>83</v>
      </c>
      <c r="AH27" s="19">
        <f t="shared" si="21"/>
        <v>128</v>
      </c>
      <c r="AI27" s="172"/>
      <c r="AJ27" s="129"/>
      <c r="AK27" s="176"/>
    </row>
    <row r="28" spans="1:37" ht="15" customHeight="1" x14ac:dyDescent="0.25">
      <c r="A28" s="68">
        <v>5</v>
      </c>
      <c r="B28" s="137"/>
      <c r="C28" s="139">
        <v>10</v>
      </c>
      <c r="D28" s="133">
        <v>8.6</v>
      </c>
      <c r="E28" s="18">
        <f t="shared" si="5"/>
        <v>0</v>
      </c>
      <c r="F28" s="18">
        <f t="shared" si="6"/>
        <v>15</v>
      </c>
      <c r="G28" s="18">
        <f t="shared" si="7"/>
        <v>15</v>
      </c>
      <c r="H28" s="15">
        <f t="shared" si="44"/>
        <v>15</v>
      </c>
      <c r="I28" s="84">
        <f>IF(H28="","",RANK(H28,H24:H28,0))</f>
        <v>5</v>
      </c>
      <c r="J28" s="84" t="str">
        <f t="shared" si="51"/>
        <v/>
      </c>
      <c r="K28" s="65">
        <v>183</v>
      </c>
      <c r="L28" s="18">
        <f t="shared" si="9"/>
        <v>0</v>
      </c>
      <c r="M28" s="18">
        <f t="shared" si="10"/>
        <v>29</v>
      </c>
      <c r="N28" s="18">
        <f t="shared" si="11"/>
        <v>29</v>
      </c>
      <c r="O28" s="15">
        <f t="shared" si="45"/>
        <v>29</v>
      </c>
      <c r="P28" s="96">
        <f>IF(O28="","",RANK(O28,O24:O28,0))</f>
        <v>3</v>
      </c>
      <c r="Q28" s="96">
        <f t="shared" si="52"/>
        <v>29</v>
      </c>
      <c r="R28" s="65">
        <v>12</v>
      </c>
      <c r="S28" s="135">
        <f t="shared" si="12"/>
        <v>0</v>
      </c>
      <c r="T28" s="135">
        <f t="shared" si="13"/>
        <v>10</v>
      </c>
      <c r="U28" s="135">
        <f t="shared" si="14"/>
        <v>10</v>
      </c>
      <c r="V28" s="15">
        <f t="shared" si="46"/>
        <v>10</v>
      </c>
      <c r="W28" s="84">
        <f>IF(V28="","",RANK(V28,V24:V28,0))</f>
        <v>2</v>
      </c>
      <c r="X28" s="84">
        <f t="shared" si="54"/>
        <v>10</v>
      </c>
      <c r="Y28" s="156">
        <v>6</v>
      </c>
      <c r="Z28" s="135">
        <f t="shared" si="16"/>
        <v>0</v>
      </c>
      <c r="AA28" s="135">
        <f t="shared" si="17"/>
        <v>12</v>
      </c>
      <c r="AB28" s="135">
        <f t="shared" si="18"/>
        <v>12</v>
      </c>
      <c r="AC28" s="15">
        <f t="shared" si="47"/>
        <v>12</v>
      </c>
      <c r="AD28" s="84">
        <f>IF(AC28="","",RANK(AC28,AC24:AC28,0))</f>
        <v>5</v>
      </c>
      <c r="AE28" s="84" t="str">
        <f t="shared" si="53"/>
        <v/>
      </c>
      <c r="AF28" s="18">
        <f t="shared" si="20"/>
        <v>66</v>
      </c>
      <c r="AG28" s="19">
        <f t="shared" si="48"/>
        <v>66</v>
      </c>
      <c r="AH28" s="19">
        <f t="shared" si="21"/>
        <v>151</v>
      </c>
      <c r="AI28" s="173"/>
      <c r="AJ28" s="129"/>
      <c r="AK28" s="176"/>
    </row>
    <row r="29" spans="1:37" ht="26.25" customHeight="1" x14ac:dyDescent="0.25">
      <c r="A29" s="68"/>
      <c r="B29" s="137"/>
      <c r="C29" s="140">
        <v>10</v>
      </c>
      <c r="D29" s="133"/>
      <c r="E29" s="18">
        <f t="shared" si="5"/>
        <v>0</v>
      </c>
      <c r="F29" s="18">
        <f t="shared" si="6"/>
        <v>0</v>
      </c>
      <c r="G29" s="18">
        <f t="shared" si="7"/>
        <v>0</v>
      </c>
      <c r="H29" s="89"/>
      <c r="I29" s="101" t="s">
        <v>455</v>
      </c>
      <c r="J29" s="109">
        <f>SUM(J24:J28)</f>
        <v>125</v>
      </c>
      <c r="K29" s="65"/>
      <c r="L29" s="18">
        <f t="shared" si="9"/>
        <v>0</v>
      </c>
      <c r="M29" s="18">
        <f t="shared" si="10"/>
        <v>0</v>
      </c>
      <c r="N29" s="18">
        <f t="shared" si="11"/>
        <v>0</v>
      </c>
      <c r="O29" s="89"/>
      <c r="P29" s="101" t="s">
        <v>455</v>
      </c>
      <c r="Q29" s="110">
        <f>SUM(Q24:Q28)</f>
        <v>141</v>
      </c>
      <c r="R29" s="65"/>
      <c r="S29" s="135">
        <f t="shared" si="12"/>
        <v>0</v>
      </c>
      <c r="T29" s="135">
        <f t="shared" si="13"/>
        <v>0</v>
      </c>
      <c r="U29" s="135">
        <f t="shared" si="14"/>
        <v>0</v>
      </c>
      <c r="V29" s="89"/>
      <c r="W29" s="101" t="s">
        <v>455</v>
      </c>
      <c r="X29" s="109">
        <f>SUM(X24:X28)</f>
        <v>43</v>
      </c>
      <c r="Y29" s="156"/>
      <c r="Z29" s="135">
        <f t="shared" si="16"/>
        <v>0</v>
      </c>
      <c r="AA29" s="135">
        <f t="shared" si="17"/>
        <v>4</v>
      </c>
      <c r="AB29" s="135">
        <f t="shared" si="18"/>
        <v>4</v>
      </c>
      <c r="AC29" s="89"/>
      <c r="AD29" s="101" t="s">
        <v>455</v>
      </c>
      <c r="AE29" s="109">
        <f>SUM(AE24:AE28)</f>
        <v>179</v>
      </c>
      <c r="AF29" s="18"/>
      <c r="AG29" s="92"/>
      <c r="AH29" s="19" t="str">
        <f t="shared" si="21"/>
        <v/>
      </c>
      <c r="AI29" s="98"/>
      <c r="AJ29" s="98"/>
      <c r="AK29" s="177"/>
    </row>
    <row r="30" spans="1:37" ht="15" customHeight="1" x14ac:dyDescent="0.25">
      <c r="A30" s="68">
        <v>1</v>
      </c>
      <c r="B30" s="137"/>
      <c r="C30" s="139">
        <v>11</v>
      </c>
      <c r="D30" s="133"/>
      <c r="E30" s="18">
        <f t="shared" si="5"/>
        <v>0</v>
      </c>
      <c r="F30" s="18">
        <f t="shared" si="6"/>
        <v>0</v>
      </c>
      <c r="G30" s="18">
        <f t="shared" si="7"/>
        <v>0</v>
      </c>
      <c r="H30" s="15">
        <f t="shared" ref="H30:H34" si="55">G30</f>
        <v>0</v>
      </c>
      <c r="I30" s="84">
        <f>IF(H30="","",RANK(H30,H30:H34,0))</f>
        <v>1</v>
      </c>
      <c r="J30" s="84">
        <f>IF(I30&lt;5,H30,"")</f>
        <v>0</v>
      </c>
      <c r="K30" s="65"/>
      <c r="L30" s="18">
        <f t="shared" si="9"/>
        <v>0</v>
      </c>
      <c r="M30" s="18">
        <f t="shared" si="10"/>
        <v>0</v>
      </c>
      <c r="N30" s="18">
        <f t="shared" si="11"/>
        <v>0</v>
      </c>
      <c r="O30" s="15">
        <f t="shared" ref="O30:O34" si="56">N30</f>
        <v>0</v>
      </c>
      <c r="P30" s="96">
        <f>IF(O30="","",RANK(O30,O30:O34,0))</f>
        <v>1</v>
      </c>
      <c r="Q30" s="96">
        <f>IF(P30&lt;5,O30,"")</f>
        <v>0</v>
      </c>
      <c r="R30" s="65"/>
      <c r="S30" s="135">
        <f t="shared" si="12"/>
        <v>0</v>
      </c>
      <c r="T30" s="135">
        <f t="shared" si="13"/>
        <v>0</v>
      </c>
      <c r="U30" s="135">
        <f t="shared" si="14"/>
        <v>0</v>
      </c>
      <c r="V30" s="15">
        <f t="shared" ref="V30:V34" si="57">U30</f>
        <v>0</v>
      </c>
      <c r="W30" s="84">
        <f>IF(V30="","",RANK(V30,V30:V34,0))</f>
        <v>1</v>
      </c>
      <c r="X30" s="84">
        <f>IF(W30&lt;5,V30,"")</f>
        <v>0</v>
      </c>
      <c r="Y30" s="154">
        <v>-100</v>
      </c>
      <c r="Z30" s="135">
        <f t="shared" si="16"/>
        <v>0</v>
      </c>
      <c r="AA30" s="135">
        <f t="shared" si="17"/>
        <v>0</v>
      </c>
      <c r="AB30" s="135">
        <f t="shared" si="18"/>
        <v>0</v>
      </c>
      <c r="AC30" s="15">
        <f t="shared" ref="AC30:AC34" si="58">AB30</f>
        <v>0</v>
      </c>
      <c r="AD30" s="84">
        <f>IF(AC30="","",RANK(AC30,AC30:AC34,0))</f>
        <v>1</v>
      </c>
      <c r="AE30" s="84">
        <f>IF(AD30&lt;5,AC30,"")</f>
        <v>0</v>
      </c>
      <c r="AF30" s="18">
        <f t="shared" si="20"/>
        <v>0</v>
      </c>
      <c r="AG30" s="19">
        <f t="shared" ref="AG30:AG34" si="59">AF30</f>
        <v>0</v>
      </c>
      <c r="AH30" s="19">
        <f t="shared" si="21"/>
        <v>168</v>
      </c>
      <c r="AI30" s="171">
        <f>SUM(J30:J34,Q30:Q34,X30:X34,AE30:AE34)</f>
        <v>0</v>
      </c>
      <c r="AJ30" s="129">
        <f t="shared" ref="AJ30" si="60">AI30</f>
        <v>0</v>
      </c>
      <c r="AK30" s="175">
        <f t="shared" ref="AK30" si="61">IF(ISNUMBER(AI30),RANK(AI30,$AI$6:$AI$293,0),"")</f>
        <v>36</v>
      </c>
    </row>
    <row r="31" spans="1:37" ht="15" customHeight="1" x14ac:dyDescent="0.25">
      <c r="A31" s="68">
        <v>2</v>
      </c>
      <c r="B31" s="137"/>
      <c r="C31" s="139">
        <v>11</v>
      </c>
      <c r="D31" s="133"/>
      <c r="E31" s="18">
        <f t="shared" si="5"/>
        <v>0</v>
      </c>
      <c r="F31" s="18">
        <f t="shared" si="6"/>
        <v>0</v>
      </c>
      <c r="G31" s="18">
        <f t="shared" si="7"/>
        <v>0</v>
      </c>
      <c r="H31" s="15">
        <f t="shared" si="55"/>
        <v>0</v>
      </c>
      <c r="I31" s="84">
        <f>IF(H31="","",RANK(H31,H30:H34,0))</f>
        <v>1</v>
      </c>
      <c r="J31" s="84">
        <f t="shared" ref="J31:J34" si="62">IF(I31&lt;5,H31,"")</f>
        <v>0</v>
      </c>
      <c r="K31" s="65"/>
      <c r="L31" s="18">
        <f t="shared" si="9"/>
        <v>0</v>
      </c>
      <c r="M31" s="18">
        <f t="shared" si="10"/>
        <v>0</v>
      </c>
      <c r="N31" s="18">
        <f t="shared" si="11"/>
        <v>0</v>
      </c>
      <c r="O31" s="15">
        <f t="shared" si="56"/>
        <v>0</v>
      </c>
      <c r="P31" s="96">
        <f>IF(O31="","",RANK(O31,O30:O34,0))</f>
        <v>1</v>
      </c>
      <c r="Q31" s="96">
        <f>IF(P31&lt;5,O31,"")</f>
        <v>0</v>
      </c>
      <c r="R31" s="65"/>
      <c r="S31" s="135">
        <f t="shared" si="12"/>
        <v>0</v>
      </c>
      <c r="T31" s="135">
        <f t="shared" si="13"/>
        <v>0</v>
      </c>
      <c r="U31" s="135">
        <f t="shared" si="14"/>
        <v>0</v>
      </c>
      <c r="V31" s="15">
        <f t="shared" si="57"/>
        <v>0</v>
      </c>
      <c r="W31" s="84">
        <f>IF(V31="","",RANK(V31,V30:V34,0))</f>
        <v>1</v>
      </c>
      <c r="X31" s="84">
        <f t="shared" ref="X31:X34" si="63">IF(W31&lt;5,V31,"")</f>
        <v>0</v>
      </c>
      <c r="Y31" s="154">
        <v>-100</v>
      </c>
      <c r="Z31" s="135">
        <f t="shared" si="16"/>
        <v>0</v>
      </c>
      <c r="AA31" s="135">
        <f t="shared" si="17"/>
        <v>0</v>
      </c>
      <c r="AB31" s="135">
        <f t="shared" si="18"/>
        <v>0</v>
      </c>
      <c r="AC31" s="15">
        <f t="shared" si="58"/>
        <v>0</v>
      </c>
      <c r="AD31" s="84">
        <f>IF(AC31="","",RANK(AC31,AC30:AC34,0))</f>
        <v>1</v>
      </c>
      <c r="AE31" s="84">
        <f t="shared" ref="AE31:AE34" si="64">IF(AD31&lt;5,AC31,"")</f>
        <v>0</v>
      </c>
      <c r="AF31" s="18">
        <f t="shared" si="20"/>
        <v>0</v>
      </c>
      <c r="AG31" s="19">
        <f t="shared" si="59"/>
        <v>0</v>
      </c>
      <c r="AH31" s="19">
        <f t="shared" si="21"/>
        <v>168</v>
      </c>
      <c r="AI31" s="172"/>
      <c r="AJ31" s="129"/>
      <c r="AK31" s="176"/>
    </row>
    <row r="32" spans="1:37" ht="15" customHeight="1" x14ac:dyDescent="0.25">
      <c r="A32" s="68">
        <v>3</v>
      </c>
      <c r="B32" s="137"/>
      <c r="C32" s="139">
        <v>11</v>
      </c>
      <c r="D32" s="133"/>
      <c r="E32" s="18">
        <f t="shared" si="5"/>
        <v>0</v>
      </c>
      <c r="F32" s="18">
        <f t="shared" si="6"/>
        <v>0</v>
      </c>
      <c r="G32" s="18">
        <f t="shared" si="7"/>
        <v>0</v>
      </c>
      <c r="H32" s="15">
        <f t="shared" si="55"/>
        <v>0</v>
      </c>
      <c r="I32" s="84">
        <f>IF(H32="","",RANK(H32,H30:H34,0))</f>
        <v>1</v>
      </c>
      <c r="J32" s="84">
        <f t="shared" si="62"/>
        <v>0</v>
      </c>
      <c r="K32" s="65"/>
      <c r="L32" s="18">
        <f t="shared" si="9"/>
        <v>0</v>
      </c>
      <c r="M32" s="18">
        <f t="shared" si="10"/>
        <v>0</v>
      </c>
      <c r="N32" s="18">
        <f t="shared" si="11"/>
        <v>0</v>
      </c>
      <c r="O32" s="15">
        <f t="shared" si="56"/>
        <v>0</v>
      </c>
      <c r="P32" s="96">
        <f>IF(O32="","",RANK(O32,O30:O34,0))</f>
        <v>1</v>
      </c>
      <c r="Q32" s="96">
        <f t="shared" ref="Q32:Q34" si="65">IF(P32&lt;5,O32,"")</f>
        <v>0</v>
      </c>
      <c r="R32" s="65"/>
      <c r="S32" s="135">
        <f t="shared" si="12"/>
        <v>0</v>
      </c>
      <c r="T32" s="135">
        <f t="shared" si="13"/>
        <v>0</v>
      </c>
      <c r="U32" s="135">
        <f t="shared" si="14"/>
        <v>0</v>
      </c>
      <c r="V32" s="15">
        <f t="shared" si="57"/>
        <v>0</v>
      </c>
      <c r="W32" s="84">
        <f>IF(V32="","",RANK(V32,V30:V34,0))</f>
        <v>1</v>
      </c>
      <c r="X32" s="84">
        <f t="shared" si="63"/>
        <v>0</v>
      </c>
      <c r="Y32" s="154">
        <v>-100</v>
      </c>
      <c r="Z32" s="135">
        <f t="shared" si="16"/>
        <v>0</v>
      </c>
      <c r="AA32" s="135">
        <f t="shared" si="17"/>
        <v>0</v>
      </c>
      <c r="AB32" s="135">
        <f t="shared" si="18"/>
        <v>0</v>
      </c>
      <c r="AC32" s="15">
        <f t="shared" si="58"/>
        <v>0</v>
      </c>
      <c r="AD32" s="84">
        <f>IF(AC32="","",RANK(AC32,AC30:AC34,0))</f>
        <v>1</v>
      </c>
      <c r="AE32" s="84">
        <f t="shared" si="64"/>
        <v>0</v>
      </c>
      <c r="AF32" s="18">
        <f t="shared" si="20"/>
        <v>0</v>
      </c>
      <c r="AG32" s="19">
        <f t="shared" si="59"/>
        <v>0</v>
      </c>
      <c r="AH32" s="19">
        <f t="shared" si="21"/>
        <v>168</v>
      </c>
      <c r="AI32" s="172"/>
      <c r="AJ32" s="129"/>
      <c r="AK32" s="176"/>
    </row>
    <row r="33" spans="1:37" ht="15" customHeight="1" x14ac:dyDescent="0.25">
      <c r="A33" s="68">
        <v>4</v>
      </c>
      <c r="B33" s="137"/>
      <c r="C33" s="139">
        <v>11</v>
      </c>
      <c r="D33" s="133"/>
      <c r="E33" s="18">
        <f t="shared" si="5"/>
        <v>0</v>
      </c>
      <c r="F33" s="18">
        <f t="shared" si="6"/>
        <v>0</v>
      </c>
      <c r="G33" s="18">
        <f t="shared" si="7"/>
        <v>0</v>
      </c>
      <c r="H33" s="15">
        <f t="shared" si="55"/>
        <v>0</v>
      </c>
      <c r="I33" s="84">
        <f>IF(H33="","",RANK(H33,H30:H34,0))</f>
        <v>1</v>
      </c>
      <c r="J33" s="84">
        <f t="shared" si="62"/>
        <v>0</v>
      </c>
      <c r="K33" s="65"/>
      <c r="L33" s="18">
        <f t="shared" si="9"/>
        <v>0</v>
      </c>
      <c r="M33" s="18">
        <f t="shared" si="10"/>
        <v>0</v>
      </c>
      <c r="N33" s="18">
        <f t="shared" si="11"/>
        <v>0</v>
      </c>
      <c r="O33" s="15">
        <f t="shared" si="56"/>
        <v>0</v>
      </c>
      <c r="P33" s="96">
        <f>IF(O33="","",RANK(O33,O30:O34,0))</f>
        <v>1</v>
      </c>
      <c r="Q33" s="96">
        <f t="shared" si="65"/>
        <v>0</v>
      </c>
      <c r="R33" s="65"/>
      <c r="S33" s="135">
        <f t="shared" si="12"/>
        <v>0</v>
      </c>
      <c r="T33" s="135">
        <f t="shared" si="13"/>
        <v>0</v>
      </c>
      <c r="U33" s="135">
        <f t="shared" si="14"/>
        <v>0</v>
      </c>
      <c r="V33" s="15">
        <f t="shared" si="57"/>
        <v>0</v>
      </c>
      <c r="W33" s="84">
        <f>IF(V33="","",RANK(V33,V30:V34,0))</f>
        <v>1</v>
      </c>
      <c r="X33" s="84">
        <f t="shared" si="63"/>
        <v>0</v>
      </c>
      <c r="Y33" s="154">
        <v>-100</v>
      </c>
      <c r="Z33" s="135">
        <f t="shared" si="16"/>
        <v>0</v>
      </c>
      <c r="AA33" s="135">
        <f t="shared" si="17"/>
        <v>0</v>
      </c>
      <c r="AB33" s="135">
        <f t="shared" si="18"/>
        <v>0</v>
      </c>
      <c r="AC33" s="15">
        <f t="shared" si="58"/>
        <v>0</v>
      </c>
      <c r="AD33" s="84">
        <f>IF(AC33="","",RANK(AC33,AC30:AC34,0))</f>
        <v>1</v>
      </c>
      <c r="AE33" s="84">
        <f t="shared" si="64"/>
        <v>0</v>
      </c>
      <c r="AF33" s="18">
        <f t="shared" si="20"/>
        <v>0</v>
      </c>
      <c r="AG33" s="19">
        <f t="shared" si="59"/>
        <v>0</v>
      </c>
      <c r="AH33" s="19">
        <f t="shared" si="21"/>
        <v>168</v>
      </c>
      <c r="AI33" s="172"/>
      <c r="AJ33" s="129"/>
      <c r="AK33" s="176"/>
    </row>
    <row r="34" spans="1:37" ht="15" customHeight="1" x14ac:dyDescent="0.25">
      <c r="A34" s="68">
        <v>5</v>
      </c>
      <c r="B34" s="137"/>
      <c r="C34" s="139">
        <v>11</v>
      </c>
      <c r="D34" s="133"/>
      <c r="E34" s="18">
        <f t="shared" si="5"/>
        <v>0</v>
      </c>
      <c r="F34" s="18">
        <f t="shared" si="6"/>
        <v>0</v>
      </c>
      <c r="G34" s="18">
        <f t="shared" si="7"/>
        <v>0</v>
      </c>
      <c r="H34" s="15">
        <f t="shared" si="55"/>
        <v>0</v>
      </c>
      <c r="I34" s="84">
        <f>IF(H34="","",RANK(H34,H30:H34,0))</f>
        <v>1</v>
      </c>
      <c r="J34" s="84">
        <f t="shared" si="62"/>
        <v>0</v>
      </c>
      <c r="K34" s="65"/>
      <c r="L34" s="18">
        <f t="shared" si="9"/>
        <v>0</v>
      </c>
      <c r="M34" s="18">
        <f t="shared" si="10"/>
        <v>0</v>
      </c>
      <c r="N34" s="18">
        <f t="shared" si="11"/>
        <v>0</v>
      </c>
      <c r="O34" s="15">
        <f t="shared" si="56"/>
        <v>0</v>
      </c>
      <c r="P34" s="96">
        <f>IF(O34="","",RANK(O34,O30:O34,0))</f>
        <v>1</v>
      </c>
      <c r="Q34" s="96">
        <f t="shared" si="65"/>
        <v>0</v>
      </c>
      <c r="R34" s="65"/>
      <c r="S34" s="135">
        <f t="shared" si="12"/>
        <v>0</v>
      </c>
      <c r="T34" s="135">
        <f t="shared" si="13"/>
        <v>0</v>
      </c>
      <c r="U34" s="135">
        <f t="shared" si="14"/>
        <v>0</v>
      </c>
      <c r="V34" s="15">
        <f t="shared" si="57"/>
        <v>0</v>
      </c>
      <c r="W34" s="84">
        <f>IF(V34="","",RANK(V34,V30:V34,0))</f>
        <v>1</v>
      </c>
      <c r="X34" s="84">
        <f t="shared" si="63"/>
        <v>0</v>
      </c>
      <c r="Y34" s="154">
        <v>-100</v>
      </c>
      <c r="Z34" s="135">
        <f t="shared" si="16"/>
        <v>0</v>
      </c>
      <c r="AA34" s="135">
        <f t="shared" si="17"/>
        <v>0</v>
      </c>
      <c r="AB34" s="135">
        <f t="shared" si="18"/>
        <v>0</v>
      </c>
      <c r="AC34" s="15">
        <f t="shared" si="58"/>
        <v>0</v>
      </c>
      <c r="AD34" s="84">
        <f>IF(AC34="","",RANK(AC34,AC30:AC34,0))</f>
        <v>1</v>
      </c>
      <c r="AE34" s="84">
        <f t="shared" si="64"/>
        <v>0</v>
      </c>
      <c r="AF34" s="18">
        <f t="shared" si="20"/>
        <v>0</v>
      </c>
      <c r="AG34" s="19">
        <f t="shared" si="59"/>
        <v>0</v>
      </c>
      <c r="AH34" s="19">
        <f t="shared" si="21"/>
        <v>168</v>
      </c>
      <c r="AI34" s="173"/>
      <c r="AJ34" s="129"/>
      <c r="AK34" s="176"/>
    </row>
    <row r="35" spans="1:37" ht="26.25" customHeight="1" x14ac:dyDescent="0.25">
      <c r="A35" s="68"/>
      <c r="B35" s="137"/>
      <c r="C35" s="140">
        <v>11</v>
      </c>
      <c r="D35" s="133"/>
      <c r="E35" s="18">
        <f t="shared" si="5"/>
        <v>0</v>
      </c>
      <c r="F35" s="18">
        <f t="shared" si="6"/>
        <v>0</v>
      </c>
      <c r="G35" s="18">
        <f t="shared" si="7"/>
        <v>0</v>
      </c>
      <c r="H35" s="89"/>
      <c r="I35" s="101" t="s">
        <v>455</v>
      </c>
      <c r="J35" s="109">
        <f>SUM(J30:J34)</f>
        <v>0</v>
      </c>
      <c r="K35" s="65"/>
      <c r="L35" s="18">
        <f t="shared" si="9"/>
        <v>0</v>
      </c>
      <c r="M35" s="18">
        <f t="shared" si="10"/>
        <v>0</v>
      </c>
      <c r="N35" s="18">
        <f t="shared" si="11"/>
        <v>0</v>
      </c>
      <c r="O35" s="89"/>
      <c r="P35" s="101" t="s">
        <v>455</v>
      </c>
      <c r="Q35" s="110">
        <f>SUM(Q30:Q34)</f>
        <v>0</v>
      </c>
      <c r="R35" s="65"/>
      <c r="S35" s="135">
        <f t="shared" si="12"/>
        <v>0</v>
      </c>
      <c r="T35" s="135">
        <f t="shared" si="13"/>
        <v>0</v>
      </c>
      <c r="U35" s="135">
        <f t="shared" si="14"/>
        <v>0</v>
      </c>
      <c r="V35" s="89"/>
      <c r="W35" s="101" t="s">
        <v>455</v>
      </c>
      <c r="X35" s="109">
        <f>SUM(X30:X34)</f>
        <v>0</v>
      </c>
      <c r="Y35" s="156"/>
      <c r="Z35" s="135">
        <f t="shared" si="16"/>
        <v>0</v>
      </c>
      <c r="AA35" s="135">
        <f t="shared" si="17"/>
        <v>4</v>
      </c>
      <c r="AB35" s="135">
        <f t="shared" si="18"/>
        <v>4</v>
      </c>
      <c r="AC35" s="89"/>
      <c r="AD35" s="101" t="s">
        <v>455</v>
      </c>
      <c r="AE35" s="109">
        <f>SUM(AE30:AE34)</f>
        <v>0</v>
      </c>
      <c r="AF35" s="18"/>
      <c r="AG35" s="92"/>
      <c r="AH35" s="19" t="str">
        <f t="shared" si="21"/>
        <v/>
      </c>
      <c r="AI35" s="98"/>
      <c r="AJ35" s="98"/>
      <c r="AK35" s="177"/>
    </row>
    <row r="36" spans="1:37" ht="15" customHeight="1" x14ac:dyDescent="0.25">
      <c r="A36" s="68">
        <v>1</v>
      </c>
      <c r="B36" s="137"/>
      <c r="C36" s="139">
        <v>12</v>
      </c>
      <c r="D36" s="133">
        <v>7.9</v>
      </c>
      <c r="E36" s="18">
        <f t="shared" si="5"/>
        <v>35</v>
      </c>
      <c r="F36" s="18">
        <f t="shared" si="6"/>
        <v>0</v>
      </c>
      <c r="G36" s="18">
        <f t="shared" si="7"/>
        <v>35</v>
      </c>
      <c r="H36" s="15">
        <f t="shared" ref="H36:H40" si="66">G36</f>
        <v>35</v>
      </c>
      <c r="I36" s="84">
        <f>IF(H36="","",RANK(H36,H36:H40,0))</f>
        <v>5</v>
      </c>
      <c r="J36" s="84" t="str">
        <f>IF(I36&lt;5,H36,"")</f>
        <v/>
      </c>
      <c r="K36" s="65">
        <v>211</v>
      </c>
      <c r="L36" s="18">
        <f t="shared" si="9"/>
        <v>0</v>
      </c>
      <c r="M36" s="18">
        <f t="shared" si="10"/>
        <v>50</v>
      </c>
      <c r="N36" s="18">
        <f t="shared" si="11"/>
        <v>50</v>
      </c>
      <c r="O36" s="15">
        <f t="shared" ref="O36:O40" si="67">N36</f>
        <v>50</v>
      </c>
      <c r="P36" s="96">
        <f>IF(O36="","",RANK(O36,O36:O40,0))</f>
        <v>1</v>
      </c>
      <c r="Q36" s="96">
        <f>IF(P36&lt;5,O36,"")</f>
        <v>50</v>
      </c>
      <c r="R36" s="65">
        <v>2</v>
      </c>
      <c r="S36" s="135">
        <f t="shared" si="12"/>
        <v>0</v>
      </c>
      <c r="T36" s="135">
        <f t="shared" si="13"/>
        <v>0</v>
      </c>
      <c r="U36" s="135">
        <f t="shared" si="14"/>
        <v>0</v>
      </c>
      <c r="V36" s="15">
        <f t="shared" ref="V36:V40" si="68">U36</f>
        <v>0</v>
      </c>
      <c r="W36" s="84">
        <f>IF(V36="","",RANK(V36,V36:V40,0))</f>
        <v>3</v>
      </c>
      <c r="X36" s="84"/>
      <c r="Y36" s="156">
        <v>18.5</v>
      </c>
      <c r="Z36" s="135">
        <f t="shared" si="16"/>
        <v>0</v>
      </c>
      <c r="AA36" s="135">
        <f t="shared" si="17"/>
        <v>42</v>
      </c>
      <c r="AB36" s="135">
        <f t="shared" si="18"/>
        <v>42</v>
      </c>
      <c r="AC36" s="15">
        <f t="shared" ref="AC36:AC40" si="69">AB36</f>
        <v>42</v>
      </c>
      <c r="AD36" s="84">
        <f>IF(AC36="","",RANK(AC36,AC36:AC40,0))</f>
        <v>3</v>
      </c>
      <c r="AE36" s="84">
        <f>IF(AD36&lt;5,AC36,"")</f>
        <v>42</v>
      </c>
      <c r="AF36" s="18">
        <f t="shared" si="20"/>
        <v>127</v>
      </c>
      <c r="AG36" s="19">
        <f t="shared" ref="AG36:AG40" si="70">AF36</f>
        <v>127</v>
      </c>
      <c r="AH36" s="19">
        <f t="shared" si="21"/>
        <v>55</v>
      </c>
      <c r="AI36" s="171">
        <f>SUM(J36:J40,Q36:Q40,X36:X40,AE36:AE40)</f>
        <v>540</v>
      </c>
      <c r="AJ36" s="129">
        <f t="shared" ref="AJ36" si="71">AI36</f>
        <v>540</v>
      </c>
      <c r="AK36" s="175">
        <f t="shared" ref="AK36" si="72">IF(ISNUMBER(AI36),RANK(AI36,$AI$6:$AI$293,0),"")</f>
        <v>12</v>
      </c>
    </row>
    <row r="37" spans="1:37" ht="15" customHeight="1" x14ac:dyDescent="0.25">
      <c r="A37" s="68">
        <v>2</v>
      </c>
      <c r="B37" s="137"/>
      <c r="C37" s="139">
        <v>12</v>
      </c>
      <c r="D37" s="133">
        <v>7.8</v>
      </c>
      <c r="E37" s="18">
        <f t="shared" si="5"/>
        <v>38</v>
      </c>
      <c r="F37" s="18">
        <f t="shared" si="6"/>
        <v>0</v>
      </c>
      <c r="G37" s="18">
        <f t="shared" si="7"/>
        <v>38</v>
      </c>
      <c r="H37" s="15">
        <f t="shared" si="66"/>
        <v>38</v>
      </c>
      <c r="I37" s="84">
        <f>IF(H37="","",RANK(H37,H36:H40,0))</f>
        <v>3</v>
      </c>
      <c r="J37" s="84">
        <f t="shared" ref="J37:J40" si="73">IF(I37&lt;5,H37,"")</f>
        <v>38</v>
      </c>
      <c r="K37" s="65">
        <v>198</v>
      </c>
      <c r="L37" s="18">
        <f t="shared" si="9"/>
        <v>0</v>
      </c>
      <c r="M37" s="18">
        <f t="shared" si="10"/>
        <v>38</v>
      </c>
      <c r="N37" s="18">
        <f t="shared" si="11"/>
        <v>38</v>
      </c>
      <c r="O37" s="15">
        <f t="shared" si="67"/>
        <v>38</v>
      </c>
      <c r="P37" s="96">
        <f>IF(O37="","",RANK(O37,O36:O40,0))</f>
        <v>2</v>
      </c>
      <c r="Q37" s="96">
        <f t="shared" ref="Q37:Q40" si="74">IF(P37&lt;5,O37,"")</f>
        <v>38</v>
      </c>
      <c r="R37" s="65">
        <v>1</v>
      </c>
      <c r="S37" s="135">
        <f t="shared" si="12"/>
        <v>0</v>
      </c>
      <c r="T37" s="135">
        <f t="shared" si="13"/>
        <v>0</v>
      </c>
      <c r="U37" s="135">
        <f t="shared" si="14"/>
        <v>0</v>
      </c>
      <c r="V37" s="15">
        <f t="shared" si="68"/>
        <v>0</v>
      </c>
      <c r="W37" s="84">
        <f>IF(V37="","",RANK(V37,V36:V40,0))</f>
        <v>3</v>
      </c>
      <c r="X37" s="84">
        <f t="shared" ref="X37:X40" si="75">IF(W37&lt;5,V37,"")</f>
        <v>0</v>
      </c>
      <c r="Y37" s="156">
        <v>18</v>
      </c>
      <c r="Z37" s="135">
        <f t="shared" si="16"/>
        <v>0</v>
      </c>
      <c r="AA37" s="135">
        <f t="shared" si="17"/>
        <v>41</v>
      </c>
      <c r="AB37" s="135">
        <f t="shared" si="18"/>
        <v>41</v>
      </c>
      <c r="AC37" s="15">
        <f t="shared" si="69"/>
        <v>41</v>
      </c>
      <c r="AD37" s="84">
        <f>IF(AC37="","",RANK(AC37,AC36:AC40,0))</f>
        <v>4</v>
      </c>
      <c r="AE37" s="84">
        <f t="shared" ref="AE37:AE40" si="76">IF(AD37&lt;5,AC37,"")</f>
        <v>41</v>
      </c>
      <c r="AF37" s="18">
        <f t="shared" si="20"/>
        <v>117</v>
      </c>
      <c r="AG37" s="19">
        <f t="shared" si="70"/>
        <v>117</v>
      </c>
      <c r="AH37" s="19">
        <f t="shared" si="21"/>
        <v>71</v>
      </c>
      <c r="AI37" s="172"/>
      <c r="AJ37" s="129"/>
      <c r="AK37" s="176"/>
    </row>
    <row r="38" spans="1:37" ht="15" customHeight="1" x14ac:dyDescent="0.25">
      <c r="A38" s="68">
        <v>3</v>
      </c>
      <c r="B38" s="137"/>
      <c r="C38" s="139">
        <v>12</v>
      </c>
      <c r="D38" s="133">
        <v>7.4</v>
      </c>
      <c r="E38" s="18">
        <f t="shared" si="5"/>
        <v>53</v>
      </c>
      <c r="F38" s="18">
        <f t="shared" si="6"/>
        <v>0</v>
      </c>
      <c r="G38" s="18">
        <f t="shared" si="7"/>
        <v>53</v>
      </c>
      <c r="H38" s="15">
        <f t="shared" si="66"/>
        <v>53</v>
      </c>
      <c r="I38" s="84">
        <f>IF(H38="","",RANK(H38,H36:H40,0))</f>
        <v>1</v>
      </c>
      <c r="J38" s="84">
        <f t="shared" si="73"/>
        <v>53</v>
      </c>
      <c r="K38" s="65">
        <v>195</v>
      </c>
      <c r="L38" s="18">
        <f t="shared" si="9"/>
        <v>0</v>
      </c>
      <c r="M38" s="18">
        <f t="shared" si="10"/>
        <v>35</v>
      </c>
      <c r="N38" s="18">
        <f t="shared" si="11"/>
        <v>35</v>
      </c>
      <c r="O38" s="15">
        <f t="shared" si="67"/>
        <v>35</v>
      </c>
      <c r="P38" s="96">
        <f>IF(O38="","",RANK(O38,O36:O40,0))</f>
        <v>3</v>
      </c>
      <c r="Q38" s="96">
        <f t="shared" si="74"/>
        <v>35</v>
      </c>
      <c r="R38" s="65">
        <v>5</v>
      </c>
      <c r="S38" s="135">
        <f t="shared" si="12"/>
        <v>0</v>
      </c>
      <c r="T38" s="135">
        <f t="shared" si="13"/>
        <v>3</v>
      </c>
      <c r="U38" s="135">
        <f t="shared" si="14"/>
        <v>3</v>
      </c>
      <c r="V38" s="15">
        <f t="shared" si="68"/>
        <v>3</v>
      </c>
      <c r="W38" s="84">
        <f>IF(V38="","",RANK(V38,V36:V40,0))</f>
        <v>2</v>
      </c>
      <c r="X38" s="84">
        <f t="shared" si="75"/>
        <v>3</v>
      </c>
      <c r="Y38" s="156">
        <v>25</v>
      </c>
      <c r="Z38" s="135">
        <f t="shared" si="16"/>
        <v>0</v>
      </c>
      <c r="AA38" s="135">
        <f t="shared" si="17"/>
        <v>58</v>
      </c>
      <c r="AB38" s="135">
        <f t="shared" si="18"/>
        <v>58</v>
      </c>
      <c r="AC38" s="15">
        <f t="shared" si="69"/>
        <v>58</v>
      </c>
      <c r="AD38" s="84">
        <f>IF(AC38="","",RANK(AC38,AC36:AC40,0))</f>
        <v>1</v>
      </c>
      <c r="AE38" s="84">
        <f t="shared" si="76"/>
        <v>58</v>
      </c>
      <c r="AF38" s="18">
        <f t="shared" si="20"/>
        <v>149</v>
      </c>
      <c r="AG38" s="19">
        <f t="shared" si="70"/>
        <v>149</v>
      </c>
      <c r="AH38" s="19">
        <f t="shared" si="21"/>
        <v>26</v>
      </c>
      <c r="AI38" s="172"/>
      <c r="AJ38" s="129"/>
      <c r="AK38" s="176"/>
    </row>
    <row r="39" spans="1:37" ht="15" customHeight="1" x14ac:dyDescent="0.25">
      <c r="A39" s="68">
        <v>4</v>
      </c>
      <c r="B39" s="137"/>
      <c r="C39" s="139">
        <v>12</v>
      </c>
      <c r="D39" s="133">
        <v>7.7</v>
      </c>
      <c r="E39" s="18">
        <f t="shared" si="5"/>
        <v>42</v>
      </c>
      <c r="F39" s="18">
        <f t="shared" si="6"/>
        <v>0</v>
      </c>
      <c r="G39" s="18">
        <f t="shared" si="7"/>
        <v>42</v>
      </c>
      <c r="H39" s="15">
        <f t="shared" si="66"/>
        <v>42</v>
      </c>
      <c r="I39" s="84">
        <f>IF(H39="","",RANK(H39,H36:H40,0))</f>
        <v>2</v>
      </c>
      <c r="J39" s="84">
        <f t="shared" si="73"/>
        <v>42</v>
      </c>
      <c r="K39" s="65">
        <v>192</v>
      </c>
      <c r="L39" s="18">
        <f t="shared" si="9"/>
        <v>0</v>
      </c>
      <c r="M39" s="18">
        <f t="shared" si="10"/>
        <v>34</v>
      </c>
      <c r="N39" s="18">
        <f t="shared" si="11"/>
        <v>34</v>
      </c>
      <c r="O39" s="15">
        <f t="shared" si="67"/>
        <v>34</v>
      </c>
      <c r="P39" s="96">
        <f>IF(O39="","",RANK(O39,O36:O40,0))</f>
        <v>4</v>
      </c>
      <c r="Q39" s="96">
        <f t="shared" si="74"/>
        <v>34</v>
      </c>
      <c r="R39" s="65">
        <v>0</v>
      </c>
      <c r="S39" s="135">
        <f t="shared" si="12"/>
        <v>0</v>
      </c>
      <c r="T39" s="135">
        <f t="shared" si="13"/>
        <v>0</v>
      </c>
      <c r="U39" s="135">
        <f t="shared" si="14"/>
        <v>0</v>
      </c>
      <c r="V39" s="15">
        <f t="shared" si="68"/>
        <v>0</v>
      </c>
      <c r="W39" s="84">
        <f>IF(V39="","",RANK(V39,V36:V40,0))</f>
        <v>3</v>
      </c>
      <c r="X39" s="84">
        <f t="shared" si="75"/>
        <v>0</v>
      </c>
      <c r="Y39" s="156">
        <v>10.5</v>
      </c>
      <c r="Z39" s="135">
        <f t="shared" si="16"/>
        <v>0</v>
      </c>
      <c r="AA39" s="135">
        <f t="shared" si="17"/>
        <v>21</v>
      </c>
      <c r="AB39" s="135">
        <f t="shared" si="18"/>
        <v>21</v>
      </c>
      <c r="AC39" s="15">
        <f t="shared" si="69"/>
        <v>21</v>
      </c>
      <c r="AD39" s="84">
        <f>IF(AC39="","",RANK(AC39,AC36:AC40,0))</f>
        <v>5</v>
      </c>
      <c r="AE39" s="84" t="str">
        <f t="shared" si="76"/>
        <v/>
      </c>
      <c r="AF39" s="18">
        <f t="shared" si="20"/>
        <v>97</v>
      </c>
      <c r="AG39" s="19">
        <f t="shared" si="70"/>
        <v>97</v>
      </c>
      <c r="AH39" s="19">
        <f t="shared" si="21"/>
        <v>99</v>
      </c>
      <c r="AI39" s="172"/>
      <c r="AJ39" s="129"/>
      <c r="AK39" s="176"/>
    </row>
    <row r="40" spans="1:37" ht="15" customHeight="1" x14ac:dyDescent="0.25">
      <c r="A40" s="68">
        <v>5</v>
      </c>
      <c r="B40" s="137"/>
      <c r="C40" s="139">
        <v>12</v>
      </c>
      <c r="D40" s="133">
        <v>7.8</v>
      </c>
      <c r="E40" s="18">
        <f t="shared" si="5"/>
        <v>38</v>
      </c>
      <c r="F40" s="18">
        <f t="shared" si="6"/>
        <v>0</v>
      </c>
      <c r="G40" s="18">
        <f t="shared" si="7"/>
        <v>38</v>
      </c>
      <c r="H40" s="15">
        <f t="shared" si="66"/>
        <v>38</v>
      </c>
      <c r="I40" s="84">
        <f>IF(H40="","",RANK(H40,H36:H40,0))</f>
        <v>3</v>
      </c>
      <c r="J40" s="84">
        <f t="shared" si="73"/>
        <v>38</v>
      </c>
      <c r="K40" s="65">
        <v>190</v>
      </c>
      <c r="L40" s="18">
        <f t="shared" si="9"/>
        <v>0</v>
      </c>
      <c r="M40" s="18">
        <f t="shared" si="10"/>
        <v>33</v>
      </c>
      <c r="N40" s="18">
        <f t="shared" si="11"/>
        <v>33</v>
      </c>
      <c r="O40" s="15">
        <f t="shared" si="67"/>
        <v>33</v>
      </c>
      <c r="P40" s="96">
        <f>IF(O40="","",RANK(O40,O36:O40,0))</f>
        <v>5</v>
      </c>
      <c r="Q40" s="96" t="str">
        <f t="shared" si="74"/>
        <v/>
      </c>
      <c r="R40" s="65">
        <v>15</v>
      </c>
      <c r="S40" s="135">
        <f t="shared" si="12"/>
        <v>0</v>
      </c>
      <c r="T40" s="135">
        <f t="shared" si="13"/>
        <v>16</v>
      </c>
      <c r="U40" s="135">
        <f t="shared" si="14"/>
        <v>16</v>
      </c>
      <c r="V40" s="15">
        <f t="shared" si="68"/>
        <v>16</v>
      </c>
      <c r="W40" s="84">
        <f>IF(V40="","",RANK(V40,V36:V40,0))</f>
        <v>1</v>
      </c>
      <c r="X40" s="84">
        <f t="shared" si="75"/>
        <v>16</v>
      </c>
      <c r="Y40" s="156">
        <v>22</v>
      </c>
      <c r="Z40" s="135">
        <f t="shared" si="16"/>
        <v>0</v>
      </c>
      <c r="AA40" s="135">
        <f t="shared" si="17"/>
        <v>52</v>
      </c>
      <c r="AB40" s="135">
        <f t="shared" si="18"/>
        <v>52</v>
      </c>
      <c r="AC40" s="15">
        <f t="shared" si="69"/>
        <v>52</v>
      </c>
      <c r="AD40" s="84">
        <f>IF(AC40="","",RANK(AC40,AC36:AC40,0))</f>
        <v>2</v>
      </c>
      <c r="AE40" s="84">
        <f t="shared" si="76"/>
        <v>52</v>
      </c>
      <c r="AF40" s="18">
        <f t="shared" si="20"/>
        <v>139</v>
      </c>
      <c r="AG40" s="19">
        <f t="shared" si="70"/>
        <v>139</v>
      </c>
      <c r="AH40" s="19">
        <f t="shared" si="21"/>
        <v>35</v>
      </c>
      <c r="AI40" s="173"/>
      <c r="AJ40" s="129"/>
      <c r="AK40" s="176"/>
    </row>
    <row r="41" spans="1:37" ht="26.25" customHeight="1" x14ac:dyDescent="0.25">
      <c r="A41" s="68"/>
      <c r="B41" s="137"/>
      <c r="C41" s="140">
        <v>12</v>
      </c>
      <c r="D41" s="133"/>
      <c r="E41" s="18">
        <f t="shared" si="5"/>
        <v>0</v>
      </c>
      <c r="F41" s="18">
        <f t="shared" si="6"/>
        <v>0</v>
      </c>
      <c r="G41" s="18">
        <f t="shared" si="7"/>
        <v>0</v>
      </c>
      <c r="H41" s="89"/>
      <c r="I41" s="101" t="s">
        <v>455</v>
      </c>
      <c r="J41" s="109">
        <f>SUM(J36:J40)</f>
        <v>171</v>
      </c>
      <c r="K41" s="65"/>
      <c r="L41" s="18">
        <f t="shared" si="9"/>
        <v>0</v>
      </c>
      <c r="M41" s="18">
        <f t="shared" si="10"/>
        <v>0</v>
      </c>
      <c r="N41" s="18">
        <f t="shared" si="11"/>
        <v>0</v>
      </c>
      <c r="O41" s="89"/>
      <c r="P41" s="101" t="s">
        <v>455</v>
      </c>
      <c r="Q41" s="110">
        <f>SUM(Q36:Q40)</f>
        <v>157</v>
      </c>
      <c r="R41" s="65"/>
      <c r="S41" s="135">
        <f t="shared" si="12"/>
        <v>0</v>
      </c>
      <c r="T41" s="135">
        <f t="shared" si="13"/>
        <v>0</v>
      </c>
      <c r="U41" s="135">
        <f t="shared" si="14"/>
        <v>0</v>
      </c>
      <c r="V41" s="89"/>
      <c r="W41" s="101" t="s">
        <v>455</v>
      </c>
      <c r="X41" s="109">
        <f>SUM(X36:X40)</f>
        <v>19</v>
      </c>
      <c r="Y41" s="156"/>
      <c r="Z41" s="135">
        <f t="shared" si="16"/>
        <v>0</v>
      </c>
      <c r="AA41" s="135">
        <f t="shared" si="17"/>
        <v>4</v>
      </c>
      <c r="AB41" s="135">
        <f t="shared" si="18"/>
        <v>4</v>
      </c>
      <c r="AC41" s="89"/>
      <c r="AD41" s="101" t="s">
        <v>455</v>
      </c>
      <c r="AE41" s="109">
        <f>SUM(AE36:AE40)</f>
        <v>193</v>
      </c>
      <c r="AF41" s="18"/>
      <c r="AG41" s="92"/>
      <c r="AH41" s="19" t="str">
        <f t="shared" si="21"/>
        <v/>
      </c>
      <c r="AI41" s="98"/>
      <c r="AJ41" s="98"/>
      <c r="AK41" s="177"/>
    </row>
    <row r="42" spans="1:37" ht="15" customHeight="1" x14ac:dyDescent="0.25">
      <c r="A42" s="68">
        <v>1</v>
      </c>
      <c r="B42" s="137"/>
      <c r="C42" s="139">
        <v>14</v>
      </c>
      <c r="D42" s="133">
        <v>9.1</v>
      </c>
      <c r="E42" s="18">
        <f t="shared" si="5"/>
        <v>0</v>
      </c>
      <c r="F42" s="18">
        <f t="shared" si="6"/>
        <v>5</v>
      </c>
      <c r="G42" s="18">
        <f t="shared" si="7"/>
        <v>5</v>
      </c>
      <c r="H42" s="15">
        <f t="shared" ref="H42:H46" si="77">G42</f>
        <v>5</v>
      </c>
      <c r="I42" s="84">
        <f>IF(H42="","",RANK(H42,H42:H46,0))</f>
        <v>4</v>
      </c>
      <c r="J42" s="84">
        <f>IF(I42&lt;5,H42,"")</f>
        <v>5</v>
      </c>
      <c r="K42" s="65">
        <v>162</v>
      </c>
      <c r="L42" s="18">
        <f t="shared" si="9"/>
        <v>0</v>
      </c>
      <c r="M42" s="18">
        <f t="shared" si="10"/>
        <v>19</v>
      </c>
      <c r="N42" s="18">
        <f t="shared" si="11"/>
        <v>19</v>
      </c>
      <c r="O42" s="15">
        <f t="shared" ref="O42:O46" si="78">N42</f>
        <v>19</v>
      </c>
      <c r="P42" s="96">
        <f>IF(O42="","",RANK(O42,O42:O46,0))</f>
        <v>4</v>
      </c>
      <c r="Q42" s="96">
        <f>IF(P42&lt;5,O42,"")</f>
        <v>19</v>
      </c>
      <c r="R42" s="65">
        <v>8</v>
      </c>
      <c r="S42" s="135">
        <f t="shared" si="12"/>
        <v>0</v>
      </c>
      <c r="T42" s="135">
        <f t="shared" si="13"/>
        <v>6</v>
      </c>
      <c r="U42" s="135">
        <f t="shared" si="14"/>
        <v>6</v>
      </c>
      <c r="V42" s="15">
        <f t="shared" ref="V42:V46" si="79">U42</f>
        <v>6</v>
      </c>
      <c r="W42" s="84">
        <f>IF(V42="","",RANK(V42,V42:V46,0))</f>
        <v>1</v>
      </c>
      <c r="X42" s="84">
        <f>IF(W42&lt;5,V42,"")</f>
        <v>6</v>
      </c>
      <c r="Y42" s="156">
        <v>9</v>
      </c>
      <c r="Z42" s="135">
        <f t="shared" si="16"/>
        <v>0</v>
      </c>
      <c r="AA42" s="135">
        <f t="shared" si="17"/>
        <v>18</v>
      </c>
      <c r="AB42" s="135">
        <f t="shared" si="18"/>
        <v>18</v>
      </c>
      <c r="AC42" s="15">
        <f t="shared" ref="AC42:AC46" si="80">AB42</f>
        <v>18</v>
      </c>
      <c r="AD42" s="84">
        <f>IF(AC42="","",RANK(AC42,AC42:AC46,0))</f>
        <v>4</v>
      </c>
      <c r="AE42" s="84">
        <f>IF(AD42&lt;5,AC42,"")</f>
        <v>18</v>
      </c>
      <c r="AF42" s="18">
        <f t="shared" si="20"/>
        <v>48</v>
      </c>
      <c r="AG42" s="19">
        <f t="shared" ref="AG42:AG46" si="81">AF42</f>
        <v>48</v>
      </c>
      <c r="AH42" s="19">
        <f t="shared" si="21"/>
        <v>161</v>
      </c>
      <c r="AI42" s="171">
        <f>SUM(J42:J46,Q42:Q46,X42:X46,AE42:AE46)</f>
        <v>301</v>
      </c>
      <c r="AJ42" s="129">
        <f t="shared" ref="AJ42" si="82">AI42</f>
        <v>301</v>
      </c>
      <c r="AK42" s="175">
        <f t="shared" ref="AK42" si="83">IF(ISNUMBER(AI42),RANK(AI42,$AI$6:$AI$293,0),"")</f>
        <v>33</v>
      </c>
    </row>
    <row r="43" spans="1:37" ht="15" customHeight="1" x14ac:dyDescent="0.25">
      <c r="A43" s="68">
        <v>2</v>
      </c>
      <c r="B43" s="137"/>
      <c r="C43" s="139">
        <v>14</v>
      </c>
      <c r="D43" s="133">
        <v>8.6</v>
      </c>
      <c r="E43" s="18">
        <f t="shared" si="5"/>
        <v>0</v>
      </c>
      <c r="F43" s="18">
        <f t="shared" si="6"/>
        <v>15</v>
      </c>
      <c r="G43" s="18">
        <f t="shared" si="7"/>
        <v>15</v>
      </c>
      <c r="H43" s="15">
        <f t="shared" si="77"/>
        <v>15</v>
      </c>
      <c r="I43" s="84">
        <f>IF(H43="","",RANK(H43,H42:H46,0))</f>
        <v>1</v>
      </c>
      <c r="J43" s="84">
        <f>IF(I43&lt;5,H43,"")</f>
        <v>15</v>
      </c>
      <c r="K43" s="65">
        <v>183</v>
      </c>
      <c r="L43" s="18">
        <f t="shared" si="9"/>
        <v>0</v>
      </c>
      <c r="M43" s="18">
        <f t="shared" si="10"/>
        <v>29</v>
      </c>
      <c r="N43" s="18">
        <f t="shared" si="11"/>
        <v>29</v>
      </c>
      <c r="O43" s="15">
        <f t="shared" si="78"/>
        <v>29</v>
      </c>
      <c r="P43" s="96">
        <f>IF(O43="","",RANK(O43,O42:O46,0))</f>
        <v>1</v>
      </c>
      <c r="Q43" s="96">
        <f t="shared" ref="Q43:Q46" si="84">IF(P43&lt;5,O43,"")</f>
        <v>29</v>
      </c>
      <c r="R43" s="65">
        <v>7</v>
      </c>
      <c r="S43" s="135">
        <f t="shared" si="12"/>
        <v>0</v>
      </c>
      <c r="T43" s="135">
        <f t="shared" si="13"/>
        <v>5</v>
      </c>
      <c r="U43" s="135">
        <f t="shared" si="14"/>
        <v>5</v>
      </c>
      <c r="V43" s="15">
        <f t="shared" si="79"/>
        <v>5</v>
      </c>
      <c r="W43" s="84">
        <f>IF(V43="","",RANK(V43,V42:V46,0))</f>
        <v>2</v>
      </c>
      <c r="X43" s="84">
        <f t="shared" ref="X43:X46" si="85">IF(W43&lt;5,V43,"")</f>
        <v>5</v>
      </c>
      <c r="Y43" s="156">
        <v>10.5</v>
      </c>
      <c r="Z43" s="135">
        <f t="shared" si="16"/>
        <v>0</v>
      </c>
      <c r="AA43" s="135">
        <f t="shared" si="17"/>
        <v>21</v>
      </c>
      <c r="AB43" s="135">
        <f t="shared" si="18"/>
        <v>21</v>
      </c>
      <c r="AC43" s="15">
        <f t="shared" si="80"/>
        <v>21</v>
      </c>
      <c r="AD43" s="84">
        <f>IF(AC43="","",RANK(AC43,AC42:AC46,0))</f>
        <v>3</v>
      </c>
      <c r="AE43" s="84">
        <f t="shared" ref="AE43:AE46" si="86">IF(AD43&lt;5,AC43,"")</f>
        <v>21</v>
      </c>
      <c r="AF43" s="18">
        <f t="shared" si="20"/>
        <v>70</v>
      </c>
      <c r="AG43" s="19">
        <f t="shared" si="81"/>
        <v>70</v>
      </c>
      <c r="AH43" s="19">
        <f t="shared" si="21"/>
        <v>149</v>
      </c>
      <c r="AI43" s="172"/>
      <c r="AJ43" s="129"/>
      <c r="AK43" s="176"/>
    </row>
    <row r="44" spans="1:37" ht="15" customHeight="1" x14ac:dyDescent="0.25">
      <c r="A44" s="68">
        <v>3</v>
      </c>
      <c r="B44" s="137"/>
      <c r="C44" s="139">
        <v>14</v>
      </c>
      <c r="D44" s="133">
        <v>8.6999999999999993</v>
      </c>
      <c r="E44" s="18">
        <f t="shared" si="5"/>
        <v>0</v>
      </c>
      <c r="F44" s="18">
        <f t="shared" si="6"/>
        <v>13</v>
      </c>
      <c r="G44" s="18">
        <f t="shared" si="7"/>
        <v>13</v>
      </c>
      <c r="H44" s="15">
        <f t="shared" si="77"/>
        <v>13</v>
      </c>
      <c r="I44" s="84">
        <f>IF(H44="","",RANK(H44,H42:H46,0))</f>
        <v>2</v>
      </c>
      <c r="J44" s="84">
        <f t="shared" ref="J44:J46" si="87">IF(I44&lt;5,H44,"")</f>
        <v>13</v>
      </c>
      <c r="K44" s="65">
        <v>153</v>
      </c>
      <c r="L44" s="18">
        <f t="shared" si="9"/>
        <v>0</v>
      </c>
      <c r="M44" s="18">
        <f t="shared" si="10"/>
        <v>14</v>
      </c>
      <c r="N44" s="18">
        <f t="shared" si="11"/>
        <v>14</v>
      </c>
      <c r="O44" s="15">
        <f t="shared" si="78"/>
        <v>14</v>
      </c>
      <c r="P44" s="96">
        <f>IF(O44="","",RANK(O44,O42:O46,0))</f>
        <v>5</v>
      </c>
      <c r="Q44" s="96" t="str">
        <f t="shared" si="84"/>
        <v/>
      </c>
      <c r="R44" s="65">
        <v>4</v>
      </c>
      <c r="S44" s="135">
        <f t="shared" si="12"/>
        <v>0</v>
      </c>
      <c r="T44" s="135">
        <f t="shared" si="13"/>
        <v>2</v>
      </c>
      <c r="U44" s="135">
        <f t="shared" si="14"/>
        <v>2</v>
      </c>
      <c r="V44" s="15">
        <f t="shared" si="79"/>
        <v>2</v>
      </c>
      <c r="W44" s="84">
        <f>IF(V44="","",RANK(V44,V42:V46,0))</f>
        <v>3</v>
      </c>
      <c r="X44" s="84">
        <f t="shared" si="85"/>
        <v>2</v>
      </c>
      <c r="Y44" s="156">
        <v>6</v>
      </c>
      <c r="Z44" s="135">
        <f t="shared" si="16"/>
        <v>0</v>
      </c>
      <c r="AA44" s="135">
        <f t="shared" si="17"/>
        <v>12</v>
      </c>
      <c r="AB44" s="135">
        <f t="shared" si="18"/>
        <v>12</v>
      </c>
      <c r="AC44" s="15">
        <f t="shared" si="80"/>
        <v>12</v>
      </c>
      <c r="AD44" s="84">
        <f>IF(AC44="","",RANK(AC44,AC42:AC46,0))</f>
        <v>5</v>
      </c>
      <c r="AE44" s="84" t="str">
        <f t="shared" si="86"/>
        <v/>
      </c>
      <c r="AF44" s="18">
        <f t="shared" si="20"/>
        <v>41</v>
      </c>
      <c r="AG44" s="19">
        <f t="shared" si="81"/>
        <v>41</v>
      </c>
      <c r="AH44" s="19">
        <f t="shared" si="21"/>
        <v>165</v>
      </c>
      <c r="AI44" s="172"/>
      <c r="AJ44" s="129"/>
      <c r="AK44" s="176"/>
    </row>
    <row r="45" spans="1:37" ht="15" customHeight="1" x14ac:dyDescent="0.25">
      <c r="A45" s="68">
        <v>4</v>
      </c>
      <c r="B45" s="137"/>
      <c r="C45" s="139">
        <v>14</v>
      </c>
      <c r="D45" s="133">
        <v>8.8000000000000007</v>
      </c>
      <c r="E45" s="18">
        <f t="shared" si="5"/>
        <v>0</v>
      </c>
      <c r="F45" s="18">
        <f t="shared" si="6"/>
        <v>11</v>
      </c>
      <c r="G45" s="18">
        <f t="shared" si="7"/>
        <v>11</v>
      </c>
      <c r="H45" s="15">
        <f t="shared" si="77"/>
        <v>11</v>
      </c>
      <c r="I45" s="84">
        <f>IF(H45="","",RANK(H45,H42:H46,0))</f>
        <v>3</v>
      </c>
      <c r="J45" s="84">
        <f t="shared" si="87"/>
        <v>11</v>
      </c>
      <c r="K45" s="65">
        <v>176</v>
      </c>
      <c r="L45" s="18">
        <f t="shared" si="9"/>
        <v>0</v>
      </c>
      <c r="M45" s="18">
        <f t="shared" si="10"/>
        <v>26</v>
      </c>
      <c r="N45" s="18">
        <f t="shared" si="11"/>
        <v>26</v>
      </c>
      <c r="O45" s="15">
        <f t="shared" si="78"/>
        <v>26</v>
      </c>
      <c r="P45" s="96">
        <f>IF(O45="","",RANK(O45,O42:O46,0))</f>
        <v>2</v>
      </c>
      <c r="Q45" s="96">
        <f t="shared" si="84"/>
        <v>26</v>
      </c>
      <c r="R45" s="65">
        <v>0</v>
      </c>
      <c r="S45" s="135">
        <f t="shared" si="12"/>
        <v>0</v>
      </c>
      <c r="T45" s="135">
        <f t="shared" si="13"/>
        <v>0</v>
      </c>
      <c r="U45" s="135">
        <f t="shared" si="14"/>
        <v>0</v>
      </c>
      <c r="V45" s="15">
        <f t="shared" si="79"/>
        <v>0</v>
      </c>
      <c r="W45" s="84">
        <f>IF(V45="","",RANK(V45,V42:V46,0))</f>
        <v>5</v>
      </c>
      <c r="X45" s="84" t="str">
        <f t="shared" si="85"/>
        <v/>
      </c>
      <c r="Y45" s="156">
        <v>20.5</v>
      </c>
      <c r="Z45" s="135">
        <f t="shared" si="16"/>
        <v>0</v>
      </c>
      <c r="AA45" s="135">
        <f t="shared" si="17"/>
        <v>48</v>
      </c>
      <c r="AB45" s="135">
        <f t="shared" si="18"/>
        <v>48</v>
      </c>
      <c r="AC45" s="15">
        <f t="shared" si="80"/>
        <v>48</v>
      </c>
      <c r="AD45" s="84">
        <f>IF(AC45="","",RANK(AC45,AC42:AC46,0))</f>
        <v>2</v>
      </c>
      <c r="AE45" s="84">
        <f t="shared" si="86"/>
        <v>48</v>
      </c>
      <c r="AF45" s="18">
        <f t="shared" si="20"/>
        <v>85</v>
      </c>
      <c r="AG45" s="19">
        <f t="shared" si="81"/>
        <v>85</v>
      </c>
      <c r="AH45" s="19">
        <f t="shared" si="21"/>
        <v>123</v>
      </c>
      <c r="AI45" s="172"/>
      <c r="AJ45" s="129"/>
      <c r="AK45" s="176"/>
    </row>
    <row r="46" spans="1:37" ht="15" customHeight="1" x14ac:dyDescent="0.25">
      <c r="A46" s="68">
        <v>5</v>
      </c>
      <c r="B46" s="137"/>
      <c r="C46" s="139">
        <v>14</v>
      </c>
      <c r="D46" s="133">
        <v>9.5</v>
      </c>
      <c r="E46" s="18">
        <f t="shared" si="5"/>
        <v>0</v>
      </c>
      <c r="F46" s="18">
        <f t="shared" si="6"/>
        <v>1</v>
      </c>
      <c r="G46" s="18">
        <f t="shared" si="7"/>
        <v>1</v>
      </c>
      <c r="H46" s="15">
        <f t="shared" si="77"/>
        <v>1</v>
      </c>
      <c r="I46" s="84">
        <f>IF(H46="","",RANK(H46,H42:H46,0))</f>
        <v>5</v>
      </c>
      <c r="J46" s="84" t="str">
        <f t="shared" si="87"/>
        <v/>
      </c>
      <c r="K46" s="65">
        <v>170</v>
      </c>
      <c r="L46" s="18">
        <f t="shared" si="9"/>
        <v>0</v>
      </c>
      <c r="M46" s="18">
        <f t="shared" si="10"/>
        <v>23</v>
      </c>
      <c r="N46" s="18">
        <f t="shared" si="11"/>
        <v>23</v>
      </c>
      <c r="O46" s="15">
        <f t="shared" si="78"/>
        <v>23</v>
      </c>
      <c r="P46" s="96">
        <f>IF(O46="","",RANK(O46,O42:O46,0))</f>
        <v>3</v>
      </c>
      <c r="Q46" s="96">
        <f t="shared" si="84"/>
        <v>23</v>
      </c>
      <c r="R46" s="65">
        <v>4</v>
      </c>
      <c r="S46" s="135">
        <f t="shared" si="12"/>
        <v>0</v>
      </c>
      <c r="T46" s="135">
        <f t="shared" si="13"/>
        <v>2</v>
      </c>
      <c r="U46" s="135">
        <f t="shared" si="14"/>
        <v>2</v>
      </c>
      <c r="V46" s="15">
        <f t="shared" si="79"/>
        <v>2</v>
      </c>
      <c r="W46" s="84">
        <f>IF(V46="","",RANK(V46,V42:V46,0))</f>
        <v>3</v>
      </c>
      <c r="X46" s="84">
        <f t="shared" si="85"/>
        <v>2</v>
      </c>
      <c r="Y46" s="156">
        <v>25</v>
      </c>
      <c r="Z46" s="135">
        <f t="shared" si="16"/>
        <v>0</v>
      </c>
      <c r="AA46" s="135">
        <f t="shared" si="17"/>
        <v>58</v>
      </c>
      <c r="AB46" s="135">
        <f t="shared" si="18"/>
        <v>58</v>
      </c>
      <c r="AC46" s="15">
        <f t="shared" si="80"/>
        <v>58</v>
      </c>
      <c r="AD46" s="84">
        <f>IF(AC46="","",RANK(AC46,AC42:AC46,0))</f>
        <v>1</v>
      </c>
      <c r="AE46" s="84">
        <f t="shared" si="86"/>
        <v>58</v>
      </c>
      <c r="AF46" s="18">
        <f t="shared" si="20"/>
        <v>84</v>
      </c>
      <c r="AG46" s="19">
        <f t="shared" si="81"/>
        <v>84</v>
      </c>
      <c r="AH46" s="19">
        <f t="shared" si="21"/>
        <v>127</v>
      </c>
      <c r="AI46" s="173"/>
      <c r="AJ46" s="129"/>
      <c r="AK46" s="176"/>
    </row>
    <row r="47" spans="1:37" ht="26.25" customHeight="1" x14ac:dyDescent="0.25">
      <c r="A47" s="68"/>
      <c r="B47" s="137"/>
      <c r="C47" s="140">
        <v>14</v>
      </c>
      <c r="D47" s="133"/>
      <c r="E47" s="18">
        <f t="shared" si="5"/>
        <v>0</v>
      </c>
      <c r="F47" s="18">
        <f t="shared" si="6"/>
        <v>0</v>
      </c>
      <c r="G47" s="18">
        <f t="shared" si="7"/>
        <v>0</v>
      </c>
      <c r="H47" s="89"/>
      <c r="I47" s="101" t="s">
        <v>455</v>
      </c>
      <c r="J47" s="109">
        <f>SUM(J42:J46)</f>
        <v>44</v>
      </c>
      <c r="K47" s="65"/>
      <c r="L47" s="18">
        <f t="shared" si="9"/>
        <v>0</v>
      </c>
      <c r="M47" s="18">
        <f t="shared" si="10"/>
        <v>0</v>
      </c>
      <c r="N47" s="18">
        <f t="shared" si="11"/>
        <v>0</v>
      </c>
      <c r="O47" s="89"/>
      <c r="P47" s="101" t="s">
        <v>455</v>
      </c>
      <c r="Q47" s="110">
        <f>SUM(Q42:Q46)</f>
        <v>97</v>
      </c>
      <c r="R47" s="65"/>
      <c r="S47" s="135">
        <f t="shared" si="12"/>
        <v>0</v>
      </c>
      <c r="T47" s="135">
        <f t="shared" si="13"/>
        <v>0</v>
      </c>
      <c r="U47" s="135">
        <f t="shared" si="14"/>
        <v>0</v>
      </c>
      <c r="V47" s="89"/>
      <c r="W47" s="101" t="s">
        <v>455</v>
      </c>
      <c r="X47" s="109">
        <f>SUM(X42:X46)</f>
        <v>15</v>
      </c>
      <c r="Y47" s="156"/>
      <c r="Z47" s="135">
        <f t="shared" si="16"/>
        <v>0</v>
      </c>
      <c r="AA47" s="135">
        <f t="shared" si="17"/>
        <v>4</v>
      </c>
      <c r="AB47" s="135">
        <f t="shared" si="18"/>
        <v>4</v>
      </c>
      <c r="AC47" s="89"/>
      <c r="AD47" s="101" t="s">
        <v>455</v>
      </c>
      <c r="AE47" s="109">
        <f>SUM(AE42:AE46)</f>
        <v>145</v>
      </c>
      <c r="AF47" s="18"/>
      <c r="AG47" s="92"/>
      <c r="AH47" s="19" t="str">
        <f t="shared" si="21"/>
        <v/>
      </c>
      <c r="AI47" s="98"/>
      <c r="AJ47" s="98"/>
      <c r="AK47" s="177"/>
    </row>
    <row r="48" spans="1:37" ht="15" customHeight="1" x14ac:dyDescent="0.25">
      <c r="A48" s="68">
        <v>1</v>
      </c>
      <c r="B48" s="137"/>
      <c r="C48" s="139">
        <v>17</v>
      </c>
      <c r="D48" s="133">
        <v>8.1999999999999993</v>
      </c>
      <c r="E48" s="18">
        <f t="shared" si="5"/>
        <v>0</v>
      </c>
      <c r="F48" s="18">
        <f t="shared" si="6"/>
        <v>26</v>
      </c>
      <c r="G48" s="18">
        <f t="shared" si="7"/>
        <v>26</v>
      </c>
      <c r="H48" s="15">
        <f t="shared" ref="H48:H52" si="88">G48</f>
        <v>26</v>
      </c>
      <c r="I48" s="84">
        <f>IF(H48="","",RANK(H48,H48:H52,0))</f>
        <v>2</v>
      </c>
      <c r="J48" s="84">
        <f>IF(I48&lt;5,H48,"")</f>
        <v>26</v>
      </c>
      <c r="K48" s="65">
        <v>171</v>
      </c>
      <c r="L48" s="18">
        <f t="shared" si="9"/>
        <v>0</v>
      </c>
      <c r="M48" s="18">
        <f t="shared" si="10"/>
        <v>23</v>
      </c>
      <c r="N48" s="18">
        <f t="shared" si="11"/>
        <v>23</v>
      </c>
      <c r="O48" s="15">
        <f t="shared" ref="O48:O52" si="89">N48</f>
        <v>23</v>
      </c>
      <c r="P48" s="96">
        <f>IF(O48="","",RANK(O48,O48:O52,0))</f>
        <v>4</v>
      </c>
      <c r="Q48" s="96">
        <f>IF(P48&lt;5,O48,"")</f>
        <v>23</v>
      </c>
      <c r="R48" s="65">
        <v>8</v>
      </c>
      <c r="S48" s="135">
        <f t="shared" si="12"/>
        <v>0</v>
      </c>
      <c r="T48" s="135">
        <f t="shared" si="13"/>
        <v>6</v>
      </c>
      <c r="U48" s="135">
        <f t="shared" si="14"/>
        <v>6</v>
      </c>
      <c r="V48" s="15">
        <f t="shared" ref="V48:V52" si="90">U48</f>
        <v>6</v>
      </c>
      <c r="W48" s="84">
        <f>IF(V48="","",RANK(V48,V48:V52,0))</f>
        <v>3</v>
      </c>
      <c r="X48" s="84">
        <f>IF(W48&lt;5,V48,"")</f>
        <v>6</v>
      </c>
      <c r="Y48" s="156">
        <v>9</v>
      </c>
      <c r="Z48" s="135">
        <f t="shared" si="16"/>
        <v>0</v>
      </c>
      <c r="AA48" s="135">
        <f t="shared" si="17"/>
        <v>18</v>
      </c>
      <c r="AB48" s="135">
        <f t="shared" si="18"/>
        <v>18</v>
      </c>
      <c r="AC48" s="15">
        <f t="shared" ref="AC48:AC52" si="91">AB48</f>
        <v>18</v>
      </c>
      <c r="AD48" s="84">
        <f>IF(AC48="","",RANK(AC48,AC48:AC52,0))</f>
        <v>4</v>
      </c>
      <c r="AE48" s="84">
        <f>IF(AD48&lt;5,AC48,"")</f>
        <v>18</v>
      </c>
      <c r="AF48" s="18">
        <f t="shared" si="20"/>
        <v>73</v>
      </c>
      <c r="AG48" s="19">
        <f t="shared" ref="AG48:AG52" si="92">AF48</f>
        <v>73</v>
      </c>
      <c r="AH48" s="19">
        <f t="shared" si="21"/>
        <v>141</v>
      </c>
      <c r="AI48" s="171">
        <f>SUM(J48:J52,Q48:Q52,X48:X52,AE48:AE52)</f>
        <v>363</v>
      </c>
      <c r="AJ48" s="129">
        <f t="shared" ref="AJ48" si="93">AI48</f>
        <v>363</v>
      </c>
      <c r="AK48" s="175">
        <f t="shared" ref="AK48" si="94">IF(ISNUMBER(AI48),RANK(AI48,$AI$6:$AI$293,0),"")</f>
        <v>28</v>
      </c>
    </row>
    <row r="49" spans="1:37" ht="15" customHeight="1" x14ac:dyDescent="0.25">
      <c r="A49" s="68">
        <v>2</v>
      </c>
      <c r="B49" s="137"/>
      <c r="C49" s="139">
        <v>17</v>
      </c>
      <c r="D49" s="133">
        <v>8.4</v>
      </c>
      <c r="E49" s="18">
        <f t="shared" si="5"/>
        <v>0</v>
      </c>
      <c r="F49" s="18">
        <f t="shared" si="6"/>
        <v>20</v>
      </c>
      <c r="G49" s="18">
        <f t="shared" si="7"/>
        <v>20</v>
      </c>
      <c r="H49" s="15">
        <f t="shared" si="88"/>
        <v>20</v>
      </c>
      <c r="I49" s="84">
        <f>IF(H49="","",RANK(H49,H48:H52,0))</f>
        <v>3</v>
      </c>
      <c r="J49" s="84">
        <f t="shared" ref="J49:J52" si="95">IF(I49&lt;5,H49,"")</f>
        <v>20</v>
      </c>
      <c r="K49" s="65">
        <v>184</v>
      </c>
      <c r="L49" s="18">
        <f t="shared" si="9"/>
        <v>0</v>
      </c>
      <c r="M49" s="18">
        <f t="shared" si="10"/>
        <v>30</v>
      </c>
      <c r="N49" s="18">
        <f t="shared" si="11"/>
        <v>30</v>
      </c>
      <c r="O49" s="15">
        <f t="shared" si="89"/>
        <v>30</v>
      </c>
      <c r="P49" s="96">
        <f>IF(O49="","",RANK(O49,O48:O52,0))</f>
        <v>2</v>
      </c>
      <c r="Q49" s="96">
        <f t="shared" ref="Q49:Q52" si="96">IF(P49&lt;5,O49,"")</f>
        <v>30</v>
      </c>
      <c r="R49" s="65">
        <v>10</v>
      </c>
      <c r="S49" s="135">
        <f t="shared" si="12"/>
        <v>0</v>
      </c>
      <c r="T49" s="135">
        <f t="shared" si="13"/>
        <v>8</v>
      </c>
      <c r="U49" s="135">
        <f t="shared" si="14"/>
        <v>8</v>
      </c>
      <c r="V49" s="15">
        <f t="shared" si="90"/>
        <v>8</v>
      </c>
      <c r="W49" s="84">
        <f>IF(V49="","",RANK(V49,V48:V52,0))</f>
        <v>2</v>
      </c>
      <c r="X49" s="84">
        <f t="shared" ref="X49:X52" si="97">IF(W49&lt;5,V49,"")</f>
        <v>8</v>
      </c>
      <c r="Y49" s="156">
        <v>18.5</v>
      </c>
      <c r="Z49" s="135">
        <f t="shared" si="16"/>
        <v>0</v>
      </c>
      <c r="AA49" s="135">
        <f t="shared" si="17"/>
        <v>42</v>
      </c>
      <c r="AB49" s="135">
        <f t="shared" si="18"/>
        <v>42</v>
      </c>
      <c r="AC49" s="15">
        <f t="shared" si="91"/>
        <v>42</v>
      </c>
      <c r="AD49" s="84">
        <f>IF(AC49="","",RANK(AC49,AC48:AC52,0))</f>
        <v>1</v>
      </c>
      <c r="AE49" s="84">
        <f t="shared" ref="AE49:AE52" si="98">IF(AD49&lt;5,AC49,"")</f>
        <v>42</v>
      </c>
      <c r="AF49" s="18">
        <f t="shared" si="20"/>
        <v>100</v>
      </c>
      <c r="AG49" s="19">
        <f t="shared" si="92"/>
        <v>100</v>
      </c>
      <c r="AH49" s="19">
        <f t="shared" si="21"/>
        <v>92</v>
      </c>
      <c r="AI49" s="172"/>
      <c r="AJ49" s="129"/>
      <c r="AK49" s="176"/>
    </row>
    <row r="50" spans="1:37" ht="15" customHeight="1" x14ac:dyDescent="0.25">
      <c r="A50" s="68">
        <v>3</v>
      </c>
      <c r="B50" s="137"/>
      <c r="C50" s="139">
        <v>17</v>
      </c>
      <c r="D50" s="133">
        <v>7.8</v>
      </c>
      <c r="E50" s="18">
        <f t="shared" si="5"/>
        <v>38</v>
      </c>
      <c r="F50" s="18">
        <f t="shared" si="6"/>
        <v>0</v>
      </c>
      <c r="G50" s="18">
        <f t="shared" si="7"/>
        <v>38</v>
      </c>
      <c r="H50" s="15">
        <f t="shared" si="88"/>
        <v>38</v>
      </c>
      <c r="I50" s="84">
        <f>IF(H50="","",RANK(H50,H48:H52,0))</f>
        <v>1</v>
      </c>
      <c r="J50" s="84">
        <f t="shared" si="95"/>
        <v>38</v>
      </c>
      <c r="K50" s="65">
        <v>177</v>
      </c>
      <c r="L50" s="18">
        <f t="shared" si="9"/>
        <v>0</v>
      </c>
      <c r="M50" s="18">
        <f t="shared" si="10"/>
        <v>26</v>
      </c>
      <c r="N50" s="18">
        <f t="shared" si="11"/>
        <v>26</v>
      </c>
      <c r="O50" s="15">
        <f t="shared" si="89"/>
        <v>26</v>
      </c>
      <c r="P50" s="96">
        <f>IF(O50="","",RANK(O50,O48:O52,0))</f>
        <v>3</v>
      </c>
      <c r="Q50" s="96">
        <f t="shared" si="96"/>
        <v>26</v>
      </c>
      <c r="R50" s="65">
        <v>20</v>
      </c>
      <c r="S50" s="135">
        <f t="shared" si="12"/>
        <v>0</v>
      </c>
      <c r="T50" s="135">
        <f t="shared" si="13"/>
        <v>26</v>
      </c>
      <c r="U50" s="135">
        <f t="shared" si="14"/>
        <v>26</v>
      </c>
      <c r="V50" s="15">
        <f t="shared" si="90"/>
        <v>26</v>
      </c>
      <c r="W50" s="84">
        <f>IF(V50="","",RANK(V50,V48:V52,0))</f>
        <v>1</v>
      </c>
      <c r="X50" s="84">
        <f t="shared" si="97"/>
        <v>26</v>
      </c>
      <c r="Y50" s="156">
        <v>14</v>
      </c>
      <c r="Z50" s="135">
        <f t="shared" si="16"/>
        <v>0</v>
      </c>
      <c r="AA50" s="135">
        <f t="shared" si="17"/>
        <v>29</v>
      </c>
      <c r="AB50" s="135">
        <f t="shared" si="18"/>
        <v>29</v>
      </c>
      <c r="AC50" s="15">
        <f t="shared" si="91"/>
        <v>29</v>
      </c>
      <c r="AD50" s="84">
        <f>IF(AC50="","",RANK(AC50,AC48:AC52,0))</f>
        <v>2</v>
      </c>
      <c r="AE50" s="84">
        <f t="shared" si="98"/>
        <v>29</v>
      </c>
      <c r="AF50" s="18">
        <f t="shared" si="20"/>
        <v>119</v>
      </c>
      <c r="AG50" s="19">
        <f t="shared" si="92"/>
        <v>119</v>
      </c>
      <c r="AH50" s="19">
        <f t="shared" si="21"/>
        <v>67</v>
      </c>
      <c r="AI50" s="172"/>
      <c r="AJ50" s="129"/>
      <c r="AK50" s="176"/>
    </row>
    <row r="51" spans="1:37" ht="15" customHeight="1" x14ac:dyDescent="0.25">
      <c r="A51" s="68">
        <v>4</v>
      </c>
      <c r="B51" s="137"/>
      <c r="C51" s="139">
        <v>17</v>
      </c>
      <c r="D51" s="133">
        <v>8.8000000000000007</v>
      </c>
      <c r="E51" s="18">
        <f t="shared" si="5"/>
        <v>0</v>
      </c>
      <c r="F51" s="18">
        <f t="shared" si="6"/>
        <v>11</v>
      </c>
      <c r="G51" s="18">
        <f t="shared" si="7"/>
        <v>11</v>
      </c>
      <c r="H51" s="15">
        <f t="shared" si="88"/>
        <v>11</v>
      </c>
      <c r="I51" s="84">
        <f>IF(H51="","",RANK(H51,H48:H52,0))</f>
        <v>4</v>
      </c>
      <c r="J51" s="84">
        <f t="shared" si="95"/>
        <v>11</v>
      </c>
      <c r="K51" s="65">
        <v>195</v>
      </c>
      <c r="L51" s="18">
        <f t="shared" si="9"/>
        <v>0</v>
      </c>
      <c r="M51" s="18">
        <f t="shared" si="10"/>
        <v>35</v>
      </c>
      <c r="N51" s="18">
        <f t="shared" si="11"/>
        <v>35</v>
      </c>
      <c r="O51" s="15">
        <f t="shared" si="89"/>
        <v>35</v>
      </c>
      <c r="P51" s="96">
        <f>IF(O51="","",RANK(O51,O48:O52,0))</f>
        <v>1</v>
      </c>
      <c r="Q51" s="96">
        <f t="shared" si="96"/>
        <v>35</v>
      </c>
      <c r="R51" s="65">
        <v>6</v>
      </c>
      <c r="S51" s="135">
        <f t="shared" si="12"/>
        <v>0</v>
      </c>
      <c r="T51" s="135">
        <f t="shared" si="13"/>
        <v>4</v>
      </c>
      <c r="U51" s="135">
        <f t="shared" si="14"/>
        <v>4</v>
      </c>
      <c r="V51" s="15">
        <f t="shared" si="90"/>
        <v>4</v>
      </c>
      <c r="W51" s="84">
        <f>IF(V51="","",RANK(V51,V48:V52,0))</f>
        <v>4</v>
      </c>
      <c r="X51" s="84">
        <f t="shared" si="97"/>
        <v>4</v>
      </c>
      <c r="Y51" s="156">
        <v>10.5</v>
      </c>
      <c r="Z51" s="135">
        <f t="shared" si="16"/>
        <v>0</v>
      </c>
      <c r="AA51" s="135">
        <f t="shared" si="17"/>
        <v>21</v>
      </c>
      <c r="AB51" s="135">
        <f t="shared" si="18"/>
        <v>21</v>
      </c>
      <c r="AC51" s="15">
        <f t="shared" si="91"/>
        <v>21</v>
      </c>
      <c r="AD51" s="84">
        <f>IF(AC51="","",RANK(AC51,AC48:AC52,0))</f>
        <v>3</v>
      </c>
      <c r="AE51" s="84">
        <f t="shared" si="98"/>
        <v>21</v>
      </c>
      <c r="AF51" s="18">
        <f t="shared" si="20"/>
        <v>71</v>
      </c>
      <c r="AG51" s="19">
        <f t="shared" si="92"/>
        <v>71</v>
      </c>
      <c r="AH51" s="19">
        <f t="shared" si="21"/>
        <v>145</v>
      </c>
      <c r="AI51" s="172"/>
      <c r="AJ51" s="129"/>
      <c r="AK51" s="176"/>
    </row>
    <row r="52" spans="1:37" ht="15" customHeight="1" x14ac:dyDescent="0.25">
      <c r="A52" s="68">
        <v>5</v>
      </c>
      <c r="B52" s="137"/>
      <c r="C52" s="139">
        <v>17</v>
      </c>
      <c r="D52" s="133"/>
      <c r="E52" s="18">
        <f t="shared" si="5"/>
        <v>0</v>
      </c>
      <c r="F52" s="18">
        <f t="shared" si="6"/>
        <v>0</v>
      </c>
      <c r="G52" s="18">
        <f t="shared" si="7"/>
        <v>0</v>
      </c>
      <c r="H52" s="15">
        <f t="shared" si="88"/>
        <v>0</v>
      </c>
      <c r="I52" s="84">
        <f>IF(H52="","",RANK(H52,H48:H52,0))</f>
        <v>5</v>
      </c>
      <c r="J52" s="84" t="str">
        <f t="shared" si="95"/>
        <v/>
      </c>
      <c r="K52" s="65"/>
      <c r="L52" s="18">
        <f t="shared" si="9"/>
        <v>0</v>
      </c>
      <c r="M52" s="18">
        <f t="shared" si="10"/>
        <v>0</v>
      </c>
      <c r="N52" s="18">
        <f t="shared" si="11"/>
        <v>0</v>
      </c>
      <c r="O52" s="15">
        <f t="shared" si="89"/>
        <v>0</v>
      </c>
      <c r="P52" s="96">
        <f>IF(O52="","",RANK(O52,O48:O52,0))</f>
        <v>5</v>
      </c>
      <c r="Q52" s="96" t="str">
        <f t="shared" si="96"/>
        <v/>
      </c>
      <c r="R52" s="65"/>
      <c r="S52" s="135">
        <f t="shared" si="12"/>
        <v>0</v>
      </c>
      <c r="T52" s="135">
        <f t="shared" si="13"/>
        <v>0</v>
      </c>
      <c r="U52" s="135">
        <f t="shared" si="14"/>
        <v>0</v>
      </c>
      <c r="V52" s="15">
        <f t="shared" si="90"/>
        <v>0</v>
      </c>
      <c r="W52" s="84">
        <f>IF(V52="","",RANK(V52,V48:V52,0))</f>
        <v>5</v>
      </c>
      <c r="X52" s="84" t="str">
        <f t="shared" si="97"/>
        <v/>
      </c>
      <c r="Y52" s="154">
        <v>-100</v>
      </c>
      <c r="Z52" s="135">
        <f t="shared" si="16"/>
        <v>0</v>
      </c>
      <c r="AA52" s="135">
        <f t="shared" si="17"/>
        <v>0</v>
      </c>
      <c r="AB52" s="135">
        <f t="shared" si="18"/>
        <v>0</v>
      </c>
      <c r="AC52" s="15">
        <f t="shared" si="91"/>
        <v>0</v>
      </c>
      <c r="AD52" s="84">
        <f>IF(AC52="","",RANK(AC52,AC48:AC52,0))</f>
        <v>5</v>
      </c>
      <c r="AE52" s="84" t="str">
        <f t="shared" si="98"/>
        <v/>
      </c>
      <c r="AF52" s="18">
        <f t="shared" si="20"/>
        <v>0</v>
      </c>
      <c r="AG52" s="19">
        <f t="shared" si="92"/>
        <v>0</v>
      </c>
      <c r="AH52" s="19">
        <f t="shared" si="21"/>
        <v>168</v>
      </c>
      <c r="AI52" s="173"/>
      <c r="AJ52" s="129"/>
      <c r="AK52" s="176"/>
    </row>
    <row r="53" spans="1:37" ht="26.25" customHeight="1" x14ac:dyDescent="0.25">
      <c r="A53" s="68"/>
      <c r="B53" s="137"/>
      <c r="C53" s="140">
        <v>17</v>
      </c>
      <c r="D53" s="133"/>
      <c r="E53" s="18">
        <f t="shared" si="5"/>
        <v>0</v>
      </c>
      <c r="F53" s="18">
        <f t="shared" si="6"/>
        <v>0</v>
      </c>
      <c r="G53" s="18">
        <f t="shared" si="7"/>
        <v>0</v>
      </c>
      <c r="H53" s="89"/>
      <c r="I53" s="101" t="s">
        <v>455</v>
      </c>
      <c r="J53" s="109">
        <f>SUM(J48:J52)</f>
        <v>95</v>
      </c>
      <c r="K53" s="65"/>
      <c r="L53" s="18">
        <f t="shared" si="9"/>
        <v>0</v>
      </c>
      <c r="M53" s="18">
        <f t="shared" si="10"/>
        <v>0</v>
      </c>
      <c r="N53" s="18">
        <f t="shared" si="11"/>
        <v>0</v>
      </c>
      <c r="O53" s="89"/>
      <c r="P53" s="101" t="s">
        <v>455</v>
      </c>
      <c r="Q53" s="110">
        <f>SUM(Q48:Q52)</f>
        <v>114</v>
      </c>
      <c r="R53" s="65"/>
      <c r="S53" s="135">
        <f t="shared" si="12"/>
        <v>0</v>
      </c>
      <c r="T53" s="135">
        <f t="shared" si="13"/>
        <v>0</v>
      </c>
      <c r="U53" s="135">
        <f t="shared" si="14"/>
        <v>0</v>
      </c>
      <c r="V53" s="89"/>
      <c r="W53" s="101" t="s">
        <v>455</v>
      </c>
      <c r="X53" s="109">
        <f>SUM(X48:X52)</f>
        <v>44</v>
      </c>
      <c r="Y53" s="156"/>
      <c r="Z53" s="135">
        <f t="shared" si="16"/>
        <v>0</v>
      </c>
      <c r="AA53" s="135">
        <f t="shared" si="17"/>
        <v>4</v>
      </c>
      <c r="AB53" s="135">
        <f t="shared" si="18"/>
        <v>4</v>
      </c>
      <c r="AC53" s="89"/>
      <c r="AD53" s="101" t="s">
        <v>455</v>
      </c>
      <c r="AE53" s="109">
        <f>SUM(AE48:AE52)</f>
        <v>110</v>
      </c>
      <c r="AF53" s="18"/>
      <c r="AG53" s="92"/>
      <c r="AH53" s="19" t="str">
        <f t="shared" si="21"/>
        <v/>
      </c>
      <c r="AI53" s="98"/>
      <c r="AJ53" s="98"/>
      <c r="AK53" s="177"/>
    </row>
    <row r="54" spans="1:37" ht="15" customHeight="1" x14ac:dyDescent="0.25">
      <c r="A54" s="68">
        <v>1</v>
      </c>
      <c r="B54" s="137"/>
      <c r="C54" s="139">
        <v>18</v>
      </c>
      <c r="D54" s="133"/>
      <c r="E54" s="18">
        <f t="shared" si="5"/>
        <v>0</v>
      </c>
      <c r="F54" s="18">
        <f t="shared" si="6"/>
        <v>0</v>
      </c>
      <c r="G54" s="18">
        <f t="shared" si="7"/>
        <v>0</v>
      </c>
      <c r="H54" s="15">
        <f t="shared" ref="H54:H58" si="99">G54</f>
        <v>0</v>
      </c>
      <c r="I54" s="84">
        <f>IF(H54="","",RANK(H54,H54:H58,0))</f>
        <v>1</v>
      </c>
      <c r="J54" s="84">
        <f>IF(I54&lt;5,H54,"")</f>
        <v>0</v>
      </c>
      <c r="K54" s="65"/>
      <c r="L54" s="18">
        <f t="shared" si="9"/>
        <v>0</v>
      </c>
      <c r="M54" s="18">
        <f t="shared" si="10"/>
        <v>0</v>
      </c>
      <c r="N54" s="18">
        <f t="shared" si="11"/>
        <v>0</v>
      </c>
      <c r="O54" s="15">
        <f t="shared" ref="O54:O58" si="100">N54</f>
        <v>0</v>
      </c>
      <c r="P54" s="96">
        <f>IF(O54="","",RANK(O54,O54:O58,0))</f>
        <v>1</v>
      </c>
      <c r="Q54" s="96">
        <f>IF(P54&lt;5,O54,"")</f>
        <v>0</v>
      </c>
      <c r="R54" s="65"/>
      <c r="S54" s="135">
        <f t="shared" si="12"/>
        <v>0</v>
      </c>
      <c r="T54" s="135">
        <f t="shared" si="13"/>
        <v>0</v>
      </c>
      <c r="U54" s="135">
        <f t="shared" si="14"/>
        <v>0</v>
      </c>
      <c r="V54" s="15">
        <f t="shared" ref="V54:V58" si="101">U54</f>
        <v>0</v>
      </c>
      <c r="W54" s="84">
        <f>IF(V54="","",RANK(V54,V54:V58,0))</f>
        <v>1</v>
      </c>
      <c r="X54" s="84">
        <f>IF(W54&lt;5,V54,"")</f>
        <v>0</v>
      </c>
      <c r="Y54" s="154">
        <v>-100</v>
      </c>
      <c r="Z54" s="135">
        <f t="shared" si="16"/>
        <v>0</v>
      </c>
      <c r="AA54" s="135">
        <f t="shared" si="17"/>
        <v>0</v>
      </c>
      <c r="AB54" s="135">
        <f t="shared" si="18"/>
        <v>0</v>
      </c>
      <c r="AC54" s="15">
        <f t="shared" ref="AC54:AC58" si="102">AB54</f>
        <v>0</v>
      </c>
      <c r="AD54" s="84">
        <f>IF(AC54="","",RANK(AC54,AC54:AC58,0))</f>
        <v>1</v>
      </c>
      <c r="AE54" s="84">
        <f>IF(AD54&lt;5,AC54,"")</f>
        <v>0</v>
      </c>
      <c r="AF54" s="18">
        <f t="shared" si="20"/>
        <v>0</v>
      </c>
      <c r="AG54" s="19">
        <f t="shared" ref="AG54:AG58" si="103">AF54</f>
        <v>0</v>
      </c>
      <c r="AH54" s="19">
        <f t="shared" si="21"/>
        <v>168</v>
      </c>
      <c r="AI54" s="171">
        <f>SUM(J54:J58,Q54:Q58,X54:X58,AE54:AE58)</f>
        <v>0</v>
      </c>
      <c r="AJ54" s="129">
        <f t="shared" ref="AJ54" si="104">AI54</f>
        <v>0</v>
      </c>
      <c r="AK54" s="175">
        <f t="shared" ref="AK54" si="105">IF(ISNUMBER(AI54),RANK(AI54,$AI$6:$AI$293,0),"")</f>
        <v>36</v>
      </c>
    </row>
    <row r="55" spans="1:37" ht="15" customHeight="1" x14ac:dyDescent="0.25">
      <c r="A55" s="68">
        <v>2</v>
      </c>
      <c r="B55" s="137"/>
      <c r="C55" s="139">
        <v>18</v>
      </c>
      <c r="D55" s="133"/>
      <c r="E55" s="18">
        <f t="shared" si="5"/>
        <v>0</v>
      </c>
      <c r="F55" s="18">
        <f t="shared" si="6"/>
        <v>0</v>
      </c>
      <c r="G55" s="18">
        <f t="shared" si="7"/>
        <v>0</v>
      </c>
      <c r="H55" s="15">
        <f t="shared" si="99"/>
        <v>0</v>
      </c>
      <c r="I55" s="84">
        <f>IF(H55="","",RANK(H55,H54:H58,0))</f>
        <v>1</v>
      </c>
      <c r="J55" s="84">
        <f t="shared" ref="J55:J58" si="106">IF(I55&lt;5,H55,"")</f>
        <v>0</v>
      </c>
      <c r="K55" s="65"/>
      <c r="L55" s="18">
        <f t="shared" si="9"/>
        <v>0</v>
      </c>
      <c r="M55" s="18">
        <f t="shared" si="10"/>
        <v>0</v>
      </c>
      <c r="N55" s="18">
        <f t="shared" si="11"/>
        <v>0</v>
      </c>
      <c r="O55" s="15">
        <f t="shared" si="100"/>
        <v>0</v>
      </c>
      <c r="P55" s="96">
        <f>IF(O55="","",RANK(O55,O54:O58,0))</f>
        <v>1</v>
      </c>
      <c r="Q55" s="96">
        <f t="shared" ref="Q55:Q58" si="107">IF(P55&lt;5,O55,"")</f>
        <v>0</v>
      </c>
      <c r="R55" s="65"/>
      <c r="S55" s="135">
        <f t="shared" si="12"/>
        <v>0</v>
      </c>
      <c r="T55" s="135">
        <f t="shared" si="13"/>
        <v>0</v>
      </c>
      <c r="U55" s="135">
        <f t="shared" si="14"/>
        <v>0</v>
      </c>
      <c r="V55" s="15">
        <f t="shared" si="101"/>
        <v>0</v>
      </c>
      <c r="W55" s="84">
        <f>IF(V55="","",RANK(V55,V54:V58,0))</f>
        <v>1</v>
      </c>
      <c r="X55" s="84">
        <f t="shared" ref="X55:X58" si="108">IF(W55&lt;5,V55,"")</f>
        <v>0</v>
      </c>
      <c r="Y55" s="154">
        <v>-100</v>
      </c>
      <c r="Z55" s="135">
        <f t="shared" si="16"/>
        <v>0</v>
      </c>
      <c r="AA55" s="135">
        <f t="shared" si="17"/>
        <v>0</v>
      </c>
      <c r="AB55" s="135">
        <f t="shared" si="18"/>
        <v>0</v>
      </c>
      <c r="AC55" s="15">
        <f t="shared" si="102"/>
        <v>0</v>
      </c>
      <c r="AD55" s="84">
        <f>IF(AC55="","",RANK(AC55,AC54:AC58,0))</f>
        <v>1</v>
      </c>
      <c r="AE55" s="84">
        <f t="shared" ref="AE55:AE58" si="109">IF(AD55&lt;5,AC55,"")</f>
        <v>0</v>
      </c>
      <c r="AF55" s="18">
        <f t="shared" si="20"/>
        <v>0</v>
      </c>
      <c r="AG55" s="19">
        <f t="shared" si="103"/>
        <v>0</v>
      </c>
      <c r="AH55" s="19">
        <f t="shared" si="21"/>
        <v>168</v>
      </c>
      <c r="AI55" s="172"/>
      <c r="AJ55" s="129"/>
      <c r="AK55" s="176"/>
    </row>
    <row r="56" spans="1:37" ht="15" customHeight="1" x14ac:dyDescent="0.25">
      <c r="A56" s="68">
        <v>3</v>
      </c>
      <c r="B56" s="137"/>
      <c r="C56" s="139">
        <v>18</v>
      </c>
      <c r="D56" s="133"/>
      <c r="E56" s="18">
        <f t="shared" si="5"/>
        <v>0</v>
      </c>
      <c r="F56" s="18">
        <f t="shared" si="6"/>
        <v>0</v>
      </c>
      <c r="G56" s="18">
        <f t="shared" si="7"/>
        <v>0</v>
      </c>
      <c r="H56" s="15">
        <f t="shared" si="99"/>
        <v>0</v>
      </c>
      <c r="I56" s="84">
        <f>IF(H56="","",RANK(H56,H54:H58,0))</f>
        <v>1</v>
      </c>
      <c r="J56" s="84">
        <f t="shared" si="106"/>
        <v>0</v>
      </c>
      <c r="K56" s="65"/>
      <c r="L56" s="18">
        <f t="shared" si="9"/>
        <v>0</v>
      </c>
      <c r="M56" s="18">
        <f t="shared" si="10"/>
        <v>0</v>
      </c>
      <c r="N56" s="18">
        <f t="shared" si="11"/>
        <v>0</v>
      </c>
      <c r="O56" s="15">
        <f t="shared" si="100"/>
        <v>0</v>
      </c>
      <c r="P56" s="96">
        <f>IF(O56="","",RANK(O56,O54:O58,0))</f>
        <v>1</v>
      </c>
      <c r="Q56" s="96">
        <f t="shared" si="107"/>
        <v>0</v>
      </c>
      <c r="R56" s="65"/>
      <c r="S56" s="135">
        <f t="shared" si="12"/>
        <v>0</v>
      </c>
      <c r="T56" s="135">
        <f t="shared" si="13"/>
        <v>0</v>
      </c>
      <c r="U56" s="135">
        <f t="shared" si="14"/>
        <v>0</v>
      </c>
      <c r="V56" s="15">
        <f t="shared" si="101"/>
        <v>0</v>
      </c>
      <c r="W56" s="84">
        <f>IF(V56="","",RANK(V56,V54:V58,0))</f>
        <v>1</v>
      </c>
      <c r="X56" s="84">
        <f t="shared" si="108"/>
        <v>0</v>
      </c>
      <c r="Y56" s="154">
        <v>-100</v>
      </c>
      <c r="Z56" s="135">
        <f t="shared" si="16"/>
        <v>0</v>
      </c>
      <c r="AA56" s="135">
        <f t="shared" si="17"/>
        <v>0</v>
      </c>
      <c r="AB56" s="135">
        <f t="shared" si="18"/>
        <v>0</v>
      </c>
      <c r="AC56" s="15">
        <f t="shared" si="102"/>
        <v>0</v>
      </c>
      <c r="AD56" s="84">
        <f>IF(AC56="","",RANK(AC56,AC54:AC58,0))</f>
        <v>1</v>
      </c>
      <c r="AE56" s="84">
        <f t="shared" si="109"/>
        <v>0</v>
      </c>
      <c r="AF56" s="18">
        <f t="shared" si="20"/>
        <v>0</v>
      </c>
      <c r="AG56" s="19">
        <f t="shared" si="103"/>
        <v>0</v>
      </c>
      <c r="AH56" s="19">
        <f t="shared" si="21"/>
        <v>168</v>
      </c>
      <c r="AI56" s="172"/>
      <c r="AJ56" s="129"/>
      <c r="AK56" s="176"/>
    </row>
    <row r="57" spans="1:37" ht="15" customHeight="1" x14ac:dyDescent="0.25">
      <c r="A57" s="68">
        <v>4</v>
      </c>
      <c r="B57" s="137"/>
      <c r="C57" s="139">
        <v>18</v>
      </c>
      <c r="D57" s="133"/>
      <c r="E57" s="18">
        <f t="shared" si="5"/>
        <v>0</v>
      </c>
      <c r="F57" s="18">
        <f t="shared" si="6"/>
        <v>0</v>
      </c>
      <c r="G57" s="18">
        <f t="shared" si="7"/>
        <v>0</v>
      </c>
      <c r="H57" s="15">
        <f t="shared" si="99"/>
        <v>0</v>
      </c>
      <c r="I57" s="84">
        <f>IF(H57="","",RANK(H57,H54:H58,0))</f>
        <v>1</v>
      </c>
      <c r="J57" s="84">
        <f t="shared" si="106"/>
        <v>0</v>
      </c>
      <c r="K57" s="65"/>
      <c r="L57" s="18">
        <f t="shared" si="9"/>
        <v>0</v>
      </c>
      <c r="M57" s="18">
        <f t="shared" si="10"/>
        <v>0</v>
      </c>
      <c r="N57" s="18">
        <f t="shared" si="11"/>
        <v>0</v>
      </c>
      <c r="O57" s="15">
        <f t="shared" si="100"/>
        <v>0</v>
      </c>
      <c r="P57" s="96">
        <f>IF(O57="","",RANK(O57,O54:O58,0))</f>
        <v>1</v>
      </c>
      <c r="Q57" s="96">
        <f t="shared" si="107"/>
        <v>0</v>
      </c>
      <c r="R57" s="65"/>
      <c r="S57" s="135">
        <f t="shared" si="12"/>
        <v>0</v>
      </c>
      <c r="T57" s="135">
        <f t="shared" si="13"/>
        <v>0</v>
      </c>
      <c r="U57" s="135">
        <f t="shared" si="14"/>
        <v>0</v>
      </c>
      <c r="V57" s="15">
        <f t="shared" si="101"/>
        <v>0</v>
      </c>
      <c r="W57" s="84">
        <f>IF(V57="","",RANK(V57,V54:V58,0))</f>
        <v>1</v>
      </c>
      <c r="X57" s="84">
        <f t="shared" si="108"/>
        <v>0</v>
      </c>
      <c r="Y57" s="154">
        <v>-100</v>
      </c>
      <c r="Z57" s="135">
        <f t="shared" si="16"/>
        <v>0</v>
      </c>
      <c r="AA57" s="135">
        <f t="shared" si="17"/>
        <v>0</v>
      </c>
      <c r="AB57" s="135">
        <f t="shared" si="18"/>
        <v>0</v>
      </c>
      <c r="AC57" s="15">
        <f t="shared" si="102"/>
        <v>0</v>
      </c>
      <c r="AD57" s="84">
        <f>IF(AC57="","",RANK(AC57,AC54:AC58,0))</f>
        <v>1</v>
      </c>
      <c r="AE57" s="84">
        <f t="shared" si="109"/>
        <v>0</v>
      </c>
      <c r="AF57" s="18">
        <f t="shared" si="20"/>
        <v>0</v>
      </c>
      <c r="AG57" s="19">
        <f t="shared" si="103"/>
        <v>0</v>
      </c>
      <c r="AH57" s="19">
        <f t="shared" si="21"/>
        <v>168</v>
      </c>
      <c r="AI57" s="172"/>
      <c r="AJ57" s="129"/>
      <c r="AK57" s="176"/>
    </row>
    <row r="58" spans="1:37" ht="15" customHeight="1" x14ac:dyDescent="0.25">
      <c r="A58" s="68">
        <v>5</v>
      </c>
      <c r="B58" s="137"/>
      <c r="C58" s="139">
        <v>18</v>
      </c>
      <c r="D58" s="133"/>
      <c r="E58" s="18">
        <f t="shared" si="5"/>
        <v>0</v>
      </c>
      <c r="F58" s="18">
        <f t="shared" si="6"/>
        <v>0</v>
      </c>
      <c r="G58" s="18">
        <f t="shared" si="7"/>
        <v>0</v>
      </c>
      <c r="H58" s="15">
        <f t="shared" si="99"/>
        <v>0</v>
      </c>
      <c r="I58" s="84">
        <f>IF(H58="","",RANK(H58,H54:H58,0))</f>
        <v>1</v>
      </c>
      <c r="J58" s="84">
        <f t="shared" si="106"/>
        <v>0</v>
      </c>
      <c r="K58" s="65"/>
      <c r="L58" s="18">
        <f t="shared" si="9"/>
        <v>0</v>
      </c>
      <c r="M58" s="18">
        <f t="shared" si="10"/>
        <v>0</v>
      </c>
      <c r="N58" s="18">
        <f t="shared" si="11"/>
        <v>0</v>
      </c>
      <c r="O58" s="15">
        <f t="shared" si="100"/>
        <v>0</v>
      </c>
      <c r="P58" s="96">
        <f>IF(O58="","",RANK(O58,O54:O58,0))</f>
        <v>1</v>
      </c>
      <c r="Q58" s="96">
        <f t="shared" si="107"/>
        <v>0</v>
      </c>
      <c r="R58" s="65"/>
      <c r="S58" s="135">
        <f t="shared" si="12"/>
        <v>0</v>
      </c>
      <c r="T58" s="135">
        <f t="shared" si="13"/>
        <v>0</v>
      </c>
      <c r="U58" s="135">
        <f t="shared" si="14"/>
        <v>0</v>
      </c>
      <c r="V58" s="15">
        <f t="shared" si="101"/>
        <v>0</v>
      </c>
      <c r="W58" s="84">
        <f>IF(V58="","",RANK(V58,V54:V58,0))</f>
        <v>1</v>
      </c>
      <c r="X58" s="84">
        <f t="shared" si="108"/>
        <v>0</v>
      </c>
      <c r="Y58" s="154">
        <v>-100</v>
      </c>
      <c r="Z58" s="135">
        <f t="shared" si="16"/>
        <v>0</v>
      </c>
      <c r="AA58" s="135">
        <f t="shared" si="17"/>
        <v>0</v>
      </c>
      <c r="AB58" s="135">
        <f t="shared" si="18"/>
        <v>0</v>
      </c>
      <c r="AC58" s="15">
        <f t="shared" si="102"/>
        <v>0</v>
      </c>
      <c r="AD58" s="84">
        <f>IF(AC58="","",RANK(AC58,AC54:AC58,0))</f>
        <v>1</v>
      </c>
      <c r="AE58" s="84">
        <f t="shared" si="109"/>
        <v>0</v>
      </c>
      <c r="AF58" s="18">
        <f t="shared" si="20"/>
        <v>0</v>
      </c>
      <c r="AG58" s="19">
        <f t="shared" si="103"/>
        <v>0</v>
      </c>
      <c r="AH58" s="19">
        <f t="shared" si="21"/>
        <v>168</v>
      </c>
      <c r="AI58" s="173"/>
      <c r="AJ58" s="129"/>
      <c r="AK58" s="176"/>
    </row>
    <row r="59" spans="1:37" ht="26.25" customHeight="1" x14ac:dyDescent="0.25">
      <c r="A59" s="68"/>
      <c r="B59" s="137"/>
      <c r="C59" s="140">
        <v>18</v>
      </c>
      <c r="D59" s="133"/>
      <c r="E59" s="18">
        <f t="shared" si="5"/>
        <v>0</v>
      </c>
      <c r="F59" s="18">
        <f t="shared" si="6"/>
        <v>0</v>
      </c>
      <c r="G59" s="18">
        <f t="shared" si="7"/>
        <v>0</v>
      </c>
      <c r="H59" s="89"/>
      <c r="I59" s="101" t="s">
        <v>455</v>
      </c>
      <c r="J59" s="109">
        <f>SUM(J54:J58)</f>
        <v>0</v>
      </c>
      <c r="K59" s="65"/>
      <c r="L59" s="18">
        <f t="shared" si="9"/>
        <v>0</v>
      </c>
      <c r="M59" s="18">
        <f t="shared" si="10"/>
        <v>0</v>
      </c>
      <c r="N59" s="18">
        <f t="shared" si="11"/>
        <v>0</v>
      </c>
      <c r="O59" s="89"/>
      <c r="P59" s="101" t="s">
        <v>455</v>
      </c>
      <c r="Q59" s="110">
        <f>SUM(Q54:Q58)</f>
        <v>0</v>
      </c>
      <c r="R59" s="65"/>
      <c r="S59" s="135">
        <f t="shared" si="12"/>
        <v>0</v>
      </c>
      <c r="T59" s="135">
        <f t="shared" si="13"/>
        <v>0</v>
      </c>
      <c r="U59" s="135">
        <f t="shared" si="14"/>
        <v>0</v>
      </c>
      <c r="V59" s="89"/>
      <c r="W59" s="101" t="s">
        <v>455</v>
      </c>
      <c r="X59" s="109">
        <f>SUM(X54:X58)</f>
        <v>0</v>
      </c>
      <c r="Y59" s="156"/>
      <c r="Z59" s="135">
        <f t="shared" si="16"/>
        <v>0</v>
      </c>
      <c r="AA59" s="135">
        <f t="shared" si="17"/>
        <v>4</v>
      </c>
      <c r="AB59" s="135">
        <f t="shared" si="18"/>
        <v>4</v>
      </c>
      <c r="AC59" s="89"/>
      <c r="AD59" s="101" t="s">
        <v>455</v>
      </c>
      <c r="AE59" s="109">
        <f>SUM(AE54:AE58)</f>
        <v>0</v>
      </c>
      <c r="AF59" s="18"/>
      <c r="AG59" s="92"/>
      <c r="AH59" s="19" t="str">
        <f t="shared" si="21"/>
        <v/>
      </c>
      <c r="AI59" s="98"/>
      <c r="AJ59" s="98"/>
      <c r="AK59" s="177"/>
    </row>
    <row r="60" spans="1:37" ht="15" customHeight="1" x14ac:dyDescent="0.25">
      <c r="A60" s="68">
        <v>1</v>
      </c>
      <c r="B60" s="137"/>
      <c r="C60" s="139">
        <v>19</v>
      </c>
      <c r="D60" s="133">
        <v>7.3</v>
      </c>
      <c r="E60" s="18">
        <f t="shared" si="5"/>
        <v>56</v>
      </c>
      <c r="F60" s="18">
        <f t="shared" si="6"/>
        <v>0</v>
      </c>
      <c r="G60" s="18">
        <f t="shared" si="7"/>
        <v>56</v>
      </c>
      <c r="H60" s="15">
        <f t="shared" ref="H60:H64" si="110">G60</f>
        <v>56</v>
      </c>
      <c r="I60" s="84">
        <f>IF(H60="","",RANK(H60,H60:H64,0))</f>
        <v>2</v>
      </c>
      <c r="J60" s="84">
        <f>IF(I60&lt;5,H60,"")</f>
        <v>56</v>
      </c>
      <c r="K60" s="65">
        <v>226</v>
      </c>
      <c r="L60" s="18">
        <f t="shared" si="9"/>
        <v>0</v>
      </c>
      <c r="M60" s="18">
        <f t="shared" si="10"/>
        <v>58</v>
      </c>
      <c r="N60" s="18">
        <f t="shared" si="11"/>
        <v>58</v>
      </c>
      <c r="O60" s="15">
        <f t="shared" ref="O60:O64" si="111">N60</f>
        <v>58</v>
      </c>
      <c r="P60" s="96">
        <f>IF(O60="","",RANK(O60,O60:O64,0))</f>
        <v>1</v>
      </c>
      <c r="Q60" s="96">
        <f>IF(P60&lt;5,O60,"")</f>
        <v>58</v>
      </c>
      <c r="R60" s="65">
        <v>33</v>
      </c>
      <c r="S60" s="135">
        <f t="shared" si="12"/>
        <v>0</v>
      </c>
      <c r="T60" s="135">
        <f t="shared" si="13"/>
        <v>54</v>
      </c>
      <c r="U60" s="135">
        <f t="shared" si="14"/>
        <v>54</v>
      </c>
      <c r="V60" s="15">
        <f t="shared" ref="V60:V64" si="112">U60</f>
        <v>54</v>
      </c>
      <c r="W60" s="84">
        <f>IF(V60="","",RANK(V60,V60:V64,0))</f>
        <v>2</v>
      </c>
      <c r="X60" s="84">
        <f>IF(W60&lt;5,V60,"")</f>
        <v>54</v>
      </c>
      <c r="Y60" s="156">
        <v>22.5</v>
      </c>
      <c r="Z60" s="135">
        <f t="shared" si="16"/>
        <v>0</v>
      </c>
      <c r="AA60" s="135">
        <f t="shared" si="17"/>
        <v>53</v>
      </c>
      <c r="AB60" s="135">
        <f t="shared" si="18"/>
        <v>53</v>
      </c>
      <c r="AC60" s="15">
        <f t="shared" ref="AC60:AC64" si="113">AB60</f>
        <v>53</v>
      </c>
      <c r="AD60" s="84">
        <f>IF(AC60="","",RANK(AC60,AC60:AC64,0))</f>
        <v>4</v>
      </c>
      <c r="AE60" s="84">
        <f>IF(AD60&lt;5,AC60,"")</f>
        <v>53</v>
      </c>
      <c r="AF60" s="18">
        <f t="shared" si="20"/>
        <v>221</v>
      </c>
      <c r="AG60" s="19">
        <f t="shared" ref="AG60:AG64" si="114">AF60</f>
        <v>221</v>
      </c>
      <c r="AH60" s="19">
        <f t="shared" si="21"/>
        <v>2</v>
      </c>
      <c r="AI60" s="171">
        <f>SUM(J60:J64,Q60:Q64,X60:X64,AE60:AE64)</f>
        <v>884</v>
      </c>
      <c r="AJ60" s="129">
        <f t="shared" ref="AJ60" si="115">AI60</f>
        <v>884</v>
      </c>
      <c r="AK60" s="175">
        <f t="shared" ref="AK60" si="116">IF(ISNUMBER(AI60),RANK(AI60,$AI$6:$AI$293,0),"")</f>
        <v>1</v>
      </c>
    </row>
    <row r="61" spans="1:37" ht="15" customHeight="1" x14ac:dyDescent="0.25">
      <c r="A61" s="68">
        <v>2</v>
      </c>
      <c r="B61" s="137"/>
      <c r="C61" s="139">
        <v>19</v>
      </c>
      <c r="D61" s="133">
        <v>7.6</v>
      </c>
      <c r="E61" s="18">
        <f t="shared" si="5"/>
        <v>46</v>
      </c>
      <c r="F61" s="18">
        <f t="shared" si="6"/>
        <v>0</v>
      </c>
      <c r="G61" s="18">
        <f t="shared" si="7"/>
        <v>46</v>
      </c>
      <c r="H61" s="15">
        <f t="shared" si="110"/>
        <v>46</v>
      </c>
      <c r="I61" s="84">
        <f>IF(H61="","",RANK(H61,H60:H64,0))</f>
        <v>3</v>
      </c>
      <c r="J61" s="84">
        <f t="shared" ref="J61:J64" si="117">IF(I61&lt;5,H61,"")</f>
        <v>46</v>
      </c>
      <c r="K61" s="65">
        <v>203</v>
      </c>
      <c r="L61" s="18">
        <f t="shared" si="9"/>
        <v>0</v>
      </c>
      <c r="M61" s="18">
        <f t="shared" si="10"/>
        <v>43</v>
      </c>
      <c r="N61" s="18">
        <f t="shared" si="11"/>
        <v>43</v>
      </c>
      <c r="O61" s="15">
        <f t="shared" si="111"/>
        <v>43</v>
      </c>
      <c r="P61" s="96">
        <f>IF(O61="","",RANK(O61,O60:O64,0))</f>
        <v>5</v>
      </c>
      <c r="Q61" s="96" t="str">
        <f t="shared" ref="Q61:Q64" si="118">IF(P61&lt;5,O61,"")</f>
        <v/>
      </c>
      <c r="R61" s="65">
        <v>30</v>
      </c>
      <c r="S61" s="135">
        <f t="shared" si="12"/>
        <v>0</v>
      </c>
      <c r="T61" s="135">
        <f t="shared" si="13"/>
        <v>47</v>
      </c>
      <c r="U61" s="135">
        <f t="shared" si="14"/>
        <v>47</v>
      </c>
      <c r="V61" s="15">
        <f t="shared" si="112"/>
        <v>47</v>
      </c>
      <c r="W61" s="84">
        <f>IF(V61="","",RANK(V61,V60:V64,0))</f>
        <v>3</v>
      </c>
      <c r="X61" s="84">
        <f t="shared" ref="X61:X64" si="119">IF(W61&lt;5,V61,"")</f>
        <v>47</v>
      </c>
      <c r="Y61" s="156">
        <v>25</v>
      </c>
      <c r="Z61" s="135">
        <f t="shared" si="16"/>
        <v>0</v>
      </c>
      <c r="AA61" s="135">
        <f t="shared" si="17"/>
        <v>58</v>
      </c>
      <c r="AB61" s="135">
        <f t="shared" si="18"/>
        <v>58</v>
      </c>
      <c r="AC61" s="15">
        <f t="shared" si="113"/>
        <v>58</v>
      </c>
      <c r="AD61" s="84">
        <f>IF(AC61="","",RANK(AC61,AC60:AC64,0))</f>
        <v>3</v>
      </c>
      <c r="AE61" s="84">
        <f t="shared" ref="AE61:AE64" si="120">IF(AD61&lt;5,AC61,"")</f>
        <v>58</v>
      </c>
      <c r="AF61" s="18">
        <f t="shared" si="20"/>
        <v>194</v>
      </c>
      <c r="AG61" s="19">
        <f t="shared" si="114"/>
        <v>194</v>
      </c>
      <c r="AH61" s="19">
        <f t="shared" si="21"/>
        <v>5</v>
      </c>
      <c r="AI61" s="172"/>
      <c r="AJ61" s="129"/>
      <c r="AK61" s="176"/>
    </row>
    <row r="62" spans="1:37" ht="15" customHeight="1" x14ac:dyDescent="0.25">
      <c r="A62" s="68">
        <v>3</v>
      </c>
      <c r="B62" s="137"/>
      <c r="C62" s="139">
        <v>19</v>
      </c>
      <c r="D62" s="133">
        <v>7.8</v>
      </c>
      <c r="E62" s="18">
        <f t="shared" si="5"/>
        <v>38</v>
      </c>
      <c r="F62" s="18">
        <f t="shared" si="6"/>
        <v>0</v>
      </c>
      <c r="G62" s="18">
        <f t="shared" si="7"/>
        <v>38</v>
      </c>
      <c r="H62" s="15">
        <f t="shared" si="110"/>
        <v>38</v>
      </c>
      <c r="I62" s="84">
        <f>IF(H62="","",RANK(H62,H60:H64,0))</f>
        <v>4</v>
      </c>
      <c r="J62" s="84">
        <f t="shared" si="117"/>
        <v>38</v>
      </c>
      <c r="K62" s="65">
        <v>214</v>
      </c>
      <c r="L62" s="18">
        <f t="shared" si="9"/>
        <v>0</v>
      </c>
      <c r="M62" s="18">
        <f t="shared" si="10"/>
        <v>52</v>
      </c>
      <c r="N62" s="18">
        <f t="shared" si="11"/>
        <v>52</v>
      </c>
      <c r="O62" s="15">
        <f t="shared" si="111"/>
        <v>52</v>
      </c>
      <c r="P62" s="96">
        <f>IF(O62="","",RANK(O62,O60:O64,0))</f>
        <v>3</v>
      </c>
      <c r="Q62" s="96">
        <f t="shared" si="118"/>
        <v>52</v>
      </c>
      <c r="R62" s="65">
        <v>27</v>
      </c>
      <c r="S62" s="135">
        <f t="shared" si="12"/>
        <v>0</v>
      </c>
      <c r="T62" s="135">
        <f t="shared" si="13"/>
        <v>40</v>
      </c>
      <c r="U62" s="135">
        <f t="shared" si="14"/>
        <v>40</v>
      </c>
      <c r="V62" s="15">
        <f t="shared" si="112"/>
        <v>40</v>
      </c>
      <c r="W62" s="84">
        <f>IF(V62="","",RANK(V62,V60:V64,0))</f>
        <v>4</v>
      </c>
      <c r="X62" s="84">
        <f t="shared" si="119"/>
        <v>40</v>
      </c>
      <c r="Y62" s="156">
        <v>30</v>
      </c>
      <c r="Z62" s="135">
        <f t="shared" si="16"/>
        <v>65</v>
      </c>
      <c r="AA62" s="135">
        <f t="shared" si="17"/>
        <v>0</v>
      </c>
      <c r="AB62" s="135">
        <f t="shared" si="18"/>
        <v>65</v>
      </c>
      <c r="AC62" s="15">
        <f t="shared" si="113"/>
        <v>65</v>
      </c>
      <c r="AD62" s="84">
        <f>IF(AC62="","",RANK(AC62,AC60:AC64,0))</f>
        <v>1</v>
      </c>
      <c r="AE62" s="84">
        <f t="shared" si="120"/>
        <v>65</v>
      </c>
      <c r="AF62" s="18">
        <f t="shared" si="20"/>
        <v>195</v>
      </c>
      <c r="AG62" s="19">
        <f t="shared" si="114"/>
        <v>195</v>
      </c>
      <c r="AH62" s="19">
        <f t="shared" si="21"/>
        <v>3</v>
      </c>
      <c r="AI62" s="172"/>
      <c r="AJ62" s="129"/>
      <c r="AK62" s="176"/>
    </row>
    <row r="63" spans="1:37" ht="15" customHeight="1" x14ac:dyDescent="0.25">
      <c r="A63" s="68">
        <v>4</v>
      </c>
      <c r="B63" s="137"/>
      <c r="C63" s="139">
        <v>19</v>
      </c>
      <c r="D63" s="133">
        <v>7.8</v>
      </c>
      <c r="E63" s="18">
        <f t="shared" si="5"/>
        <v>38</v>
      </c>
      <c r="F63" s="18">
        <f t="shared" si="6"/>
        <v>0</v>
      </c>
      <c r="G63" s="18">
        <f t="shared" si="7"/>
        <v>38</v>
      </c>
      <c r="H63" s="15">
        <f t="shared" si="110"/>
        <v>38</v>
      </c>
      <c r="I63" s="84">
        <f>IF(H63="","",RANK(H63,H60:H64,0))</f>
        <v>4</v>
      </c>
      <c r="J63" s="84"/>
      <c r="K63" s="65">
        <v>208</v>
      </c>
      <c r="L63" s="18">
        <f t="shared" si="9"/>
        <v>0</v>
      </c>
      <c r="M63" s="18">
        <f t="shared" si="10"/>
        <v>48</v>
      </c>
      <c r="N63" s="18">
        <f t="shared" si="11"/>
        <v>48</v>
      </c>
      <c r="O63" s="15">
        <f t="shared" si="111"/>
        <v>48</v>
      </c>
      <c r="P63" s="96">
        <f>IF(O63="","",RANK(O63,O60:O64,0))</f>
        <v>4</v>
      </c>
      <c r="Q63" s="96">
        <f t="shared" si="118"/>
        <v>48</v>
      </c>
      <c r="R63" s="65">
        <v>1</v>
      </c>
      <c r="S63" s="135">
        <f t="shared" si="12"/>
        <v>0</v>
      </c>
      <c r="T63" s="135">
        <f t="shared" si="13"/>
        <v>0</v>
      </c>
      <c r="U63" s="135">
        <f t="shared" si="14"/>
        <v>0</v>
      </c>
      <c r="V63" s="15">
        <f t="shared" si="112"/>
        <v>0</v>
      </c>
      <c r="W63" s="84">
        <f>IF(V63="","",RANK(V63,V60:V64,0))</f>
        <v>5</v>
      </c>
      <c r="X63" s="84" t="str">
        <f t="shared" si="119"/>
        <v/>
      </c>
      <c r="Y63" s="156">
        <v>21</v>
      </c>
      <c r="Z63" s="135">
        <f t="shared" si="16"/>
        <v>0</v>
      </c>
      <c r="AA63" s="135">
        <f t="shared" si="17"/>
        <v>50</v>
      </c>
      <c r="AB63" s="135">
        <f t="shared" si="18"/>
        <v>50</v>
      </c>
      <c r="AC63" s="15">
        <f t="shared" si="113"/>
        <v>50</v>
      </c>
      <c r="AD63" s="84">
        <f>IF(AC63="","",RANK(AC63,AC60:AC64,0))</f>
        <v>5</v>
      </c>
      <c r="AE63" s="84" t="str">
        <f t="shared" si="120"/>
        <v/>
      </c>
      <c r="AF63" s="18">
        <f t="shared" si="20"/>
        <v>136</v>
      </c>
      <c r="AG63" s="19">
        <f t="shared" si="114"/>
        <v>136</v>
      </c>
      <c r="AH63" s="19">
        <f t="shared" si="21"/>
        <v>39</v>
      </c>
      <c r="AI63" s="172"/>
      <c r="AJ63" s="129"/>
      <c r="AK63" s="176"/>
    </row>
    <row r="64" spans="1:37" ht="15" customHeight="1" x14ac:dyDescent="0.25">
      <c r="A64" s="68">
        <v>5</v>
      </c>
      <c r="B64" s="137"/>
      <c r="C64" s="139">
        <v>19</v>
      </c>
      <c r="D64" s="133">
        <v>6.8</v>
      </c>
      <c r="E64" s="18">
        <f t="shared" si="5"/>
        <v>67</v>
      </c>
      <c r="F64" s="18">
        <f t="shared" si="6"/>
        <v>0</v>
      </c>
      <c r="G64" s="18">
        <f t="shared" si="7"/>
        <v>67</v>
      </c>
      <c r="H64" s="15">
        <f t="shared" si="110"/>
        <v>67</v>
      </c>
      <c r="I64" s="84">
        <f>IF(H64="","",RANK(H64,H60:H64,0))</f>
        <v>1</v>
      </c>
      <c r="J64" s="84">
        <f t="shared" si="117"/>
        <v>67</v>
      </c>
      <c r="K64" s="65">
        <v>219</v>
      </c>
      <c r="L64" s="18">
        <f t="shared" si="9"/>
        <v>0</v>
      </c>
      <c r="M64" s="18">
        <f t="shared" si="10"/>
        <v>54</v>
      </c>
      <c r="N64" s="18">
        <f t="shared" si="11"/>
        <v>54</v>
      </c>
      <c r="O64" s="15">
        <f t="shared" si="111"/>
        <v>54</v>
      </c>
      <c r="P64" s="96">
        <f>IF(O64="","",RANK(O64,O60:O64,0))</f>
        <v>2</v>
      </c>
      <c r="Q64" s="96">
        <f t="shared" si="118"/>
        <v>54</v>
      </c>
      <c r="R64" s="156">
        <v>80</v>
      </c>
      <c r="S64" s="135">
        <f t="shared" si="12"/>
        <v>85</v>
      </c>
      <c r="T64" s="135">
        <f t="shared" si="13"/>
        <v>0</v>
      </c>
      <c r="U64" s="135">
        <f t="shared" si="14"/>
        <v>85</v>
      </c>
      <c r="V64" s="15">
        <f t="shared" si="112"/>
        <v>85</v>
      </c>
      <c r="W64" s="84">
        <f>IF(V64="","",RANK(V64,V60:V64,0))</f>
        <v>1</v>
      </c>
      <c r="X64" s="84">
        <f t="shared" si="119"/>
        <v>85</v>
      </c>
      <c r="Y64" s="156">
        <v>28</v>
      </c>
      <c r="Z64" s="135">
        <f t="shared" si="16"/>
        <v>63</v>
      </c>
      <c r="AA64" s="135">
        <f t="shared" si="17"/>
        <v>0</v>
      </c>
      <c r="AB64" s="135">
        <f t="shared" si="18"/>
        <v>63</v>
      </c>
      <c r="AC64" s="15">
        <f t="shared" si="113"/>
        <v>63</v>
      </c>
      <c r="AD64" s="84">
        <f>IF(AC64="","",RANK(AC64,AC60:AC64,0))</f>
        <v>2</v>
      </c>
      <c r="AE64" s="84">
        <f t="shared" si="120"/>
        <v>63</v>
      </c>
      <c r="AF64" s="18">
        <f t="shared" si="20"/>
        <v>269</v>
      </c>
      <c r="AG64" s="19">
        <f t="shared" si="114"/>
        <v>269</v>
      </c>
      <c r="AH64" s="19">
        <f t="shared" si="21"/>
        <v>1</v>
      </c>
      <c r="AI64" s="173"/>
      <c r="AJ64" s="129"/>
      <c r="AK64" s="176"/>
    </row>
    <row r="65" spans="1:37" ht="26.25" customHeight="1" x14ac:dyDescent="0.25">
      <c r="A65" s="68"/>
      <c r="B65" s="137"/>
      <c r="C65" s="140">
        <v>19</v>
      </c>
      <c r="D65" s="133"/>
      <c r="E65" s="18">
        <f t="shared" si="5"/>
        <v>0</v>
      </c>
      <c r="F65" s="18">
        <f t="shared" si="6"/>
        <v>0</v>
      </c>
      <c r="G65" s="18">
        <f t="shared" si="7"/>
        <v>0</v>
      </c>
      <c r="H65" s="89"/>
      <c r="I65" s="101" t="s">
        <v>455</v>
      </c>
      <c r="J65" s="109">
        <f>SUM(J60:J64)</f>
        <v>207</v>
      </c>
      <c r="K65" s="65"/>
      <c r="L65" s="18">
        <f t="shared" si="9"/>
        <v>0</v>
      </c>
      <c r="M65" s="18">
        <f t="shared" si="10"/>
        <v>0</v>
      </c>
      <c r="N65" s="18">
        <f t="shared" si="11"/>
        <v>0</v>
      </c>
      <c r="O65" s="89"/>
      <c r="P65" s="101" t="s">
        <v>455</v>
      </c>
      <c r="Q65" s="110">
        <f>SUM(Q60:Q64)</f>
        <v>212</v>
      </c>
      <c r="R65" s="65"/>
      <c r="S65" s="135">
        <f t="shared" si="12"/>
        <v>0</v>
      </c>
      <c r="T65" s="135">
        <f t="shared" si="13"/>
        <v>0</v>
      </c>
      <c r="U65" s="135">
        <f t="shared" si="14"/>
        <v>0</v>
      </c>
      <c r="V65" s="89"/>
      <c r="W65" s="101" t="s">
        <v>455</v>
      </c>
      <c r="X65" s="109">
        <f>SUM(X60:X64)</f>
        <v>226</v>
      </c>
      <c r="Y65" s="156"/>
      <c r="Z65" s="135">
        <f t="shared" si="16"/>
        <v>0</v>
      </c>
      <c r="AA65" s="135">
        <f t="shared" si="17"/>
        <v>4</v>
      </c>
      <c r="AB65" s="135">
        <f t="shared" si="18"/>
        <v>4</v>
      </c>
      <c r="AC65" s="89"/>
      <c r="AD65" s="101" t="s">
        <v>455</v>
      </c>
      <c r="AE65" s="109">
        <f>SUM(AE60:AE64)</f>
        <v>239</v>
      </c>
      <c r="AF65" s="18"/>
      <c r="AG65" s="92"/>
      <c r="AH65" s="19" t="str">
        <f t="shared" si="21"/>
        <v/>
      </c>
      <c r="AI65" s="98"/>
      <c r="AJ65" s="98"/>
      <c r="AK65" s="177"/>
    </row>
    <row r="66" spans="1:37" ht="15" customHeight="1" x14ac:dyDescent="0.25">
      <c r="A66" s="68">
        <v>1</v>
      </c>
      <c r="B66" s="137"/>
      <c r="C66" s="139">
        <v>20</v>
      </c>
      <c r="D66" s="133">
        <v>9.1</v>
      </c>
      <c r="E66" s="18">
        <f t="shared" si="5"/>
        <v>0</v>
      </c>
      <c r="F66" s="18">
        <f t="shared" si="6"/>
        <v>5</v>
      </c>
      <c r="G66" s="18">
        <f t="shared" si="7"/>
        <v>5</v>
      </c>
      <c r="H66" s="15">
        <f t="shared" ref="H66:H70" si="121">G66</f>
        <v>5</v>
      </c>
      <c r="I66" s="84">
        <f>IF(H66="","",RANK(H66,H66:H70,0))</f>
        <v>3</v>
      </c>
      <c r="J66" s="84">
        <f>IF(I66&lt;5,H66,"")</f>
        <v>5</v>
      </c>
      <c r="K66" s="65">
        <v>157</v>
      </c>
      <c r="L66" s="18">
        <f t="shared" si="9"/>
        <v>0</v>
      </c>
      <c r="M66" s="18">
        <f t="shared" si="10"/>
        <v>16</v>
      </c>
      <c r="N66" s="18">
        <f t="shared" si="11"/>
        <v>16</v>
      </c>
      <c r="O66" s="15">
        <f t="shared" ref="O66:O70" si="122">N66</f>
        <v>16</v>
      </c>
      <c r="P66" s="96">
        <f>IF(O66="","",RANK(O66,O66:O70,0))</f>
        <v>4</v>
      </c>
      <c r="Q66" s="96">
        <f>IF(P66&lt;5,O66,"")</f>
        <v>16</v>
      </c>
      <c r="R66" s="65">
        <v>2</v>
      </c>
      <c r="S66" s="135">
        <f t="shared" si="12"/>
        <v>0</v>
      </c>
      <c r="T66" s="135">
        <f t="shared" si="13"/>
        <v>0</v>
      </c>
      <c r="U66" s="135">
        <f t="shared" si="14"/>
        <v>0</v>
      </c>
      <c r="V66" s="15">
        <f t="shared" ref="V66:V70" si="123">U66</f>
        <v>0</v>
      </c>
      <c r="W66" s="84">
        <f>IF(V66="","",RANK(V66,V66:V70,0))</f>
        <v>1</v>
      </c>
      <c r="X66" s="84">
        <f>IF(W66&lt;5,V66,"")</f>
        <v>0</v>
      </c>
      <c r="Y66" s="156">
        <v>14</v>
      </c>
      <c r="Z66" s="135">
        <f t="shared" si="16"/>
        <v>0</v>
      </c>
      <c r="AA66" s="135">
        <f t="shared" si="17"/>
        <v>29</v>
      </c>
      <c r="AB66" s="135">
        <f t="shared" si="18"/>
        <v>29</v>
      </c>
      <c r="AC66" s="15">
        <f t="shared" ref="AC66:AC70" si="124">AB66</f>
        <v>29</v>
      </c>
      <c r="AD66" s="84">
        <f>IF(AC66="","",RANK(AC66,AC66:AC70,0))</f>
        <v>3</v>
      </c>
      <c r="AE66" s="84">
        <f>IF(AD66&lt;5,AC66,"")</f>
        <v>29</v>
      </c>
      <c r="AF66" s="18">
        <f t="shared" si="20"/>
        <v>50</v>
      </c>
      <c r="AG66" s="19">
        <f t="shared" ref="AG66:AG70" si="125">AF66</f>
        <v>50</v>
      </c>
      <c r="AH66" s="19">
        <f t="shared" si="21"/>
        <v>158</v>
      </c>
      <c r="AI66" s="171">
        <f>SUM(J66:J70,Q66:Q70,X66:X70,AE66:AE70)</f>
        <v>250</v>
      </c>
      <c r="AJ66" s="129">
        <f t="shared" ref="AJ66" si="126">AI66</f>
        <v>250</v>
      </c>
      <c r="AK66" s="175">
        <f t="shared" ref="AK66" si="127">IF(ISNUMBER(AI66),RANK(AI66,$AI$6:$AI$293,0),"")</f>
        <v>34</v>
      </c>
    </row>
    <row r="67" spans="1:37" ht="15" customHeight="1" x14ac:dyDescent="0.25">
      <c r="A67" s="68">
        <v>2</v>
      </c>
      <c r="B67" s="137"/>
      <c r="C67" s="139">
        <v>20</v>
      </c>
      <c r="D67" s="133">
        <v>8.6</v>
      </c>
      <c r="E67" s="18">
        <f t="shared" si="5"/>
        <v>0</v>
      </c>
      <c r="F67" s="18">
        <f t="shared" si="6"/>
        <v>15</v>
      </c>
      <c r="G67" s="18">
        <f t="shared" si="7"/>
        <v>15</v>
      </c>
      <c r="H67" s="15">
        <f t="shared" si="121"/>
        <v>15</v>
      </c>
      <c r="I67" s="84">
        <f>IF(H67="","",RANK(H67,H66:H70,0))</f>
        <v>1</v>
      </c>
      <c r="J67" s="84">
        <f t="shared" ref="J67:J69" si="128">IF(I67&lt;5,H67,"")</f>
        <v>15</v>
      </c>
      <c r="K67" s="65">
        <v>175</v>
      </c>
      <c r="L67" s="18">
        <f t="shared" si="9"/>
        <v>0</v>
      </c>
      <c r="M67" s="18">
        <f t="shared" si="10"/>
        <v>25</v>
      </c>
      <c r="N67" s="18">
        <f t="shared" si="11"/>
        <v>25</v>
      </c>
      <c r="O67" s="15">
        <f t="shared" si="122"/>
        <v>25</v>
      </c>
      <c r="P67" s="96">
        <f>IF(O67="","",RANK(O67,O66:O70,0))</f>
        <v>1</v>
      </c>
      <c r="Q67" s="96">
        <f t="shared" ref="Q67:Q70" si="129">IF(P67&lt;5,O67,"")</f>
        <v>25</v>
      </c>
      <c r="R67" s="65">
        <v>0</v>
      </c>
      <c r="S67" s="135">
        <f t="shared" si="12"/>
        <v>0</v>
      </c>
      <c r="T67" s="135">
        <f t="shared" si="13"/>
        <v>0</v>
      </c>
      <c r="U67" s="135">
        <f t="shared" si="14"/>
        <v>0</v>
      </c>
      <c r="V67" s="15">
        <f t="shared" si="123"/>
        <v>0</v>
      </c>
      <c r="W67" s="84">
        <f>IF(V67="","",RANK(V67,V66:V70,0))</f>
        <v>1</v>
      </c>
      <c r="X67" s="84">
        <f t="shared" ref="X67:X70" si="130">IF(W67&lt;5,V67,"")</f>
        <v>0</v>
      </c>
      <c r="Y67" s="156">
        <v>15</v>
      </c>
      <c r="Z67" s="135">
        <f t="shared" si="16"/>
        <v>0</v>
      </c>
      <c r="AA67" s="135">
        <f t="shared" si="17"/>
        <v>32</v>
      </c>
      <c r="AB67" s="135">
        <f t="shared" si="18"/>
        <v>32</v>
      </c>
      <c r="AC67" s="15">
        <f t="shared" si="124"/>
        <v>32</v>
      </c>
      <c r="AD67" s="84">
        <f>IF(AC67="","",RANK(AC67,AC66:AC70,0))</f>
        <v>2</v>
      </c>
      <c r="AE67" s="84">
        <f t="shared" ref="AE67:AE70" si="131">IF(AD67&lt;5,AC67,"")</f>
        <v>32</v>
      </c>
      <c r="AF67" s="18">
        <f t="shared" si="20"/>
        <v>72</v>
      </c>
      <c r="AG67" s="19">
        <f t="shared" si="125"/>
        <v>72</v>
      </c>
      <c r="AH67" s="19">
        <f t="shared" si="21"/>
        <v>144</v>
      </c>
      <c r="AI67" s="172"/>
      <c r="AJ67" s="129"/>
      <c r="AK67" s="176"/>
    </row>
    <row r="68" spans="1:37" ht="15" customHeight="1" x14ac:dyDescent="0.25">
      <c r="A68" s="68">
        <v>3</v>
      </c>
      <c r="B68" s="137"/>
      <c r="C68" s="139">
        <v>20</v>
      </c>
      <c r="D68" s="133">
        <v>8.9</v>
      </c>
      <c r="E68" s="18">
        <f t="shared" si="5"/>
        <v>0</v>
      </c>
      <c r="F68" s="18">
        <f t="shared" si="6"/>
        <v>9</v>
      </c>
      <c r="G68" s="18">
        <f t="shared" si="7"/>
        <v>9</v>
      </c>
      <c r="H68" s="15">
        <f t="shared" si="121"/>
        <v>9</v>
      </c>
      <c r="I68" s="84">
        <f>IF(H68="","",RANK(H68,H66:H70,0))</f>
        <v>2</v>
      </c>
      <c r="J68" s="84">
        <f t="shared" si="128"/>
        <v>9</v>
      </c>
      <c r="K68" s="65">
        <v>173</v>
      </c>
      <c r="L68" s="18">
        <f t="shared" si="9"/>
        <v>0</v>
      </c>
      <c r="M68" s="18">
        <f t="shared" si="10"/>
        <v>24</v>
      </c>
      <c r="N68" s="18">
        <f t="shared" si="11"/>
        <v>24</v>
      </c>
      <c r="O68" s="15">
        <f t="shared" si="122"/>
        <v>24</v>
      </c>
      <c r="P68" s="96">
        <f>IF(O68="","",RANK(O68,O66:O70,0))</f>
        <v>2</v>
      </c>
      <c r="Q68" s="96">
        <f t="shared" si="129"/>
        <v>24</v>
      </c>
      <c r="R68" s="65">
        <v>0</v>
      </c>
      <c r="S68" s="135">
        <f t="shared" si="12"/>
        <v>0</v>
      </c>
      <c r="T68" s="135">
        <f t="shared" si="13"/>
        <v>0</v>
      </c>
      <c r="U68" s="135">
        <f t="shared" si="14"/>
        <v>0</v>
      </c>
      <c r="V68" s="15">
        <f t="shared" si="123"/>
        <v>0</v>
      </c>
      <c r="W68" s="84">
        <f>IF(V68="","",RANK(V68,V66:V70,0))</f>
        <v>1</v>
      </c>
      <c r="X68" s="84">
        <f t="shared" si="130"/>
        <v>0</v>
      </c>
      <c r="Y68" s="156">
        <v>3.5</v>
      </c>
      <c r="Z68" s="135">
        <f t="shared" si="16"/>
        <v>0</v>
      </c>
      <c r="AA68" s="135">
        <f t="shared" si="17"/>
        <v>7</v>
      </c>
      <c r="AB68" s="135">
        <f t="shared" si="18"/>
        <v>7</v>
      </c>
      <c r="AC68" s="15">
        <f t="shared" si="124"/>
        <v>7</v>
      </c>
      <c r="AD68" s="84">
        <f>IF(AC68="","",RANK(AC68,AC66:AC70,0))</f>
        <v>5</v>
      </c>
      <c r="AE68" s="84" t="str">
        <f t="shared" si="131"/>
        <v/>
      </c>
      <c r="AF68" s="18">
        <f t="shared" si="20"/>
        <v>40</v>
      </c>
      <c r="AG68" s="19">
        <f t="shared" si="125"/>
        <v>40</v>
      </c>
      <c r="AH68" s="19">
        <f t="shared" si="21"/>
        <v>166</v>
      </c>
      <c r="AI68" s="172"/>
      <c r="AJ68" s="129"/>
      <c r="AK68" s="176"/>
    </row>
    <row r="69" spans="1:37" ht="15" customHeight="1" x14ac:dyDescent="0.25">
      <c r="A69" s="68">
        <v>4</v>
      </c>
      <c r="B69" s="137"/>
      <c r="C69" s="139">
        <v>20</v>
      </c>
      <c r="D69" s="133">
        <v>9.6999999999999993</v>
      </c>
      <c r="E69" s="18">
        <f t="shared" si="5"/>
        <v>0</v>
      </c>
      <c r="F69" s="18">
        <f t="shared" si="6"/>
        <v>0</v>
      </c>
      <c r="G69" s="18">
        <f t="shared" si="7"/>
        <v>0</v>
      </c>
      <c r="H69" s="15">
        <f t="shared" si="121"/>
        <v>0</v>
      </c>
      <c r="I69" s="84">
        <f>IF(H69="","",RANK(H69,H66:H70,0))</f>
        <v>4</v>
      </c>
      <c r="J69" s="84">
        <f t="shared" si="128"/>
        <v>0</v>
      </c>
      <c r="K69" s="65">
        <v>143</v>
      </c>
      <c r="L69" s="18">
        <f t="shared" si="9"/>
        <v>0</v>
      </c>
      <c r="M69" s="18">
        <f t="shared" si="10"/>
        <v>10</v>
      </c>
      <c r="N69" s="18">
        <f t="shared" si="11"/>
        <v>10</v>
      </c>
      <c r="O69" s="15">
        <f t="shared" si="122"/>
        <v>10</v>
      </c>
      <c r="P69" s="96">
        <f>IF(O69="","",RANK(O69,O66:O70,0))</f>
        <v>5</v>
      </c>
      <c r="Q69" s="96" t="str">
        <f t="shared" si="129"/>
        <v/>
      </c>
      <c r="R69" s="65">
        <v>0</v>
      </c>
      <c r="S69" s="135">
        <f t="shared" si="12"/>
        <v>0</v>
      </c>
      <c r="T69" s="135">
        <f t="shared" si="13"/>
        <v>0</v>
      </c>
      <c r="U69" s="135">
        <f t="shared" si="14"/>
        <v>0</v>
      </c>
      <c r="V69" s="15">
        <f t="shared" si="123"/>
        <v>0</v>
      </c>
      <c r="W69" s="84">
        <f>IF(V69="","",RANK(V69,V66:V70,0))</f>
        <v>1</v>
      </c>
      <c r="X69" s="84">
        <f t="shared" si="130"/>
        <v>0</v>
      </c>
      <c r="Y69" s="156">
        <v>11</v>
      </c>
      <c r="Z69" s="135">
        <f t="shared" si="16"/>
        <v>0</v>
      </c>
      <c r="AA69" s="135">
        <f t="shared" si="17"/>
        <v>22</v>
      </c>
      <c r="AB69" s="135">
        <f t="shared" si="18"/>
        <v>22</v>
      </c>
      <c r="AC69" s="15">
        <f t="shared" si="124"/>
        <v>22</v>
      </c>
      <c r="AD69" s="84">
        <f>IF(AC69="","",RANK(AC69,AC66:AC70,0))</f>
        <v>4</v>
      </c>
      <c r="AE69" s="84">
        <f t="shared" si="131"/>
        <v>22</v>
      </c>
      <c r="AF69" s="18">
        <f t="shared" si="20"/>
        <v>32</v>
      </c>
      <c r="AG69" s="19">
        <f t="shared" si="125"/>
        <v>32</v>
      </c>
      <c r="AH69" s="19">
        <f t="shared" si="21"/>
        <v>167</v>
      </c>
      <c r="AI69" s="172"/>
      <c r="AJ69" s="129"/>
      <c r="AK69" s="176"/>
    </row>
    <row r="70" spans="1:37" ht="15" customHeight="1" x14ac:dyDescent="0.25">
      <c r="A70" s="68">
        <v>5</v>
      </c>
      <c r="B70" s="137"/>
      <c r="C70" s="139">
        <v>20</v>
      </c>
      <c r="D70" s="133">
        <v>10.1</v>
      </c>
      <c r="E70" s="18">
        <f t="shared" si="5"/>
        <v>0</v>
      </c>
      <c r="F70" s="18">
        <f t="shared" si="6"/>
        <v>0</v>
      </c>
      <c r="G70" s="18">
        <f t="shared" si="7"/>
        <v>0</v>
      </c>
      <c r="H70" s="15">
        <f t="shared" si="121"/>
        <v>0</v>
      </c>
      <c r="I70" s="84">
        <f>IF(H70="","",RANK(H70,H66:H70,0))</f>
        <v>4</v>
      </c>
      <c r="J70" s="84"/>
      <c r="K70" s="65">
        <v>166</v>
      </c>
      <c r="L70" s="18">
        <f t="shared" si="9"/>
        <v>0</v>
      </c>
      <c r="M70" s="18">
        <f t="shared" si="10"/>
        <v>21</v>
      </c>
      <c r="N70" s="18">
        <f t="shared" si="11"/>
        <v>21</v>
      </c>
      <c r="O70" s="15">
        <f t="shared" si="122"/>
        <v>21</v>
      </c>
      <c r="P70" s="96">
        <f>IF(O70="","",RANK(O70,O66:O70,0))</f>
        <v>3</v>
      </c>
      <c r="Q70" s="96">
        <f t="shared" si="129"/>
        <v>21</v>
      </c>
      <c r="R70" s="65">
        <v>2</v>
      </c>
      <c r="S70" s="135">
        <f t="shared" si="12"/>
        <v>0</v>
      </c>
      <c r="T70" s="135">
        <f t="shared" si="13"/>
        <v>0</v>
      </c>
      <c r="U70" s="135">
        <f t="shared" si="14"/>
        <v>0</v>
      </c>
      <c r="V70" s="15">
        <f t="shared" si="123"/>
        <v>0</v>
      </c>
      <c r="W70" s="84">
        <f>IF(V70="","",RANK(V70,V66:V70,0))</f>
        <v>1</v>
      </c>
      <c r="X70" s="84">
        <f t="shared" si="130"/>
        <v>0</v>
      </c>
      <c r="Y70" s="156">
        <v>22</v>
      </c>
      <c r="Z70" s="135">
        <f t="shared" si="16"/>
        <v>0</v>
      </c>
      <c r="AA70" s="135">
        <f t="shared" si="17"/>
        <v>52</v>
      </c>
      <c r="AB70" s="135">
        <f t="shared" si="18"/>
        <v>52</v>
      </c>
      <c r="AC70" s="15">
        <f t="shared" si="124"/>
        <v>52</v>
      </c>
      <c r="AD70" s="84">
        <f>IF(AC70="","",RANK(AC70,AC66:AC70,0))</f>
        <v>1</v>
      </c>
      <c r="AE70" s="84">
        <f t="shared" si="131"/>
        <v>52</v>
      </c>
      <c r="AF70" s="18">
        <f t="shared" si="20"/>
        <v>73</v>
      </c>
      <c r="AG70" s="19">
        <f t="shared" si="125"/>
        <v>73</v>
      </c>
      <c r="AH70" s="19">
        <f t="shared" si="21"/>
        <v>141</v>
      </c>
      <c r="AI70" s="173"/>
      <c r="AJ70" s="129"/>
      <c r="AK70" s="176"/>
    </row>
    <row r="71" spans="1:37" ht="26.25" customHeight="1" x14ac:dyDescent="0.25">
      <c r="A71" s="68"/>
      <c r="B71" s="137"/>
      <c r="C71" s="140">
        <v>20</v>
      </c>
      <c r="D71" s="133"/>
      <c r="E71" s="18">
        <f t="shared" ref="E71:E134" si="132">IF(D71&gt;8.13,0,IF(D71&gt;8.1,28,IF(D71&gt;8.06,29,IF(D71&gt;8.03,30,IF(D71&gt;8,31,IF(D71&gt;7.95,32,IF(D71&gt;7.93,33,IF(D71&gt;7.9,34,IF(D71&gt;7.85,35,IF(D71&gt;7.83,36,IF(D71&gt;7.8,37,IF(D71&gt;7.75,38,IF(D71&gt;7.74,39,IF(D71&gt;7.72,40,IF(D71&gt;7.7,41,IF(D71&gt;7.65,42,IF(D71&gt;7.64,43,IF(D71&gt;7.62,44,IF(D71&gt;7.6,45,IF(D71&gt;7.55,46,IF(D71&gt;7.54,47,IF(D71&gt;7.53,48,IF(D71&gt;7.5,49,IF(D71&gt;7.45,50,IF(D71&gt;7.43,51,IF(D71&gt;7.4,52,IF(D71&gt;7.35,53,IF(D71&gt;7.34,54,IF(D71&gt;7.3,55,IF(D71&gt;7.25,56,IF(D71&gt;7.24,57,IF(D71&gt;7.2,58,IF(D71&gt;7.15,59,IF(D71&gt;7.1,60,IF(D71&gt;7,61,IF(D71&gt;7,62,IF(D71&gt;6.95,63,IF(D71&gt;6.9,64,IF(D71&gt;6.85,65,IF(D71&gt;6.8,66,IF(D71&gt;6.75,67,IF(D71&gt;6.7,68,IF(D71&gt;6.6,69,IF(D71&gt;6.1,70,))))))))))))))))))))))))))))))))))))))))))))</f>
        <v>0</v>
      </c>
      <c r="F71" s="18">
        <f t="shared" ref="F71:F134" si="133">IF(D71&gt;9.5,0,IF(D71&gt;9.4,1,IF(D71&gt;9.3,2,IF(D71&gt;9.2,3,IF(D71&gt;9.1,4,IF(D71&gt;9.05,5,IF(D71&gt;9,6,IF(D71&gt;8.95,7,IF(D71&gt;8.9,8,IF(D71&gt;8.85,9,IF(D71&gt;8.8,10,IF(D71&gt;8.75,11,IF(D71&gt;8.7,12,IF(D71&gt;8.65,13,IF(D71&gt;8.6,14,IF(D71&gt;8.55,15,IF(D71&gt;8.5,16,IF(D71&gt;8.45,17,IF(D71&gt;8.43,18,IF(D71&gt;8.4,19,IF(D71&gt;8.35,20,IF(D71&gt;8.32,21,IF(D71&gt;8.3,22,IF(D71&gt;8.25,23,IF(D71&gt;8.23,24,IF(D71&gt;8.2,25,IF(D71&gt;8.15,26,IF(D71&gt;8.13,27,))))))))))))))))))))))))))))</f>
        <v>0</v>
      </c>
      <c r="G71" s="18">
        <f t="shared" ref="G71:G134" si="134">E71+F71</f>
        <v>0</v>
      </c>
      <c r="H71" s="89"/>
      <c r="I71" s="101" t="s">
        <v>455</v>
      </c>
      <c r="J71" s="109">
        <f>SUM(J66:J70)</f>
        <v>29</v>
      </c>
      <c r="K71" s="65"/>
      <c r="L71" s="18">
        <f t="shared" ref="L71:L134" si="135">IF(K71&lt;230,0,IF(K71&lt;232,60,IF(K71&lt;234,61,IF(K71&lt;236,62,IF(K71&lt;238,63,IF(K71&lt;240,64,IF(K71&lt;243,65,IF(K71&lt;246,66,IF(K71&lt;249,67,IF(K71&lt;252,68,IF(K71&lt;255,69,IF(K71&lt;280,70,))))))))))))</f>
        <v>0</v>
      </c>
      <c r="M71" s="18">
        <f t="shared" ref="M71:M134" si="136">IF(K71&lt;116,0,IF(K71&lt;119,1,IF(K71&lt;122,2,IF(K71&lt;125,3,IF(K71&lt;128,4,IF(K71&lt;131,5,IF(K71&lt;134,6,IF(K71&lt;137,7,IF(K71&lt;140,8,IF(K71&lt;143,9,IF(K71&lt;146,10,IF(K71&lt;148,11,IF(K71&lt;150,12,IF(K71&lt;152,13,IF(K71&lt;154,14,IF(K71&lt;156,15,IF(K71&lt;158,16,IF(K71&lt;160,17,IF(K71&lt;162,18,IF(K71&lt;164,19,IF(K71&lt;166,20,IF(K71&lt;168,21,IF(K71&lt;170,22,IF(K71&lt;172,23,IF(K71&lt;174,24,IF(K71&lt;176,25,IF(K71&lt;178,26,IF(K71&lt;180,27,IF(K71&lt;182,28,IF(K71&lt;184,29,IF(K71&lt;186,30,IF(K71&lt;188,31,IF(K71&lt;190,32,IF(K71&lt;192,33,IF(K71&lt;194,34,IF(K71&lt;196,35,IF(K71&lt;197,36,IF(K71&lt;198,37,IF(K71&lt;199,38,IF(K71&lt;200,39,IF(K71&lt;201,40,IF(K71&lt;202,41,IF(K71&lt;203,42,IF(K71&lt;204,43,IF(K71&lt;205,44,IF(K71&lt;206,45,IF(K71&lt;207,46,IF(K71&lt;208,47,IF(K71&lt;209,48,IF(K71&lt;210,49,IF(K71&lt;212,50,IF(K71&lt;214,51,IF(K71&lt;216,52,IF(K71&lt;218,53,IF(K71&lt;220,54,IF(K71&lt;222,55,IF(K71&lt;224,56,IF(K71&lt;226,57,IF(K71&lt;228,58,IF(K71&lt;230,59,))))))))))))))))))))))))))))))))))))))))))))))))))))))))))))</f>
        <v>0</v>
      </c>
      <c r="N71" s="18">
        <f t="shared" ref="N71:N134" si="137">L71+M71</f>
        <v>0</v>
      </c>
      <c r="O71" s="89"/>
      <c r="P71" s="101" t="s">
        <v>455</v>
      </c>
      <c r="Q71" s="110">
        <f>SUM(Q66:Q70)</f>
        <v>86</v>
      </c>
      <c r="R71" s="65"/>
      <c r="S71" s="135">
        <f t="shared" ref="S71:S134" si="138">IF(R71&lt;38,0,IF(R71&lt;40,60,IF(R71&lt;42,61,IF(R71&lt;44,62,IF(R71&lt;46,63,IF(R71&lt;48,64,IF(R71&lt;51,65,IF(R71&lt;54,66,IF(R71&lt;57,67,IF(R71&lt;60,68,IF(R71&lt;63,69,IF(R71&lt;66,70,IF(R71&lt;67,71,IF(R71&lt;68,72,IF(R71&lt;69,73,IF(R71&lt;70,74,IF(R71&lt;71,75,IF(R71&lt;72,76,IF(R71&lt;73,77,IF(R71&lt;74,78,IF(R71&lt;75,79,IF(R71&lt;76,80,IF(R71&lt;77,81,IF(R71&lt;78,82,IF(R71&lt;79,83,IF(R71&lt;80,84,IF(R71&lt;81,85,)))))))))))))))))))))))))))</f>
        <v>0</v>
      </c>
      <c r="T71" s="135">
        <f t="shared" ref="T71:T134" si="139">IF(R71&lt;3,0,IF(R71&lt;4,1,IF(R71&lt;5,2,IF(R71&lt;6,3,IF(R71&lt;7,4,IF(R71&lt;8,5,IF(R71&lt;9,6,IF(R71&lt;10,7,IF(R71&lt;11,8,IF(R71&lt;12,9,IF(R71&lt;12.5,10,IF(R71&lt;13,11,IF(R71&lt;13.5,12,IF(R71&lt;14,13,IF(R71&lt;14.5,14,IF(R71&lt;15,15,IF(R71&lt;15.5,16,IF(R71&lt;16,17,IF(R71&lt;16.5,18,IF(R71&lt;17,19,IF(R71&lt;17.5,20,IF(R71&lt;18,21,IF(R71&lt;18.5,22,IF(R71&lt;19,23,IF(R71&lt;19.5,24,IF(R71&lt;20,25,IF(R71&lt;20.5,26,IF(R71&lt;21,27,IF(R71&lt;21.5,28,IF(R71&lt;22,29,IF(R71&lt;22.5,30,IF(R71&lt;23,31,IF(R71&lt;23.5,32,IF(R71&lt;24,33,IF(R71&lt;24.5,34,IF(R71&lt;25,35,IF(R71&lt;25.5,36,IF(R71&lt;26,37,IF(R71&lt;26.5,38,IF(R71&lt;27,39,IF(R71&lt;27.5,40,IF(R71&lt;28,41,IF(R71&lt;28.5,42,IF(R71&lt;29,43,IF(R71&lt;29.5,44,IF(R71&lt;29.7,45,IF(R71&lt;30,46,IF(R71&lt;30.5,47,IF(R71&lt;30.7,48,IF(R71&lt;31,49,IF(R71&lt;31.5,50,IF(R71&lt;32,51,IF(R71&lt;32.5,52,IF(R71&lt;33,53,IF(R71&lt;33.5,54,IF(R71&lt;34,55,IF(R71&lt;35,56,IF(R71&lt;36,57,IF(R71&lt;37,58,IF(R71&lt;38,59,))))))))))))))))))))))))))))))))))))))))))))))))))))))))))))</f>
        <v>0</v>
      </c>
      <c r="U71" s="135">
        <f t="shared" ref="U71:U134" si="140">S71+T71</f>
        <v>0</v>
      </c>
      <c r="V71" s="89"/>
      <c r="W71" s="101" t="s">
        <v>455</v>
      </c>
      <c r="X71" s="109">
        <f>SUM(X66:X70)</f>
        <v>0</v>
      </c>
      <c r="Y71" s="156"/>
      <c r="Z71" s="135">
        <f t="shared" ref="Z71:Z134" si="141">IF(Y71&lt;26,0,IF(Y71&lt;26.5,60,IF(Y71&lt;27,61,IF(Y71&lt;28,62,IF(Y71&lt;29,63,IF(Y71&lt;30,64,IF(Y71&lt;31,65,IF(Y71&lt;32,66,IF(Y71&lt;33,67,IF(Y71&lt;34,68,IF(Y71&lt;35,69,IF(Y71&lt;36,70,IF(Y71&lt;37,71,IF(Y71&lt;38,72,IF(Y71&lt;39,73,IF(Y71&lt;40,74,IF(Y71&lt;41,75,IF(Y71&lt;42,76,IF(Y71&lt;43,77,)))))))))))))))))))</f>
        <v>0</v>
      </c>
      <c r="AA71" s="135">
        <f t="shared" ref="AA71:AA134" si="142">IF(Y71&lt;-3,0,IF(Y71&lt;-2,1,IF(Y71&lt;-1,2,IF(Y71&lt;0,3,IF(Y71&lt;1,4,IF(Y71&lt;2,5,IF(Y71&lt;3,6,IF(Y71&lt;4,7,IF(Y71&lt;4.5,8,IF(Y71&lt;5,9,IF(Y71&lt;5.5,10,IF(Y71&lt;6,11,IF(Y71&lt;6.5,12,IF(Y71&lt;7,13,IF(Y71&lt;7.5,14,IF(Y71&lt;8,15,IF(Y71&lt;8.5,16,IF(Y71&lt;9,17,IF(Y71&lt;9.5,18,IF(Y71&lt;10,19,IF(Y71&lt;10.5,20,IF(Y71&lt;11,21,IF(Y71&lt;11.5,22,IF(Y71&lt;12,23,IF(Y71&lt;12.5,24,IF(Y71&lt;13,25,IF(Y71&lt;13.5,26,IF(Y71&lt;13.7,27,IF(Y71&lt;14,28,IF(Y71&lt;14.5,29,IF(Y71&lt;14.6,30,IF(Y71&lt;15,31,IF(Y71&lt;15.5,32,IF(Y71&lt;15.6,33,IF(Y71&lt;16,34,IF(Y71&lt;16.5,35,IF(Y71&lt;16.7,36,IF(Y71&lt;17,37,IF(Y71&lt;17.5,38,IF(Y71&lt;17.7,39,IF(Y71&lt;18,40,IF(Y71&lt;18.5,41,IF(Y71&lt;18.6,42,IF(Y71&lt;19,43,IF(Y71&lt;19.5,44,IF(Y71&lt;19.6,45,IF(Y71&lt;20,46,IF(Y71&lt;20.5,47,IF(Y71&lt;20.6,48,IF(Y71&lt;21,49,IF(Y71&lt;21.5,50,IF(Y71&lt;22,51,IF(Y71&lt;22.5,52,IF(Y71&lt;23,53,IF(Y71&lt;23.5,54,IF(Y71&lt;24,55,IF(Y71&lt;24.5,56,IF(Y71&lt;25,57,IF(Y71&lt;25.5,58,IF(Y71&lt;26,59,))))))))))))))))))))))))))))))))))))))))))))))))))))))))))))</f>
        <v>4</v>
      </c>
      <c r="AB71" s="135">
        <f t="shared" ref="AB71:AB134" si="143">Z71+AA71</f>
        <v>4</v>
      </c>
      <c r="AC71" s="89"/>
      <c r="AD71" s="101" t="s">
        <v>455</v>
      </c>
      <c r="AE71" s="109">
        <f>SUM(AE66:AE70)</f>
        <v>135</v>
      </c>
      <c r="AF71" s="18"/>
      <c r="AG71" s="92"/>
      <c r="AH71" s="19" t="str">
        <f t="shared" ref="AH71:AH134" si="144">IF(ISNUMBER(AG71),RANK(AG71,$AG$6:$AG$293,0),"")</f>
        <v/>
      </c>
      <c r="AI71" s="98"/>
      <c r="AJ71" s="98"/>
      <c r="AK71" s="177"/>
    </row>
    <row r="72" spans="1:37" ht="15" customHeight="1" x14ac:dyDescent="0.25">
      <c r="A72" s="68">
        <v>1</v>
      </c>
      <c r="B72" s="137"/>
      <c r="C72" s="139">
        <v>22</v>
      </c>
      <c r="D72" s="133">
        <v>8</v>
      </c>
      <c r="E72" s="18">
        <f t="shared" si="132"/>
        <v>32</v>
      </c>
      <c r="F72" s="18">
        <f t="shared" si="133"/>
        <v>0</v>
      </c>
      <c r="G72" s="18">
        <f t="shared" si="134"/>
        <v>32</v>
      </c>
      <c r="H72" s="15">
        <f t="shared" ref="H72:H76" si="145">G72</f>
        <v>32</v>
      </c>
      <c r="I72" s="84">
        <f>IF(H72="","",RANK(H72,H72:H76,0))</f>
        <v>3</v>
      </c>
      <c r="J72" s="84">
        <f>IF(I72&lt;5,H72,"")</f>
        <v>32</v>
      </c>
      <c r="K72" s="65">
        <v>190</v>
      </c>
      <c r="L72" s="18">
        <f t="shared" si="135"/>
        <v>0</v>
      </c>
      <c r="M72" s="18">
        <f t="shared" si="136"/>
        <v>33</v>
      </c>
      <c r="N72" s="18">
        <f t="shared" si="137"/>
        <v>33</v>
      </c>
      <c r="O72" s="15">
        <f t="shared" ref="O72:O76" si="146">N72</f>
        <v>33</v>
      </c>
      <c r="P72" s="96">
        <f>IF(O72="","",RANK(O72,O72:O76,0))</f>
        <v>2</v>
      </c>
      <c r="Q72" s="96">
        <f>IF(P72&lt;5,O72,"")</f>
        <v>33</v>
      </c>
      <c r="R72" s="65">
        <v>17</v>
      </c>
      <c r="S72" s="135">
        <f t="shared" si="138"/>
        <v>0</v>
      </c>
      <c r="T72" s="135">
        <f t="shared" si="139"/>
        <v>20</v>
      </c>
      <c r="U72" s="135">
        <f t="shared" si="140"/>
        <v>20</v>
      </c>
      <c r="V72" s="15">
        <f t="shared" ref="V72:V76" si="147">U72</f>
        <v>20</v>
      </c>
      <c r="W72" s="84">
        <f>IF(V72="","",RANK(V72,V72:V76,0))</f>
        <v>2</v>
      </c>
      <c r="X72" s="84">
        <f>IF(W72&lt;5,V72,"")</f>
        <v>20</v>
      </c>
      <c r="Y72" s="156">
        <v>22.5</v>
      </c>
      <c r="Z72" s="135">
        <f t="shared" si="141"/>
        <v>0</v>
      </c>
      <c r="AA72" s="135">
        <f t="shared" si="142"/>
        <v>53</v>
      </c>
      <c r="AB72" s="135">
        <f t="shared" si="143"/>
        <v>53</v>
      </c>
      <c r="AC72" s="15">
        <f t="shared" ref="AC72:AC76" si="148">AB72</f>
        <v>53</v>
      </c>
      <c r="AD72" s="84">
        <f>IF(AC72="","",RANK(AC72,AC72:AC76,0))</f>
        <v>3</v>
      </c>
      <c r="AE72" s="84">
        <f>IF(AD72&lt;5,AC72,"")</f>
        <v>53</v>
      </c>
      <c r="AF72" s="18">
        <f t="shared" ref="AF72:AF134" si="149">H72+O72+V72+AC72</f>
        <v>138</v>
      </c>
      <c r="AG72" s="19">
        <f t="shared" ref="AG72:AG76" si="150">AF72</f>
        <v>138</v>
      </c>
      <c r="AH72" s="19">
        <f t="shared" si="144"/>
        <v>38</v>
      </c>
      <c r="AI72" s="171">
        <f>SUM(J72:J76,Q72:Q76,X72:X76,AE72:AE76)</f>
        <v>549</v>
      </c>
      <c r="AJ72" s="129">
        <f t="shared" ref="AJ72" si="151">AI72</f>
        <v>549</v>
      </c>
      <c r="AK72" s="175">
        <f t="shared" ref="AK72" si="152">IF(ISNUMBER(AI72),RANK(AI72,$AI$6:$AI$293,0),"")</f>
        <v>11</v>
      </c>
    </row>
    <row r="73" spans="1:37" ht="15" customHeight="1" x14ac:dyDescent="0.25">
      <c r="A73" s="68">
        <v>2</v>
      </c>
      <c r="B73" s="137"/>
      <c r="C73" s="139">
        <v>22</v>
      </c>
      <c r="D73" s="133">
        <v>8.1</v>
      </c>
      <c r="E73" s="18">
        <f t="shared" si="132"/>
        <v>29</v>
      </c>
      <c r="F73" s="18">
        <f t="shared" si="133"/>
        <v>0</v>
      </c>
      <c r="G73" s="18">
        <f t="shared" si="134"/>
        <v>29</v>
      </c>
      <c r="H73" s="15">
        <f t="shared" si="145"/>
        <v>29</v>
      </c>
      <c r="I73" s="84">
        <f>IF(H73="","",RANK(H73,H72:H76,0))</f>
        <v>4</v>
      </c>
      <c r="J73" s="84">
        <f t="shared" ref="J73:J76" si="153">IF(I73&lt;5,H73,"")</f>
        <v>29</v>
      </c>
      <c r="K73" s="65">
        <v>197</v>
      </c>
      <c r="L73" s="18">
        <f t="shared" si="135"/>
        <v>0</v>
      </c>
      <c r="M73" s="18">
        <f t="shared" si="136"/>
        <v>37</v>
      </c>
      <c r="N73" s="18">
        <f t="shared" si="137"/>
        <v>37</v>
      </c>
      <c r="O73" s="15">
        <f t="shared" si="146"/>
        <v>37</v>
      </c>
      <c r="P73" s="96">
        <f>IF(O73="","",RANK(O73,O72:O76,0))</f>
        <v>1</v>
      </c>
      <c r="Q73" s="96">
        <f t="shared" ref="Q73:Q76" si="154">IF(P73&lt;5,O73,"")</f>
        <v>37</v>
      </c>
      <c r="R73" s="65">
        <v>18</v>
      </c>
      <c r="S73" s="135">
        <f t="shared" si="138"/>
        <v>0</v>
      </c>
      <c r="T73" s="135">
        <f t="shared" si="139"/>
        <v>22</v>
      </c>
      <c r="U73" s="135">
        <f t="shared" si="140"/>
        <v>22</v>
      </c>
      <c r="V73" s="15">
        <f t="shared" si="147"/>
        <v>22</v>
      </c>
      <c r="W73" s="84">
        <f>IF(V73="","",RANK(V73,V72:V76,0))</f>
        <v>1</v>
      </c>
      <c r="X73" s="84">
        <f t="shared" ref="X73:X75" si="155">IF(W73&lt;5,V73,"")</f>
        <v>22</v>
      </c>
      <c r="Y73" s="156">
        <v>18.5</v>
      </c>
      <c r="Z73" s="135">
        <f t="shared" si="141"/>
        <v>0</v>
      </c>
      <c r="AA73" s="135">
        <f t="shared" si="142"/>
        <v>42</v>
      </c>
      <c r="AB73" s="135">
        <f t="shared" si="143"/>
        <v>42</v>
      </c>
      <c r="AC73" s="15">
        <f t="shared" si="148"/>
        <v>42</v>
      </c>
      <c r="AD73" s="84">
        <f>IF(AC73="","",RANK(AC73,AC72:AC76,0))</f>
        <v>4</v>
      </c>
      <c r="AE73" s="84">
        <f t="shared" ref="AE73:AE76" si="156">IF(AD73&lt;5,AC73,"")</f>
        <v>42</v>
      </c>
      <c r="AF73" s="18">
        <f t="shared" si="149"/>
        <v>130</v>
      </c>
      <c r="AG73" s="19">
        <f t="shared" si="150"/>
        <v>130</v>
      </c>
      <c r="AH73" s="19">
        <f t="shared" si="144"/>
        <v>50</v>
      </c>
      <c r="AI73" s="172"/>
      <c r="AJ73" s="129"/>
      <c r="AK73" s="176"/>
    </row>
    <row r="74" spans="1:37" ht="15" customHeight="1" x14ac:dyDescent="0.25">
      <c r="A74" s="68">
        <v>3</v>
      </c>
      <c r="B74" s="137"/>
      <c r="C74" s="139">
        <v>22</v>
      </c>
      <c r="D74" s="133">
        <v>8.5</v>
      </c>
      <c r="E74" s="18">
        <f t="shared" si="132"/>
        <v>0</v>
      </c>
      <c r="F74" s="18">
        <f t="shared" si="133"/>
        <v>17</v>
      </c>
      <c r="G74" s="18">
        <f t="shared" si="134"/>
        <v>17</v>
      </c>
      <c r="H74" s="15">
        <f t="shared" si="145"/>
        <v>17</v>
      </c>
      <c r="I74" s="84">
        <f>IF(H74="","",RANK(H74,H72:H76,0))</f>
        <v>5</v>
      </c>
      <c r="J74" s="84" t="str">
        <f t="shared" si="153"/>
        <v/>
      </c>
      <c r="K74" s="65">
        <v>182</v>
      </c>
      <c r="L74" s="18">
        <f t="shared" si="135"/>
        <v>0</v>
      </c>
      <c r="M74" s="18">
        <f t="shared" si="136"/>
        <v>29</v>
      </c>
      <c r="N74" s="18">
        <f t="shared" si="137"/>
        <v>29</v>
      </c>
      <c r="O74" s="15">
        <f t="shared" si="146"/>
        <v>29</v>
      </c>
      <c r="P74" s="96">
        <f>IF(O74="","",RANK(O74,O72:O76,0))</f>
        <v>4</v>
      </c>
      <c r="Q74" s="96">
        <f t="shared" si="154"/>
        <v>29</v>
      </c>
      <c r="R74" s="65">
        <v>6</v>
      </c>
      <c r="S74" s="135">
        <f t="shared" si="138"/>
        <v>0</v>
      </c>
      <c r="T74" s="135">
        <f t="shared" si="139"/>
        <v>4</v>
      </c>
      <c r="U74" s="135">
        <f t="shared" si="140"/>
        <v>4</v>
      </c>
      <c r="V74" s="15">
        <f t="shared" si="147"/>
        <v>4</v>
      </c>
      <c r="W74" s="84">
        <f>IF(V74="","",RANK(V74,V72:V76,0))</f>
        <v>4</v>
      </c>
      <c r="X74" s="84">
        <f t="shared" si="155"/>
        <v>4</v>
      </c>
      <c r="Y74" s="156">
        <v>16.5</v>
      </c>
      <c r="Z74" s="135">
        <f t="shared" si="141"/>
        <v>0</v>
      </c>
      <c r="AA74" s="135">
        <f t="shared" si="142"/>
        <v>36</v>
      </c>
      <c r="AB74" s="135">
        <f t="shared" si="143"/>
        <v>36</v>
      </c>
      <c r="AC74" s="15">
        <f t="shared" si="148"/>
        <v>36</v>
      </c>
      <c r="AD74" s="84">
        <f>IF(AC74="","",RANK(AC74,AC72:AC76,0))</f>
        <v>5</v>
      </c>
      <c r="AE74" s="84" t="str">
        <f t="shared" si="156"/>
        <v/>
      </c>
      <c r="AF74" s="18">
        <f t="shared" si="149"/>
        <v>86</v>
      </c>
      <c r="AG74" s="19">
        <f t="shared" si="150"/>
        <v>86</v>
      </c>
      <c r="AH74" s="19">
        <f t="shared" si="144"/>
        <v>120</v>
      </c>
      <c r="AI74" s="172"/>
      <c r="AJ74" s="129"/>
      <c r="AK74" s="176"/>
    </row>
    <row r="75" spans="1:37" ht="15" customHeight="1" x14ac:dyDescent="0.25">
      <c r="A75" s="68">
        <v>4</v>
      </c>
      <c r="B75" s="137"/>
      <c r="C75" s="139">
        <v>22</v>
      </c>
      <c r="D75" s="133">
        <v>7.7</v>
      </c>
      <c r="E75" s="18">
        <f t="shared" si="132"/>
        <v>42</v>
      </c>
      <c r="F75" s="18">
        <f t="shared" si="133"/>
        <v>0</v>
      </c>
      <c r="G75" s="18">
        <f t="shared" si="134"/>
        <v>42</v>
      </c>
      <c r="H75" s="15">
        <f t="shared" si="145"/>
        <v>42</v>
      </c>
      <c r="I75" s="84">
        <f>IF(H75="","",RANK(H75,H72:H76,0))</f>
        <v>1</v>
      </c>
      <c r="J75" s="84">
        <f t="shared" si="153"/>
        <v>42</v>
      </c>
      <c r="K75" s="65">
        <v>185</v>
      </c>
      <c r="L75" s="18">
        <f t="shared" si="135"/>
        <v>0</v>
      </c>
      <c r="M75" s="18">
        <f t="shared" si="136"/>
        <v>30</v>
      </c>
      <c r="N75" s="18">
        <f t="shared" si="137"/>
        <v>30</v>
      </c>
      <c r="O75" s="15">
        <f t="shared" si="146"/>
        <v>30</v>
      </c>
      <c r="P75" s="96">
        <f>IF(O75="","",RANK(O75,O72:O76,0))</f>
        <v>3</v>
      </c>
      <c r="Q75" s="96">
        <f t="shared" si="154"/>
        <v>30</v>
      </c>
      <c r="R75" s="65">
        <v>14</v>
      </c>
      <c r="S75" s="135">
        <f t="shared" si="138"/>
        <v>0</v>
      </c>
      <c r="T75" s="135">
        <f t="shared" si="139"/>
        <v>14</v>
      </c>
      <c r="U75" s="135">
        <f t="shared" si="140"/>
        <v>14</v>
      </c>
      <c r="V75" s="15">
        <f t="shared" si="147"/>
        <v>14</v>
      </c>
      <c r="W75" s="84">
        <f>IF(V75="","",RANK(V75,V72:V76,0))</f>
        <v>3</v>
      </c>
      <c r="X75" s="84">
        <f t="shared" si="155"/>
        <v>14</v>
      </c>
      <c r="Y75" s="156">
        <v>27</v>
      </c>
      <c r="Z75" s="135">
        <f t="shared" si="141"/>
        <v>62</v>
      </c>
      <c r="AA75" s="135">
        <f t="shared" si="142"/>
        <v>0</v>
      </c>
      <c r="AB75" s="135">
        <f t="shared" si="143"/>
        <v>62</v>
      </c>
      <c r="AC75" s="15">
        <f t="shared" si="148"/>
        <v>62</v>
      </c>
      <c r="AD75" s="84">
        <f>IF(AC75="","",RANK(AC75,AC72:AC76,0))</f>
        <v>1</v>
      </c>
      <c r="AE75" s="84">
        <f t="shared" si="156"/>
        <v>62</v>
      </c>
      <c r="AF75" s="18">
        <f t="shared" si="149"/>
        <v>148</v>
      </c>
      <c r="AG75" s="19">
        <f t="shared" si="150"/>
        <v>148</v>
      </c>
      <c r="AH75" s="19">
        <f t="shared" si="144"/>
        <v>27</v>
      </c>
      <c r="AI75" s="172"/>
      <c r="AJ75" s="129"/>
      <c r="AK75" s="176"/>
    </row>
    <row r="76" spans="1:37" ht="15" customHeight="1" x14ac:dyDescent="0.25">
      <c r="A76" s="68">
        <v>5</v>
      </c>
      <c r="B76" s="137"/>
      <c r="C76" s="139">
        <v>22</v>
      </c>
      <c r="D76" s="133">
        <v>7.8</v>
      </c>
      <c r="E76" s="18">
        <f t="shared" si="132"/>
        <v>38</v>
      </c>
      <c r="F76" s="18">
        <f t="shared" si="133"/>
        <v>0</v>
      </c>
      <c r="G76" s="18">
        <f t="shared" si="134"/>
        <v>38</v>
      </c>
      <c r="H76" s="15">
        <f t="shared" si="145"/>
        <v>38</v>
      </c>
      <c r="I76" s="84">
        <f>IF(H76="","",RANK(H76,H72:H76,0))</f>
        <v>2</v>
      </c>
      <c r="J76" s="84">
        <f t="shared" si="153"/>
        <v>38</v>
      </c>
      <c r="K76" s="65">
        <v>166</v>
      </c>
      <c r="L76" s="18">
        <f t="shared" si="135"/>
        <v>0</v>
      </c>
      <c r="M76" s="18">
        <f t="shared" si="136"/>
        <v>21</v>
      </c>
      <c r="N76" s="18">
        <f t="shared" si="137"/>
        <v>21</v>
      </c>
      <c r="O76" s="15">
        <f t="shared" si="146"/>
        <v>21</v>
      </c>
      <c r="P76" s="96">
        <f>IF(O76="","",RANK(O76,O72:O76,0))</f>
        <v>5</v>
      </c>
      <c r="Q76" s="96" t="str">
        <f t="shared" si="154"/>
        <v/>
      </c>
      <c r="R76" s="65">
        <v>0</v>
      </c>
      <c r="S76" s="135">
        <f t="shared" si="138"/>
        <v>0</v>
      </c>
      <c r="T76" s="135">
        <f t="shared" si="139"/>
        <v>0</v>
      </c>
      <c r="U76" s="135">
        <f t="shared" si="140"/>
        <v>0</v>
      </c>
      <c r="V76" s="15">
        <f t="shared" si="147"/>
        <v>0</v>
      </c>
      <c r="W76" s="84">
        <f>IF(V76="","",RANK(V76,V72:V76,0))</f>
        <v>5</v>
      </c>
      <c r="X76" s="84"/>
      <c r="Y76" s="156">
        <v>27.5</v>
      </c>
      <c r="Z76" s="135">
        <f t="shared" si="141"/>
        <v>62</v>
      </c>
      <c r="AA76" s="135">
        <f t="shared" si="142"/>
        <v>0</v>
      </c>
      <c r="AB76" s="135">
        <f t="shared" si="143"/>
        <v>62</v>
      </c>
      <c r="AC76" s="15">
        <f t="shared" si="148"/>
        <v>62</v>
      </c>
      <c r="AD76" s="84">
        <f>IF(AC76="","",RANK(AC76,AC72:AC76,0))</f>
        <v>1</v>
      </c>
      <c r="AE76" s="84">
        <f t="shared" si="156"/>
        <v>62</v>
      </c>
      <c r="AF76" s="18">
        <f t="shared" si="149"/>
        <v>121</v>
      </c>
      <c r="AG76" s="19">
        <f t="shared" si="150"/>
        <v>121</v>
      </c>
      <c r="AH76" s="19">
        <f t="shared" si="144"/>
        <v>62</v>
      </c>
      <c r="AI76" s="173"/>
      <c r="AJ76" s="129"/>
      <c r="AK76" s="176"/>
    </row>
    <row r="77" spans="1:37" ht="26.25" customHeight="1" x14ac:dyDescent="0.25">
      <c r="A77" s="68"/>
      <c r="B77" s="137"/>
      <c r="C77" s="140">
        <v>22</v>
      </c>
      <c r="D77" s="133"/>
      <c r="E77" s="18">
        <f t="shared" si="132"/>
        <v>0</v>
      </c>
      <c r="F77" s="18">
        <f t="shared" si="133"/>
        <v>0</v>
      </c>
      <c r="G77" s="18">
        <f t="shared" si="134"/>
        <v>0</v>
      </c>
      <c r="H77" s="89"/>
      <c r="I77" s="101" t="s">
        <v>455</v>
      </c>
      <c r="J77" s="109">
        <f>SUM(J72:J76)</f>
        <v>141</v>
      </c>
      <c r="K77" s="65"/>
      <c r="L77" s="18">
        <f t="shared" si="135"/>
        <v>0</v>
      </c>
      <c r="M77" s="18">
        <f t="shared" si="136"/>
        <v>0</v>
      </c>
      <c r="N77" s="18">
        <f t="shared" si="137"/>
        <v>0</v>
      </c>
      <c r="O77" s="89"/>
      <c r="P77" s="101" t="s">
        <v>455</v>
      </c>
      <c r="Q77" s="110">
        <f>SUM(Q72:Q76)</f>
        <v>129</v>
      </c>
      <c r="R77" s="65"/>
      <c r="S77" s="135">
        <f t="shared" si="138"/>
        <v>0</v>
      </c>
      <c r="T77" s="135">
        <f t="shared" si="139"/>
        <v>0</v>
      </c>
      <c r="U77" s="135">
        <f t="shared" si="140"/>
        <v>0</v>
      </c>
      <c r="V77" s="89"/>
      <c r="W77" s="101" t="s">
        <v>455</v>
      </c>
      <c r="X77" s="109">
        <f>SUM(X72:X76)</f>
        <v>60</v>
      </c>
      <c r="Y77" s="156"/>
      <c r="Z77" s="135">
        <f t="shared" si="141"/>
        <v>0</v>
      </c>
      <c r="AA77" s="135">
        <f t="shared" si="142"/>
        <v>4</v>
      </c>
      <c r="AB77" s="135">
        <f t="shared" si="143"/>
        <v>4</v>
      </c>
      <c r="AC77" s="89"/>
      <c r="AD77" s="101" t="s">
        <v>455</v>
      </c>
      <c r="AE77" s="109">
        <f>SUM(AE72:AE76)</f>
        <v>219</v>
      </c>
      <c r="AF77" s="18"/>
      <c r="AG77" s="92"/>
      <c r="AH77" s="19" t="str">
        <f t="shared" si="144"/>
        <v/>
      </c>
      <c r="AI77" s="98"/>
      <c r="AJ77" s="98"/>
      <c r="AK77" s="177"/>
    </row>
    <row r="78" spans="1:37" ht="15" customHeight="1" x14ac:dyDescent="0.25">
      <c r="A78" s="68">
        <v>1</v>
      </c>
      <c r="B78" s="137"/>
      <c r="C78" s="139">
        <v>23</v>
      </c>
      <c r="D78" s="133"/>
      <c r="E78" s="18">
        <f t="shared" si="132"/>
        <v>0</v>
      </c>
      <c r="F78" s="18">
        <f t="shared" si="133"/>
        <v>0</v>
      </c>
      <c r="G78" s="18">
        <f t="shared" si="134"/>
        <v>0</v>
      </c>
      <c r="H78" s="15">
        <f t="shared" ref="H78:H82" si="157">G78</f>
        <v>0</v>
      </c>
      <c r="I78" s="84">
        <f>IF(H78="","",RANK(H78,H78:H82,0))</f>
        <v>1</v>
      </c>
      <c r="J78" s="84">
        <f>IF(I78&lt;5,H78,"")</f>
        <v>0</v>
      </c>
      <c r="K78" s="65"/>
      <c r="L78" s="18">
        <f t="shared" si="135"/>
        <v>0</v>
      </c>
      <c r="M78" s="18">
        <f t="shared" si="136"/>
        <v>0</v>
      </c>
      <c r="N78" s="18">
        <f t="shared" si="137"/>
        <v>0</v>
      </c>
      <c r="O78" s="15">
        <f t="shared" ref="O78:O82" si="158">N78</f>
        <v>0</v>
      </c>
      <c r="P78" s="96">
        <f>IF(O78="","",RANK(O78,O78:O82,0))</f>
        <v>1</v>
      </c>
      <c r="Q78" s="96">
        <f>IF(P78&lt;5,O78,"")</f>
        <v>0</v>
      </c>
      <c r="R78" s="65"/>
      <c r="S78" s="135">
        <f t="shared" si="138"/>
        <v>0</v>
      </c>
      <c r="T78" s="135">
        <f t="shared" si="139"/>
        <v>0</v>
      </c>
      <c r="U78" s="135">
        <f t="shared" si="140"/>
        <v>0</v>
      </c>
      <c r="V78" s="15">
        <f t="shared" ref="V78:V82" si="159">U78</f>
        <v>0</v>
      </c>
      <c r="W78" s="84">
        <f>IF(V78="","",RANK(V78,V78:V82,0))</f>
        <v>1</v>
      </c>
      <c r="X78" s="84">
        <f>IF(W78&lt;5,V78,"")</f>
        <v>0</v>
      </c>
      <c r="Y78" s="154">
        <v>-100</v>
      </c>
      <c r="Z78" s="135">
        <f t="shared" si="141"/>
        <v>0</v>
      </c>
      <c r="AA78" s="135">
        <f t="shared" si="142"/>
        <v>0</v>
      </c>
      <c r="AB78" s="135">
        <f t="shared" si="143"/>
        <v>0</v>
      </c>
      <c r="AC78" s="15">
        <f t="shared" ref="AC78:AC82" si="160">AB78</f>
        <v>0</v>
      </c>
      <c r="AD78" s="84">
        <f>IF(AC78="","",RANK(AC78,AC78:AC82,0))</f>
        <v>1</v>
      </c>
      <c r="AE78" s="84">
        <f>IF(AD78&lt;5,AC78,"")</f>
        <v>0</v>
      </c>
      <c r="AF78" s="18">
        <f t="shared" si="149"/>
        <v>0</v>
      </c>
      <c r="AG78" s="19">
        <f t="shared" ref="AG78:AG82" si="161">AF78</f>
        <v>0</v>
      </c>
      <c r="AH78" s="19">
        <f t="shared" si="144"/>
        <v>168</v>
      </c>
      <c r="AI78" s="171">
        <f>SUM(J78:J82,Q78:Q82,X78:X82,AE78:AE82)</f>
        <v>0</v>
      </c>
      <c r="AJ78" s="129">
        <f t="shared" ref="AJ78" si="162">AI78</f>
        <v>0</v>
      </c>
      <c r="AK78" s="175">
        <f t="shared" ref="AK78" si="163">IF(ISNUMBER(AI78),RANK(AI78,$AI$6:$AI$293,0),"")</f>
        <v>36</v>
      </c>
    </row>
    <row r="79" spans="1:37" ht="15" customHeight="1" x14ac:dyDescent="0.25">
      <c r="A79" s="68">
        <v>2</v>
      </c>
      <c r="B79" s="137"/>
      <c r="C79" s="139">
        <v>23</v>
      </c>
      <c r="D79" s="133"/>
      <c r="E79" s="18">
        <f t="shared" si="132"/>
        <v>0</v>
      </c>
      <c r="F79" s="18">
        <f t="shared" si="133"/>
        <v>0</v>
      </c>
      <c r="G79" s="18">
        <f t="shared" si="134"/>
        <v>0</v>
      </c>
      <c r="H79" s="15">
        <f t="shared" si="157"/>
        <v>0</v>
      </c>
      <c r="I79" s="84">
        <f>IF(H79="","",RANK(H79,H78:H82,0))</f>
        <v>1</v>
      </c>
      <c r="J79" s="84">
        <f t="shared" ref="J79:J82" si="164">IF(I79&lt;5,H79,"")</f>
        <v>0</v>
      </c>
      <c r="K79" s="65"/>
      <c r="L79" s="18">
        <f t="shared" si="135"/>
        <v>0</v>
      </c>
      <c r="M79" s="18">
        <f t="shared" si="136"/>
        <v>0</v>
      </c>
      <c r="N79" s="18">
        <f t="shared" si="137"/>
        <v>0</v>
      </c>
      <c r="O79" s="15">
        <f t="shared" si="158"/>
        <v>0</v>
      </c>
      <c r="P79" s="96">
        <f>IF(O79="","",RANK(O79,O78:O82,0))</f>
        <v>1</v>
      </c>
      <c r="Q79" s="96">
        <f t="shared" ref="Q79:Q82" si="165">IF(P79&lt;5,O79,"")</f>
        <v>0</v>
      </c>
      <c r="R79" s="65"/>
      <c r="S79" s="135">
        <f t="shared" si="138"/>
        <v>0</v>
      </c>
      <c r="T79" s="135">
        <f t="shared" si="139"/>
        <v>0</v>
      </c>
      <c r="U79" s="135">
        <f t="shared" si="140"/>
        <v>0</v>
      </c>
      <c r="V79" s="15">
        <f t="shared" si="159"/>
        <v>0</v>
      </c>
      <c r="W79" s="84">
        <f>IF(V79="","",RANK(V79,V78:V82,0))</f>
        <v>1</v>
      </c>
      <c r="X79" s="84">
        <f t="shared" ref="X79:X82" si="166">IF(W79&lt;5,V79,"")</f>
        <v>0</v>
      </c>
      <c r="Y79" s="154">
        <v>-100</v>
      </c>
      <c r="Z79" s="135">
        <f t="shared" si="141"/>
        <v>0</v>
      </c>
      <c r="AA79" s="135">
        <f t="shared" si="142"/>
        <v>0</v>
      </c>
      <c r="AB79" s="135">
        <f t="shared" si="143"/>
        <v>0</v>
      </c>
      <c r="AC79" s="15">
        <f t="shared" si="160"/>
        <v>0</v>
      </c>
      <c r="AD79" s="84">
        <f>IF(AC79="","",RANK(AC79,AC78:AC82,0))</f>
        <v>1</v>
      </c>
      <c r="AE79" s="84">
        <f t="shared" ref="AE79:AE82" si="167">IF(AD79&lt;5,AC79,"")</f>
        <v>0</v>
      </c>
      <c r="AF79" s="18">
        <f t="shared" si="149"/>
        <v>0</v>
      </c>
      <c r="AG79" s="19">
        <f t="shared" si="161"/>
        <v>0</v>
      </c>
      <c r="AH79" s="19">
        <f t="shared" si="144"/>
        <v>168</v>
      </c>
      <c r="AI79" s="172"/>
      <c r="AJ79" s="129"/>
      <c r="AK79" s="176"/>
    </row>
    <row r="80" spans="1:37" ht="15" customHeight="1" x14ac:dyDescent="0.25">
      <c r="A80" s="68">
        <v>3</v>
      </c>
      <c r="B80" s="137"/>
      <c r="C80" s="139">
        <v>23</v>
      </c>
      <c r="D80" s="133"/>
      <c r="E80" s="18">
        <f t="shared" si="132"/>
        <v>0</v>
      </c>
      <c r="F80" s="18">
        <f t="shared" si="133"/>
        <v>0</v>
      </c>
      <c r="G80" s="18">
        <f t="shared" si="134"/>
        <v>0</v>
      </c>
      <c r="H80" s="15">
        <f t="shared" si="157"/>
        <v>0</v>
      </c>
      <c r="I80" s="84">
        <f>IF(H80="","",RANK(H80,H78:H82,0))</f>
        <v>1</v>
      </c>
      <c r="J80" s="84">
        <f t="shared" si="164"/>
        <v>0</v>
      </c>
      <c r="K80" s="65"/>
      <c r="L80" s="18">
        <f t="shared" si="135"/>
        <v>0</v>
      </c>
      <c r="M80" s="18">
        <f t="shared" si="136"/>
        <v>0</v>
      </c>
      <c r="N80" s="18">
        <f t="shared" si="137"/>
        <v>0</v>
      </c>
      <c r="O80" s="15">
        <f t="shared" si="158"/>
        <v>0</v>
      </c>
      <c r="P80" s="96">
        <f>IF(O80="","",RANK(O80,O78:O82,0))</f>
        <v>1</v>
      </c>
      <c r="Q80" s="96">
        <f t="shared" si="165"/>
        <v>0</v>
      </c>
      <c r="R80" s="65"/>
      <c r="S80" s="135">
        <f t="shared" si="138"/>
        <v>0</v>
      </c>
      <c r="T80" s="135">
        <f t="shared" si="139"/>
        <v>0</v>
      </c>
      <c r="U80" s="135">
        <f t="shared" si="140"/>
        <v>0</v>
      </c>
      <c r="V80" s="15">
        <f t="shared" si="159"/>
        <v>0</v>
      </c>
      <c r="W80" s="84">
        <f>IF(V80="","",RANK(V80,V78:V82,0))</f>
        <v>1</v>
      </c>
      <c r="X80" s="84">
        <f t="shared" si="166"/>
        <v>0</v>
      </c>
      <c r="Y80" s="154">
        <v>-100</v>
      </c>
      <c r="Z80" s="135">
        <f t="shared" si="141"/>
        <v>0</v>
      </c>
      <c r="AA80" s="135">
        <f t="shared" si="142"/>
        <v>0</v>
      </c>
      <c r="AB80" s="135">
        <f t="shared" si="143"/>
        <v>0</v>
      </c>
      <c r="AC80" s="15">
        <f t="shared" si="160"/>
        <v>0</v>
      </c>
      <c r="AD80" s="84">
        <f>IF(AC80="","",RANK(AC80,AC78:AC82,0))</f>
        <v>1</v>
      </c>
      <c r="AE80" s="84">
        <f t="shared" si="167"/>
        <v>0</v>
      </c>
      <c r="AF80" s="18">
        <f t="shared" si="149"/>
        <v>0</v>
      </c>
      <c r="AG80" s="19">
        <f t="shared" si="161"/>
        <v>0</v>
      </c>
      <c r="AH80" s="19">
        <f t="shared" si="144"/>
        <v>168</v>
      </c>
      <c r="AI80" s="172"/>
      <c r="AJ80" s="129"/>
      <c r="AK80" s="176"/>
    </row>
    <row r="81" spans="1:37" ht="15" customHeight="1" x14ac:dyDescent="0.25">
      <c r="A81" s="68">
        <v>4</v>
      </c>
      <c r="B81" s="137"/>
      <c r="C81" s="139">
        <v>23</v>
      </c>
      <c r="D81" s="133"/>
      <c r="E81" s="18">
        <f t="shared" si="132"/>
        <v>0</v>
      </c>
      <c r="F81" s="18">
        <f t="shared" si="133"/>
        <v>0</v>
      </c>
      <c r="G81" s="18">
        <f t="shared" si="134"/>
        <v>0</v>
      </c>
      <c r="H81" s="15">
        <f t="shared" si="157"/>
        <v>0</v>
      </c>
      <c r="I81" s="84">
        <f>IF(H81="","",RANK(H81,H78:H82,0))</f>
        <v>1</v>
      </c>
      <c r="J81" s="84">
        <f t="shared" si="164"/>
        <v>0</v>
      </c>
      <c r="K81" s="65"/>
      <c r="L81" s="18">
        <f t="shared" si="135"/>
        <v>0</v>
      </c>
      <c r="M81" s="18">
        <f t="shared" si="136"/>
        <v>0</v>
      </c>
      <c r="N81" s="18">
        <f t="shared" si="137"/>
        <v>0</v>
      </c>
      <c r="O81" s="15">
        <f t="shared" si="158"/>
        <v>0</v>
      </c>
      <c r="P81" s="96">
        <f>IF(O81="","",RANK(O81,O78:O82,0))</f>
        <v>1</v>
      </c>
      <c r="Q81" s="96">
        <f t="shared" si="165"/>
        <v>0</v>
      </c>
      <c r="R81" s="65"/>
      <c r="S81" s="135">
        <f t="shared" si="138"/>
        <v>0</v>
      </c>
      <c r="T81" s="135">
        <f t="shared" si="139"/>
        <v>0</v>
      </c>
      <c r="U81" s="135">
        <f t="shared" si="140"/>
        <v>0</v>
      </c>
      <c r="V81" s="15">
        <f t="shared" si="159"/>
        <v>0</v>
      </c>
      <c r="W81" s="84">
        <f>IF(V81="","",RANK(V81,V78:V82,0))</f>
        <v>1</v>
      </c>
      <c r="X81" s="84">
        <f t="shared" si="166"/>
        <v>0</v>
      </c>
      <c r="Y81" s="154">
        <v>-100</v>
      </c>
      <c r="Z81" s="135">
        <f t="shared" si="141"/>
        <v>0</v>
      </c>
      <c r="AA81" s="135">
        <f t="shared" si="142"/>
        <v>0</v>
      </c>
      <c r="AB81" s="135">
        <f t="shared" si="143"/>
        <v>0</v>
      </c>
      <c r="AC81" s="15">
        <f t="shared" si="160"/>
        <v>0</v>
      </c>
      <c r="AD81" s="84">
        <f>IF(AC81="","",RANK(AC81,AC78:AC82,0))</f>
        <v>1</v>
      </c>
      <c r="AE81" s="84">
        <f t="shared" si="167"/>
        <v>0</v>
      </c>
      <c r="AF81" s="18">
        <f t="shared" si="149"/>
        <v>0</v>
      </c>
      <c r="AG81" s="19">
        <f t="shared" si="161"/>
        <v>0</v>
      </c>
      <c r="AH81" s="19">
        <f t="shared" si="144"/>
        <v>168</v>
      </c>
      <c r="AI81" s="172"/>
      <c r="AJ81" s="129"/>
      <c r="AK81" s="176"/>
    </row>
    <row r="82" spans="1:37" ht="15" customHeight="1" x14ac:dyDescent="0.25">
      <c r="A82" s="68">
        <v>5</v>
      </c>
      <c r="B82" s="137"/>
      <c r="C82" s="139">
        <v>23</v>
      </c>
      <c r="D82" s="133"/>
      <c r="E82" s="18">
        <f t="shared" si="132"/>
        <v>0</v>
      </c>
      <c r="F82" s="18">
        <f t="shared" si="133"/>
        <v>0</v>
      </c>
      <c r="G82" s="18">
        <f t="shared" si="134"/>
        <v>0</v>
      </c>
      <c r="H82" s="15">
        <f t="shared" si="157"/>
        <v>0</v>
      </c>
      <c r="I82" s="84">
        <f>IF(H82="","",RANK(H82,H78:H82,0))</f>
        <v>1</v>
      </c>
      <c r="J82" s="84">
        <f t="shared" si="164"/>
        <v>0</v>
      </c>
      <c r="K82" s="65"/>
      <c r="L82" s="18">
        <f t="shared" si="135"/>
        <v>0</v>
      </c>
      <c r="M82" s="18">
        <f t="shared" si="136"/>
        <v>0</v>
      </c>
      <c r="N82" s="18">
        <f t="shared" si="137"/>
        <v>0</v>
      </c>
      <c r="O82" s="15">
        <f t="shared" si="158"/>
        <v>0</v>
      </c>
      <c r="P82" s="96">
        <f>IF(O82="","",RANK(O82,O78:O82,0))</f>
        <v>1</v>
      </c>
      <c r="Q82" s="96">
        <f t="shared" si="165"/>
        <v>0</v>
      </c>
      <c r="R82" s="65"/>
      <c r="S82" s="135">
        <f t="shared" si="138"/>
        <v>0</v>
      </c>
      <c r="T82" s="135">
        <f t="shared" si="139"/>
        <v>0</v>
      </c>
      <c r="U82" s="135">
        <f t="shared" si="140"/>
        <v>0</v>
      </c>
      <c r="V82" s="15">
        <f t="shared" si="159"/>
        <v>0</v>
      </c>
      <c r="W82" s="84">
        <f>IF(V82="","",RANK(V82,V78:V82,0))</f>
        <v>1</v>
      </c>
      <c r="X82" s="84">
        <f t="shared" si="166"/>
        <v>0</v>
      </c>
      <c r="Y82" s="154">
        <v>-100</v>
      </c>
      <c r="Z82" s="135">
        <f t="shared" si="141"/>
        <v>0</v>
      </c>
      <c r="AA82" s="135">
        <f t="shared" si="142"/>
        <v>0</v>
      </c>
      <c r="AB82" s="135">
        <f t="shared" si="143"/>
        <v>0</v>
      </c>
      <c r="AC82" s="15">
        <f t="shared" si="160"/>
        <v>0</v>
      </c>
      <c r="AD82" s="84">
        <f>IF(AC82="","",RANK(AC82,AC78:AC82,0))</f>
        <v>1</v>
      </c>
      <c r="AE82" s="84">
        <f t="shared" si="167"/>
        <v>0</v>
      </c>
      <c r="AF82" s="18">
        <f t="shared" si="149"/>
        <v>0</v>
      </c>
      <c r="AG82" s="19">
        <f t="shared" si="161"/>
        <v>0</v>
      </c>
      <c r="AH82" s="19">
        <f t="shared" si="144"/>
        <v>168</v>
      </c>
      <c r="AI82" s="173"/>
      <c r="AJ82" s="129"/>
      <c r="AK82" s="176"/>
    </row>
    <row r="83" spans="1:37" ht="26.25" customHeight="1" x14ac:dyDescent="0.25">
      <c r="A83" s="68"/>
      <c r="B83" s="137"/>
      <c r="C83" s="140">
        <v>23</v>
      </c>
      <c r="D83" s="133"/>
      <c r="E83" s="18">
        <f t="shared" si="132"/>
        <v>0</v>
      </c>
      <c r="F83" s="18">
        <f t="shared" si="133"/>
        <v>0</v>
      </c>
      <c r="G83" s="18">
        <f t="shared" si="134"/>
        <v>0</v>
      </c>
      <c r="H83" s="89"/>
      <c r="I83" s="101" t="s">
        <v>455</v>
      </c>
      <c r="J83" s="109">
        <f>SUM(J78:J82)</f>
        <v>0</v>
      </c>
      <c r="K83" s="65"/>
      <c r="L83" s="18">
        <f t="shared" si="135"/>
        <v>0</v>
      </c>
      <c r="M83" s="18">
        <f t="shared" si="136"/>
        <v>0</v>
      </c>
      <c r="N83" s="18">
        <f t="shared" si="137"/>
        <v>0</v>
      </c>
      <c r="O83" s="89"/>
      <c r="P83" s="101" t="s">
        <v>455</v>
      </c>
      <c r="Q83" s="110">
        <f>SUM(Q78:Q82)</f>
        <v>0</v>
      </c>
      <c r="R83" s="65"/>
      <c r="S83" s="135">
        <f t="shared" si="138"/>
        <v>0</v>
      </c>
      <c r="T83" s="135">
        <f t="shared" si="139"/>
        <v>0</v>
      </c>
      <c r="U83" s="135">
        <f t="shared" si="140"/>
        <v>0</v>
      </c>
      <c r="V83" s="89"/>
      <c r="W83" s="101" t="s">
        <v>455</v>
      </c>
      <c r="X83" s="109">
        <f>SUM(X78:X82)</f>
        <v>0</v>
      </c>
      <c r="Y83" s="156"/>
      <c r="Z83" s="135">
        <f t="shared" si="141"/>
        <v>0</v>
      </c>
      <c r="AA83" s="135">
        <f t="shared" si="142"/>
        <v>4</v>
      </c>
      <c r="AB83" s="135">
        <f t="shared" si="143"/>
        <v>4</v>
      </c>
      <c r="AC83" s="89"/>
      <c r="AD83" s="101" t="s">
        <v>455</v>
      </c>
      <c r="AE83" s="109">
        <f>SUM(AE78:AE82)</f>
        <v>0</v>
      </c>
      <c r="AF83" s="18"/>
      <c r="AG83" s="92"/>
      <c r="AH83" s="19" t="str">
        <f t="shared" si="144"/>
        <v/>
      </c>
      <c r="AI83" s="98"/>
      <c r="AJ83" s="98"/>
      <c r="AK83" s="177"/>
    </row>
    <row r="84" spans="1:37" ht="15" customHeight="1" x14ac:dyDescent="0.25">
      <c r="A84" s="68">
        <v>1</v>
      </c>
      <c r="B84" s="137"/>
      <c r="C84" s="139">
        <v>24</v>
      </c>
      <c r="D84" s="133">
        <v>8.4</v>
      </c>
      <c r="E84" s="18">
        <f t="shared" si="132"/>
        <v>0</v>
      </c>
      <c r="F84" s="18">
        <f t="shared" si="133"/>
        <v>20</v>
      </c>
      <c r="G84" s="18">
        <f t="shared" si="134"/>
        <v>20</v>
      </c>
      <c r="H84" s="15">
        <f t="shared" ref="H84:H88" si="168">G84</f>
        <v>20</v>
      </c>
      <c r="I84" s="84">
        <f>IF(H84="","",RANK(H84,H84:H88,0))</f>
        <v>3</v>
      </c>
      <c r="J84" s="84">
        <f>IF(I84&lt;5,H84,"")</f>
        <v>20</v>
      </c>
      <c r="K84" s="65">
        <v>170</v>
      </c>
      <c r="L84" s="18">
        <f t="shared" si="135"/>
        <v>0</v>
      </c>
      <c r="M84" s="18">
        <f t="shared" si="136"/>
        <v>23</v>
      </c>
      <c r="N84" s="18">
        <f t="shared" si="137"/>
        <v>23</v>
      </c>
      <c r="O84" s="15">
        <f t="shared" ref="O84:O88" si="169">N84</f>
        <v>23</v>
      </c>
      <c r="P84" s="96">
        <f>IF(O84="","",RANK(O84,O84:O88,0))</f>
        <v>4</v>
      </c>
      <c r="Q84" s="96">
        <f>IF(P84&lt;5,O84,"")</f>
        <v>23</v>
      </c>
      <c r="R84" s="65">
        <v>0</v>
      </c>
      <c r="S84" s="135">
        <f t="shared" si="138"/>
        <v>0</v>
      </c>
      <c r="T84" s="135">
        <f t="shared" si="139"/>
        <v>0</v>
      </c>
      <c r="U84" s="135">
        <f t="shared" si="140"/>
        <v>0</v>
      </c>
      <c r="V84" s="15">
        <f t="shared" ref="V84:V88" si="170">U84</f>
        <v>0</v>
      </c>
      <c r="W84" s="84">
        <f>IF(V84="","",RANK(V84,V84:V88,0))</f>
        <v>3</v>
      </c>
      <c r="X84" s="84">
        <f>IF(W84&lt;5,V84,"")</f>
        <v>0</v>
      </c>
      <c r="Y84" s="156">
        <v>24</v>
      </c>
      <c r="Z84" s="135">
        <f t="shared" si="141"/>
        <v>0</v>
      </c>
      <c r="AA84" s="135">
        <f t="shared" si="142"/>
        <v>56</v>
      </c>
      <c r="AB84" s="135">
        <f t="shared" si="143"/>
        <v>56</v>
      </c>
      <c r="AC84" s="15">
        <f t="shared" ref="AC84:AC88" si="171">AB84</f>
        <v>56</v>
      </c>
      <c r="AD84" s="84">
        <f>IF(AC84="","",RANK(AC84,AC84:AC88,0))</f>
        <v>1</v>
      </c>
      <c r="AE84" s="84">
        <f>IF(AD84&lt;5,AC84,"")</f>
        <v>56</v>
      </c>
      <c r="AF84" s="18">
        <f t="shared" si="149"/>
        <v>99</v>
      </c>
      <c r="AG84" s="19">
        <f t="shared" ref="AG84:AG88" si="172">AF84</f>
        <v>99</v>
      </c>
      <c r="AH84" s="19">
        <f t="shared" si="144"/>
        <v>95</v>
      </c>
      <c r="AI84" s="171">
        <f>SUM(J84:J88,Q84:Q88,X84:X88,AE84:AE88)</f>
        <v>457</v>
      </c>
      <c r="AJ84" s="129">
        <f t="shared" ref="AJ84" si="173">AI84</f>
        <v>457</v>
      </c>
      <c r="AK84" s="175">
        <f t="shared" ref="AK84" si="174">IF(ISNUMBER(AI84),RANK(AI84,$AI$6:$AI$293,0),"")</f>
        <v>20</v>
      </c>
    </row>
    <row r="85" spans="1:37" ht="15" customHeight="1" x14ac:dyDescent="0.25">
      <c r="A85" s="68">
        <v>2</v>
      </c>
      <c r="B85" s="137"/>
      <c r="C85" s="139">
        <v>24</v>
      </c>
      <c r="D85" s="133">
        <v>8.4</v>
      </c>
      <c r="E85" s="18">
        <f t="shared" si="132"/>
        <v>0</v>
      </c>
      <c r="F85" s="18">
        <f t="shared" si="133"/>
        <v>20</v>
      </c>
      <c r="G85" s="18">
        <f t="shared" si="134"/>
        <v>20</v>
      </c>
      <c r="H85" s="15">
        <f t="shared" si="168"/>
        <v>20</v>
      </c>
      <c r="I85" s="84">
        <f>IF(H85="","",RANK(H85,H84:H88,0))</f>
        <v>3</v>
      </c>
      <c r="J85" s="84">
        <f t="shared" ref="J85:J88" si="175">IF(I85&lt;5,H85,"")</f>
        <v>20</v>
      </c>
      <c r="K85" s="65">
        <v>172</v>
      </c>
      <c r="L85" s="18">
        <f t="shared" si="135"/>
        <v>0</v>
      </c>
      <c r="M85" s="18">
        <f t="shared" si="136"/>
        <v>24</v>
      </c>
      <c r="N85" s="18">
        <f t="shared" si="137"/>
        <v>24</v>
      </c>
      <c r="O85" s="15">
        <f t="shared" si="169"/>
        <v>24</v>
      </c>
      <c r="P85" s="96">
        <f>IF(O85="","",RANK(O85,O84:O88,0))</f>
        <v>3</v>
      </c>
      <c r="Q85" s="96">
        <f t="shared" ref="Q85:Q88" si="176">IF(P85&lt;5,O85,"")</f>
        <v>24</v>
      </c>
      <c r="R85" s="65">
        <v>0</v>
      </c>
      <c r="S85" s="135">
        <f t="shared" si="138"/>
        <v>0</v>
      </c>
      <c r="T85" s="135">
        <f t="shared" si="139"/>
        <v>0</v>
      </c>
      <c r="U85" s="135">
        <f t="shared" si="140"/>
        <v>0</v>
      </c>
      <c r="V85" s="15">
        <f t="shared" si="170"/>
        <v>0</v>
      </c>
      <c r="W85" s="84">
        <f>IF(V85="","",RANK(V85,V84:V88,0))</f>
        <v>3</v>
      </c>
      <c r="X85" s="84">
        <f t="shared" ref="X85:X87" si="177">IF(W85&lt;5,V85,"")</f>
        <v>0</v>
      </c>
      <c r="Y85" s="156">
        <v>21</v>
      </c>
      <c r="Z85" s="135">
        <f t="shared" si="141"/>
        <v>0</v>
      </c>
      <c r="AA85" s="135">
        <f t="shared" si="142"/>
        <v>50</v>
      </c>
      <c r="AB85" s="135">
        <f t="shared" si="143"/>
        <v>50</v>
      </c>
      <c r="AC85" s="15">
        <f t="shared" si="171"/>
        <v>50</v>
      </c>
      <c r="AD85" s="84">
        <f>IF(AC85="","",RANK(AC85,AC84:AC88,0))</f>
        <v>2</v>
      </c>
      <c r="AE85" s="84">
        <f t="shared" ref="AE85:AE88" si="178">IF(AD85&lt;5,AC85,"")</f>
        <v>50</v>
      </c>
      <c r="AF85" s="18">
        <f t="shared" si="149"/>
        <v>94</v>
      </c>
      <c r="AG85" s="19">
        <f t="shared" si="172"/>
        <v>94</v>
      </c>
      <c r="AH85" s="19">
        <f t="shared" si="144"/>
        <v>109</v>
      </c>
      <c r="AI85" s="172"/>
      <c r="AJ85" s="129"/>
      <c r="AK85" s="176"/>
    </row>
    <row r="86" spans="1:37" ht="15" customHeight="1" x14ac:dyDescent="0.25">
      <c r="A86" s="68">
        <v>3</v>
      </c>
      <c r="B86" s="137"/>
      <c r="C86" s="139">
        <v>24</v>
      </c>
      <c r="D86" s="133">
        <v>7.8</v>
      </c>
      <c r="E86" s="18">
        <f t="shared" si="132"/>
        <v>38</v>
      </c>
      <c r="F86" s="18">
        <f t="shared" si="133"/>
        <v>0</v>
      </c>
      <c r="G86" s="18">
        <f t="shared" si="134"/>
        <v>38</v>
      </c>
      <c r="H86" s="15">
        <f t="shared" si="168"/>
        <v>38</v>
      </c>
      <c r="I86" s="84">
        <f>IF(H86="","",RANK(H86,H84:H88,0))</f>
        <v>2</v>
      </c>
      <c r="J86" s="84">
        <f t="shared" si="175"/>
        <v>38</v>
      </c>
      <c r="K86" s="65">
        <v>193</v>
      </c>
      <c r="L86" s="18">
        <f t="shared" si="135"/>
        <v>0</v>
      </c>
      <c r="M86" s="18">
        <f t="shared" si="136"/>
        <v>34</v>
      </c>
      <c r="N86" s="18">
        <f t="shared" si="137"/>
        <v>34</v>
      </c>
      <c r="O86" s="15">
        <f t="shared" si="169"/>
        <v>34</v>
      </c>
      <c r="P86" s="96">
        <f>IF(O86="","",RANK(O86,O84:O88,0))</f>
        <v>1</v>
      </c>
      <c r="Q86" s="96">
        <f t="shared" si="176"/>
        <v>34</v>
      </c>
      <c r="R86" s="65">
        <v>15</v>
      </c>
      <c r="S86" s="135">
        <f t="shared" si="138"/>
        <v>0</v>
      </c>
      <c r="T86" s="135">
        <f t="shared" si="139"/>
        <v>16</v>
      </c>
      <c r="U86" s="135">
        <f t="shared" si="140"/>
        <v>16</v>
      </c>
      <c r="V86" s="15">
        <f t="shared" si="170"/>
        <v>16</v>
      </c>
      <c r="W86" s="84">
        <f>IF(V86="","",RANK(V86,V84:V88,0))</f>
        <v>2</v>
      </c>
      <c r="X86" s="84">
        <f t="shared" si="177"/>
        <v>16</v>
      </c>
      <c r="Y86" s="156">
        <v>20.5</v>
      </c>
      <c r="Z86" s="135">
        <f t="shared" si="141"/>
        <v>0</v>
      </c>
      <c r="AA86" s="135">
        <f t="shared" si="142"/>
        <v>48</v>
      </c>
      <c r="AB86" s="135">
        <f t="shared" si="143"/>
        <v>48</v>
      </c>
      <c r="AC86" s="15">
        <f t="shared" si="171"/>
        <v>48</v>
      </c>
      <c r="AD86" s="84">
        <f>IF(AC86="","",RANK(AC86,AC84:AC88,0))</f>
        <v>3</v>
      </c>
      <c r="AE86" s="84">
        <f t="shared" si="178"/>
        <v>48</v>
      </c>
      <c r="AF86" s="18">
        <f t="shared" si="149"/>
        <v>136</v>
      </c>
      <c r="AG86" s="19">
        <f t="shared" si="172"/>
        <v>136</v>
      </c>
      <c r="AH86" s="19">
        <f t="shared" si="144"/>
        <v>39</v>
      </c>
      <c r="AI86" s="172"/>
      <c r="AJ86" s="129"/>
      <c r="AK86" s="176"/>
    </row>
    <row r="87" spans="1:37" ht="15" customHeight="1" x14ac:dyDescent="0.25">
      <c r="A87" s="68">
        <v>4</v>
      </c>
      <c r="B87" s="137"/>
      <c r="C87" s="139">
        <v>24</v>
      </c>
      <c r="D87" s="133">
        <v>7.7</v>
      </c>
      <c r="E87" s="18">
        <f t="shared" si="132"/>
        <v>42</v>
      </c>
      <c r="F87" s="18">
        <f t="shared" si="133"/>
        <v>0</v>
      </c>
      <c r="G87" s="18">
        <f t="shared" si="134"/>
        <v>42</v>
      </c>
      <c r="H87" s="15">
        <f t="shared" si="168"/>
        <v>42</v>
      </c>
      <c r="I87" s="84">
        <f>IF(H87="","",RANK(H87,H84:H88,0))</f>
        <v>1</v>
      </c>
      <c r="J87" s="84">
        <f t="shared" si="175"/>
        <v>42</v>
      </c>
      <c r="K87" s="65">
        <v>181</v>
      </c>
      <c r="L87" s="18">
        <f t="shared" si="135"/>
        <v>0</v>
      </c>
      <c r="M87" s="18">
        <f t="shared" si="136"/>
        <v>28</v>
      </c>
      <c r="N87" s="18">
        <f t="shared" si="137"/>
        <v>28</v>
      </c>
      <c r="O87" s="15">
        <f t="shared" si="169"/>
        <v>28</v>
      </c>
      <c r="P87" s="96">
        <f>IF(O87="","",RANK(O87,O84:O88,0))</f>
        <v>2</v>
      </c>
      <c r="Q87" s="96">
        <f t="shared" si="176"/>
        <v>28</v>
      </c>
      <c r="R87" s="65">
        <v>18</v>
      </c>
      <c r="S87" s="135">
        <f t="shared" si="138"/>
        <v>0</v>
      </c>
      <c r="T87" s="135">
        <f t="shared" si="139"/>
        <v>22</v>
      </c>
      <c r="U87" s="135">
        <f t="shared" si="140"/>
        <v>22</v>
      </c>
      <c r="V87" s="15">
        <f t="shared" si="170"/>
        <v>22</v>
      </c>
      <c r="W87" s="84">
        <f>IF(V87="","",RANK(V87,V84:V88,0))</f>
        <v>1</v>
      </c>
      <c r="X87" s="84">
        <f t="shared" si="177"/>
        <v>22</v>
      </c>
      <c r="Y87" s="156">
        <v>16.5</v>
      </c>
      <c r="Z87" s="135">
        <f t="shared" si="141"/>
        <v>0</v>
      </c>
      <c r="AA87" s="135">
        <f t="shared" si="142"/>
        <v>36</v>
      </c>
      <c r="AB87" s="135">
        <f t="shared" si="143"/>
        <v>36</v>
      </c>
      <c r="AC87" s="15">
        <f t="shared" si="171"/>
        <v>36</v>
      </c>
      <c r="AD87" s="84">
        <f>IF(AC87="","",RANK(AC87,AC84:AC88,0))</f>
        <v>4</v>
      </c>
      <c r="AE87" s="84">
        <f t="shared" si="178"/>
        <v>36</v>
      </c>
      <c r="AF87" s="18">
        <f t="shared" si="149"/>
        <v>128</v>
      </c>
      <c r="AG87" s="19">
        <f t="shared" si="172"/>
        <v>128</v>
      </c>
      <c r="AH87" s="19">
        <f t="shared" si="144"/>
        <v>53</v>
      </c>
      <c r="AI87" s="172"/>
      <c r="AJ87" s="129"/>
      <c r="AK87" s="176"/>
    </row>
    <row r="88" spans="1:37" ht="15" customHeight="1" x14ac:dyDescent="0.25">
      <c r="A88" s="68">
        <v>5</v>
      </c>
      <c r="B88" s="137"/>
      <c r="C88" s="139">
        <v>24</v>
      </c>
      <c r="D88" s="133">
        <v>8.5</v>
      </c>
      <c r="E88" s="18">
        <f t="shared" si="132"/>
        <v>0</v>
      </c>
      <c r="F88" s="18">
        <f t="shared" si="133"/>
        <v>17</v>
      </c>
      <c r="G88" s="18">
        <f t="shared" si="134"/>
        <v>17</v>
      </c>
      <c r="H88" s="15">
        <f t="shared" si="168"/>
        <v>17</v>
      </c>
      <c r="I88" s="84">
        <f>IF(H88="","",RANK(H88,H84:H88,0))</f>
        <v>5</v>
      </c>
      <c r="J88" s="84" t="str">
        <f t="shared" si="175"/>
        <v/>
      </c>
      <c r="K88" s="65">
        <v>160</v>
      </c>
      <c r="L88" s="18">
        <f t="shared" si="135"/>
        <v>0</v>
      </c>
      <c r="M88" s="18">
        <f t="shared" si="136"/>
        <v>18</v>
      </c>
      <c r="N88" s="18">
        <f t="shared" si="137"/>
        <v>18</v>
      </c>
      <c r="O88" s="15">
        <f t="shared" si="169"/>
        <v>18</v>
      </c>
      <c r="P88" s="96">
        <f>IF(O88="","",RANK(O88,O84:O88,0))</f>
        <v>5</v>
      </c>
      <c r="Q88" s="96" t="str">
        <f t="shared" si="176"/>
        <v/>
      </c>
      <c r="R88" s="65">
        <v>1</v>
      </c>
      <c r="S88" s="135">
        <f t="shared" si="138"/>
        <v>0</v>
      </c>
      <c r="T88" s="135">
        <f t="shared" si="139"/>
        <v>0</v>
      </c>
      <c r="U88" s="135">
        <f t="shared" si="140"/>
        <v>0</v>
      </c>
      <c r="V88" s="15">
        <f t="shared" si="170"/>
        <v>0</v>
      </c>
      <c r="W88" s="84">
        <f>IF(V88="","",RANK(V88,V84:V88,0))</f>
        <v>3</v>
      </c>
      <c r="X88" s="84"/>
      <c r="Y88" s="156">
        <v>7</v>
      </c>
      <c r="Z88" s="135">
        <f t="shared" si="141"/>
        <v>0</v>
      </c>
      <c r="AA88" s="135">
        <f t="shared" si="142"/>
        <v>14</v>
      </c>
      <c r="AB88" s="135">
        <f t="shared" si="143"/>
        <v>14</v>
      </c>
      <c r="AC88" s="15">
        <f t="shared" si="171"/>
        <v>14</v>
      </c>
      <c r="AD88" s="84">
        <f>IF(AC88="","",RANK(AC88,AC84:AC88,0))</f>
        <v>5</v>
      </c>
      <c r="AE88" s="84" t="str">
        <f t="shared" si="178"/>
        <v/>
      </c>
      <c r="AF88" s="18">
        <f t="shared" si="149"/>
        <v>49</v>
      </c>
      <c r="AG88" s="19">
        <f t="shared" si="172"/>
        <v>49</v>
      </c>
      <c r="AH88" s="19">
        <f t="shared" si="144"/>
        <v>160</v>
      </c>
      <c r="AI88" s="173"/>
      <c r="AJ88" s="129"/>
      <c r="AK88" s="176"/>
    </row>
    <row r="89" spans="1:37" ht="26.25" customHeight="1" x14ac:dyDescent="0.25">
      <c r="A89" s="68"/>
      <c r="B89" s="137"/>
      <c r="C89" s="140">
        <v>24</v>
      </c>
      <c r="D89" s="133"/>
      <c r="E89" s="18">
        <f t="shared" si="132"/>
        <v>0</v>
      </c>
      <c r="F89" s="18">
        <f t="shared" si="133"/>
        <v>0</v>
      </c>
      <c r="G89" s="18">
        <f t="shared" si="134"/>
        <v>0</v>
      </c>
      <c r="H89" s="89"/>
      <c r="I89" s="101" t="s">
        <v>455</v>
      </c>
      <c r="J89" s="109">
        <f>SUM(J84:J88)</f>
        <v>120</v>
      </c>
      <c r="K89" s="65"/>
      <c r="L89" s="18">
        <f t="shared" si="135"/>
        <v>0</v>
      </c>
      <c r="M89" s="18">
        <f t="shared" si="136"/>
        <v>0</v>
      </c>
      <c r="N89" s="18">
        <f t="shared" si="137"/>
        <v>0</v>
      </c>
      <c r="O89" s="89"/>
      <c r="P89" s="101" t="s">
        <v>455</v>
      </c>
      <c r="Q89" s="110">
        <f>SUM(Q84:Q88)</f>
        <v>109</v>
      </c>
      <c r="R89" s="65"/>
      <c r="S89" s="135">
        <f t="shared" si="138"/>
        <v>0</v>
      </c>
      <c r="T89" s="135">
        <f t="shared" si="139"/>
        <v>0</v>
      </c>
      <c r="U89" s="135">
        <f t="shared" si="140"/>
        <v>0</v>
      </c>
      <c r="V89" s="89"/>
      <c r="W89" s="101" t="s">
        <v>455</v>
      </c>
      <c r="X89" s="109">
        <f>SUM(X84:X88)</f>
        <v>38</v>
      </c>
      <c r="Y89" s="156"/>
      <c r="Z89" s="135">
        <f t="shared" si="141"/>
        <v>0</v>
      </c>
      <c r="AA89" s="135">
        <f t="shared" si="142"/>
        <v>4</v>
      </c>
      <c r="AB89" s="135">
        <f t="shared" si="143"/>
        <v>4</v>
      </c>
      <c r="AC89" s="89"/>
      <c r="AD89" s="101" t="s">
        <v>455</v>
      </c>
      <c r="AE89" s="109">
        <f>SUM(AE84:AE88)</f>
        <v>190</v>
      </c>
      <c r="AF89" s="18"/>
      <c r="AG89" s="92"/>
      <c r="AH89" s="19" t="str">
        <f t="shared" si="144"/>
        <v/>
      </c>
      <c r="AI89" s="98"/>
      <c r="AJ89" s="98"/>
      <c r="AK89" s="177"/>
    </row>
    <row r="90" spans="1:37" ht="15" customHeight="1" x14ac:dyDescent="0.25">
      <c r="A90" s="68">
        <v>1</v>
      </c>
      <c r="B90" s="137"/>
      <c r="C90" s="139">
        <v>26</v>
      </c>
      <c r="D90" s="133">
        <v>7.9</v>
      </c>
      <c r="E90" s="18">
        <f t="shared" si="132"/>
        <v>35</v>
      </c>
      <c r="F90" s="18">
        <f t="shared" si="133"/>
        <v>0</v>
      </c>
      <c r="G90" s="18">
        <f t="shared" si="134"/>
        <v>35</v>
      </c>
      <c r="H90" s="15">
        <f t="shared" ref="H90:H94" si="179">G90</f>
        <v>35</v>
      </c>
      <c r="I90" s="84">
        <f>IF(H90="","",RANK(H90,H90:H94,0))</f>
        <v>1</v>
      </c>
      <c r="J90" s="84">
        <f>IF(I90&lt;5,H90,"")</f>
        <v>35</v>
      </c>
      <c r="K90" s="65">
        <v>195</v>
      </c>
      <c r="L90" s="18">
        <f t="shared" si="135"/>
        <v>0</v>
      </c>
      <c r="M90" s="18">
        <f t="shared" si="136"/>
        <v>35</v>
      </c>
      <c r="N90" s="18">
        <f t="shared" si="137"/>
        <v>35</v>
      </c>
      <c r="O90" s="15">
        <f t="shared" ref="O90:O94" si="180">N90</f>
        <v>35</v>
      </c>
      <c r="P90" s="96">
        <f>IF(O90="","",RANK(O90,O90:O94,0))</f>
        <v>2</v>
      </c>
      <c r="Q90" s="96">
        <f>IF(P90&lt;5,O90,"")</f>
        <v>35</v>
      </c>
      <c r="R90" s="65">
        <v>5</v>
      </c>
      <c r="S90" s="135">
        <f t="shared" si="138"/>
        <v>0</v>
      </c>
      <c r="T90" s="135">
        <f t="shared" si="139"/>
        <v>3</v>
      </c>
      <c r="U90" s="135">
        <f t="shared" si="140"/>
        <v>3</v>
      </c>
      <c r="V90" s="15">
        <f t="shared" ref="V90:V94" si="181">U90</f>
        <v>3</v>
      </c>
      <c r="W90" s="84">
        <f>IF(V90="","",RANK(V90,V90:V94,0))</f>
        <v>2</v>
      </c>
      <c r="X90" s="84">
        <f>IF(W90&lt;5,V90,"")</f>
        <v>3</v>
      </c>
      <c r="Y90" s="156">
        <v>12</v>
      </c>
      <c r="Z90" s="135">
        <f t="shared" si="141"/>
        <v>0</v>
      </c>
      <c r="AA90" s="135">
        <f t="shared" si="142"/>
        <v>24</v>
      </c>
      <c r="AB90" s="135">
        <f t="shared" si="143"/>
        <v>24</v>
      </c>
      <c r="AC90" s="15">
        <f t="shared" ref="AC90:AC94" si="182">AB90</f>
        <v>24</v>
      </c>
      <c r="AD90" s="84">
        <f>IF(AC90="","",RANK(AC90,AC90:AC94,0))</f>
        <v>4</v>
      </c>
      <c r="AE90" s="84">
        <f>IF(AD90&lt;5,AC90,"")</f>
        <v>24</v>
      </c>
      <c r="AF90" s="18">
        <f t="shared" si="149"/>
        <v>97</v>
      </c>
      <c r="AG90" s="19">
        <f t="shared" ref="AG90:AG94" si="183">AF90</f>
        <v>97</v>
      </c>
      <c r="AH90" s="19">
        <f t="shared" si="144"/>
        <v>99</v>
      </c>
      <c r="AI90" s="171">
        <f>SUM(J90:J94,Q90:Q94,X90:X94,AE90:AE94)</f>
        <v>346</v>
      </c>
      <c r="AJ90" s="129">
        <f t="shared" ref="AJ90" si="184">AI90</f>
        <v>346</v>
      </c>
      <c r="AK90" s="175">
        <f t="shared" ref="AK90" si="185">IF(ISNUMBER(AI90),RANK(AI90,$AI$6:$AI$293,0),"")</f>
        <v>30</v>
      </c>
    </row>
    <row r="91" spans="1:37" ht="15" customHeight="1" x14ac:dyDescent="0.25">
      <c r="A91" s="68">
        <v>2</v>
      </c>
      <c r="B91" s="137"/>
      <c r="C91" s="139">
        <v>26</v>
      </c>
      <c r="D91" s="133">
        <v>8.4</v>
      </c>
      <c r="E91" s="18">
        <f t="shared" si="132"/>
        <v>0</v>
      </c>
      <c r="F91" s="18">
        <f t="shared" si="133"/>
        <v>20</v>
      </c>
      <c r="G91" s="18">
        <f t="shared" si="134"/>
        <v>20</v>
      </c>
      <c r="H91" s="15">
        <f t="shared" si="179"/>
        <v>20</v>
      </c>
      <c r="I91" s="84">
        <f>IF(H91="","",RANK(H91,H90:H94,0))</f>
        <v>2</v>
      </c>
      <c r="J91" s="84">
        <f t="shared" ref="J91:J94" si="186">IF(I91&lt;5,H91,"")</f>
        <v>20</v>
      </c>
      <c r="K91" s="65">
        <v>198</v>
      </c>
      <c r="L91" s="18">
        <f t="shared" si="135"/>
        <v>0</v>
      </c>
      <c r="M91" s="18">
        <f t="shared" si="136"/>
        <v>38</v>
      </c>
      <c r="N91" s="18">
        <f t="shared" si="137"/>
        <v>38</v>
      </c>
      <c r="O91" s="15">
        <f t="shared" si="180"/>
        <v>38</v>
      </c>
      <c r="P91" s="96">
        <f>IF(O91="","",RANK(O91,O90:O94,0))</f>
        <v>1</v>
      </c>
      <c r="Q91" s="96">
        <f t="shared" ref="Q91:Q94" si="187">IF(P91&lt;5,O91,"")</f>
        <v>38</v>
      </c>
      <c r="R91" s="65">
        <v>8</v>
      </c>
      <c r="S91" s="135">
        <f t="shared" si="138"/>
        <v>0</v>
      </c>
      <c r="T91" s="135">
        <f t="shared" si="139"/>
        <v>6</v>
      </c>
      <c r="U91" s="135">
        <f t="shared" si="140"/>
        <v>6</v>
      </c>
      <c r="V91" s="15">
        <f t="shared" si="181"/>
        <v>6</v>
      </c>
      <c r="W91" s="84">
        <f>IF(V91="","",RANK(V91,V90:V94,0))</f>
        <v>1</v>
      </c>
      <c r="X91" s="84">
        <f t="shared" ref="X91:X93" si="188">IF(W91&lt;5,V91,"")</f>
        <v>6</v>
      </c>
      <c r="Y91" s="156">
        <v>15</v>
      </c>
      <c r="Z91" s="135">
        <f t="shared" si="141"/>
        <v>0</v>
      </c>
      <c r="AA91" s="135">
        <f t="shared" si="142"/>
        <v>32</v>
      </c>
      <c r="AB91" s="135">
        <f t="shared" si="143"/>
        <v>32</v>
      </c>
      <c r="AC91" s="15">
        <f t="shared" si="182"/>
        <v>32</v>
      </c>
      <c r="AD91" s="84">
        <f>IF(AC91="","",RANK(AC91,AC90:AC94,0))</f>
        <v>2</v>
      </c>
      <c r="AE91" s="84">
        <f t="shared" ref="AE91:AE94" si="189">IF(AD91&lt;5,AC91,"")</f>
        <v>32</v>
      </c>
      <c r="AF91" s="18">
        <f t="shared" si="149"/>
        <v>96</v>
      </c>
      <c r="AG91" s="19">
        <f t="shared" si="183"/>
        <v>96</v>
      </c>
      <c r="AH91" s="19">
        <f t="shared" si="144"/>
        <v>103</v>
      </c>
      <c r="AI91" s="172"/>
      <c r="AJ91" s="129"/>
      <c r="AK91" s="176"/>
    </row>
    <row r="92" spans="1:37" ht="15" customHeight="1" x14ac:dyDescent="0.25">
      <c r="A92" s="68">
        <v>3</v>
      </c>
      <c r="B92" s="137"/>
      <c r="C92" s="139">
        <v>26</v>
      </c>
      <c r="D92" s="133">
        <v>9.1</v>
      </c>
      <c r="E92" s="18">
        <f t="shared" si="132"/>
        <v>0</v>
      </c>
      <c r="F92" s="18">
        <f t="shared" si="133"/>
        <v>5</v>
      </c>
      <c r="G92" s="18">
        <f t="shared" si="134"/>
        <v>5</v>
      </c>
      <c r="H92" s="15">
        <f t="shared" si="179"/>
        <v>5</v>
      </c>
      <c r="I92" s="84">
        <f>IF(H92="","",RANK(H92,H90:H94,0))</f>
        <v>4</v>
      </c>
      <c r="J92" s="84">
        <f t="shared" si="186"/>
        <v>5</v>
      </c>
      <c r="K92" s="65">
        <v>152</v>
      </c>
      <c r="L92" s="18">
        <f t="shared" si="135"/>
        <v>0</v>
      </c>
      <c r="M92" s="18">
        <f t="shared" si="136"/>
        <v>14</v>
      </c>
      <c r="N92" s="18">
        <f t="shared" si="137"/>
        <v>14</v>
      </c>
      <c r="O92" s="15">
        <f t="shared" si="180"/>
        <v>14</v>
      </c>
      <c r="P92" s="96">
        <f>IF(O92="","",RANK(O92,O90:O94,0))</f>
        <v>4</v>
      </c>
      <c r="Q92" s="96">
        <f t="shared" si="187"/>
        <v>14</v>
      </c>
      <c r="R92" s="65">
        <v>1</v>
      </c>
      <c r="S92" s="135">
        <f t="shared" si="138"/>
        <v>0</v>
      </c>
      <c r="T92" s="135">
        <f t="shared" si="139"/>
        <v>0</v>
      </c>
      <c r="U92" s="135">
        <f t="shared" si="140"/>
        <v>0</v>
      </c>
      <c r="V92" s="15">
        <f t="shared" si="181"/>
        <v>0</v>
      </c>
      <c r="W92" s="84">
        <f>IF(V92="","",RANK(V92,V90:V94,0))</f>
        <v>4</v>
      </c>
      <c r="X92" s="84">
        <f t="shared" si="188"/>
        <v>0</v>
      </c>
      <c r="Y92" s="156">
        <v>26</v>
      </c>
      <c r="Z92" s="135">
        <f t="shared" si="141"/>
        <v>60</v>
      </c>
      <c r="AA92" s="135">
        <f t="shared" si="142"/>
        <v>0</v>
      </c>
      <c r="AB92" s="135">
        <f t="shared" si="143"/>
        <v>60</v>
      </c>
      <c r="AC92" s="15">
        <f t="shared" si="182"/>
        <v>60</v>
      </c>
      <c r="AD92" s="84">
        <f>IF(AC92="","",RANK(AC92,AC90:AC94,0))</f>
        <v>1</v>
      </c>
      <c r="AE92" s="84">
        <f t="shared" si="189"/>
        <v>60</v>
      </c>
      <c r="AF92" s="18">
        <f t="shared" si="149"/>
        <v>79</v>
      </c>
      <c r="AG92" s="19">
        <f t="shared" si="183"/>
        <v>79</v>
      </c>
      <c r="AH92" s="19">
        <f t="shared" si="144"/>
        <v>132</v>
      </c>
      <c r="AI92" s="172"/>
      <c r="AJ92" s="129"/>
      <c r="AK92" s="176"/>
    </row>
    <row r="93" spans="1:37" ht="15" customHeight="1" x14ac:dyDescent="0.25">
      <c r="A93" s="68">
        <v>4</v>
      </c>
      <c r="B93" s="137"/>
      <c r="C93" s="139">
        <v>26</v>
      </c>
      <c r="D93" s="133">
        <v>9.1</v>
      </c>
      <c r="E93" s="18">
        <f t="shared" si="132"/>
        <v>0</v>
      </c>
      <c r="F93" s="18">
        <f t="shared" si="133"/>
        <v>5</v>
      </c>
      <c r="G93" s="18">
        <f t="shared" si="134"/>
        <v>5</v>
      </c>
      <c r="H93" s="15">
        <f t="shared" si="179"/>
        <v>5</v>
      </c>
      <c r="I93" s="84">
        <f>IF(H93="","",RANK(H93,H90:H94,0))</f>
        <v>4</v>
      </c>
      <c r="J93" s="84"/>
      <c r="K93" s="65">
        <v>152</v>
      </c>
      <c r="L93" s="18">
        <f t="shared" si="135"/>
        <v>0</v>
      </c>
      <c r="M93" s="18">
        <f t="shared" si="136"/>
        <v>14</v>
      </c>
      <c r="N93" s="18">
        <f t="shared" si="137"/>
        <v>14</v>
      </c>
      <c r="O93" s="15">
        <f t="shared" si="180"/>
        <v>14</v>
      </c>
      <c r="P93" s="96">
        <f>IF(O93="","",RANK(O93,O90:O94,0))</f>
        <v>4</v>
      </c>
      <c r="Q93" s="96"/>
      <c r="R93" s="65">
        <v>3</v>
      </c>
      <c r="S93" s="135">
        <f t="shared" si="138"/>
        <v>0</v>
      </c>
      <c r="T93" s="135">
        <f t="shared" si="139"/>
        <v>1</v>
      </c>
      <c r="U93" s="135">
        <f t="shared" si="140"/>
        <v>1</v>
      </c>
      <c r="V93" s="15">
        <f t="shared" si="181"/>
        <v>1</v>
      </c>
      <c r="W93" s="84">
        <f>IF(V93="","",RANK(V93,V90:V94,0))</f>
        <v>3</v>
      </c>
      <c r="X93" s="84">
        <f t="shared" si="188"/>
        <v>1</v>
      </c>
      <c r="Y93" s="156">
        <v>13</v>
      </c>
      <c r="Z93" s="135">
        <f t="shared" si="141"/>
        <v>0</v>
      </c>
      <c r="AA93" s="135">
        <f t="shared" si="142"/>
        <v>26</v>
      </c>
      <c r="AB93" s="135">
        <f t="shared" si="143"/>
        <v>26</v>
      </c>
      <c r="AC93" s="15">
        <f t="shared" si="182"/>
        <v>26</v>
      </c>
      <c r="AD93" s="84">
        <f>IF(AC93="","",RANK(AC93,AC90:AC94,0))</f>
        <v>3</v>
      </c>
      <c r="AE93" s="84">
        <f t="shared" si="189"/>
        <v>26</v>
      </c>
      <c r="AF93" s="18">
        <f t="shared" si="149"/>
        <v>46</v>
      </c>
      <c r="AG93" s="19">
        <f t="shared" si="183"/>
        <v>46</v>
      </c>
      <c r="AH93" s="19">
        <f t="shared" si="144"/>
        <v>163</v>
      </c>
      <c r="AI93" s="172"/>
      <c r="AJ93" s="129"/>
      <c r="AK93" s="176"/>
    </row>
    <row r="94" spans="1:37" ht="15" customHeight="1" x14ac:dyDescent="0.25">
      <c r="A94" s="68">
        <v>5</v>
      </c>
      <c r="B94" s="137"/>
      <c r="C94" s="139">
        <v>26</v>
      </c>
      <c r="D94" s="133">
        <v>8.5</v>
      </c>
      <c r="E94" s="18">
        <f t="shared" si="132"/>
        <v>0</v>
      </c>
      <c r="F94" s="18">
        <f t="shared" si="133"/>
        <v>17</v>
      </c>
      <c r="G94" s="18">
        <f t="shared" si="134"/>
        <v>17</v>
      </c>
      <c r="H94" s="15">
        <f t="shared" si="179"/>
        <v>17</v>
      </c>
      <c r="I94" s="84">
        <f>IF(H94="","",RANK(H94,H90:H94,0))</f>
        <v>3</v>
      </c>
      <c r="J94" s="84">
        <f t="shared" si="186"/>
        <v>17</v>
      </c>
      <c r="K94" s="65">
        <v>184</v>
      </c>
      <c r="L94" s="18">
        <f t="shared" si="135"/>
        <v>0</v>
      </c>
      <c r="M94" s="18">
        <f t="shared" si="136"/>
        <v>30</v>
      </c>
      <c r="N94" s="18">
        <f t="shared" si="137"/>
        <v>30</v>
      </c>
      <c r="O94" s="15">
        <f t="shared" si="180"/>
        <v>30</v>
      </c>
      <c r="P94" s="96">
        <f>IF(O94="","",RANK(O94,O90:O94,0))</f>
        <v>3</v>
      </c>
      <c r="Q94" s="96">
        <f t="shared" si="187"/>
        <v>30</v>
      </c>
      <c r="R94" s="65">
        <v>1</v>
      </c>
      <c r="S94" s="135">
        <f t="shared" si="138"/>
        <v>0</v>
      </c>
      <c r="T94" s="135">
        <f t="shared" si="139"/>
        <v>0</v>
      </c>
      <c r="U94" s="135">
        <f t="shared" si="140"/>
        <v>0</v>
      </c>
      <c r="V94" s="15">
        <f t="shared" si="181"/>
        <v>0</v>
      </c>
      <c r="W94" s="84">
        <f>IF(V94="","",RANK(V94,V90:V94,0))</f>
        <v>4</v>
      </c>
      <c r="X94" s="84"/>
      <c r="Y94" s="156">
        <v>7.5</v>
      </c>
      <c r="Z94" s="135">
        <f t="shared" si="141"/>
        <v>0</v>
      </c>
      <c r="AA94" s="135">
        <f t="shared" si="142"/>
        <v>15</v>
      </c>
      <c r="AB94" s="135">
        <f t="shared" si="143"/>
        <v>15</v>
      </c>
      <c r="AC94" s="15">
        <f t="shared" si="182"/>
        <v>15</v>
      </c>
      <c r="AD94" s="84">
        <f>IF(AC94="","",RANK(AC94,AC90:AC94,0))</f>
        <v>5</v>
      </c>
      <c r="AE94" s="84" t="str">
        <f t="shared" si="189"/>
        <v/>
      </c>
      <c r="AF94" s="18">
        <f t="shared" si="149"/>
        <v>62</v>
      </c>
      <c r="AG94" s="19">
        <f t="shared" si="183"/>
        <v>62</v>
      </c>
      <c r="AH94" s="19">
        <f t="shared" si="144"/>
        <v>152</v>
      </c>
      <c r="AI94" s="173"/>
      <c r="AJ94" s="129"/>
      <c r="AK94" s="176"/>
    </row>
    <row r="95" spans="1:37" ht="26.25" customHeight="1" x14ac:dyDescent="0.25">
      <c r="A95" s="68"/>
      <c r="B95" s="137"/>
      <c r="C95" s="140">
        <v>25</v>
      </c>
      <c r="D95" s="133"/>
      <c r="E95" s="18">
        <f t="shared" si="132"/>
        <v>0</v>
      </c>
      <c r="F95" s="18">
        <f t="shared" si="133"/>
        <v>0</v>
      </c>
      <c r="G95" s="18">
        <f t="shared" si="134"/>
        <v>0</v>
      </c>
      <c r="H95" s="89"/>
      <c r="I95" s="101" t="s">
        <v>455</v>
      </c>
      <c r="J95" s="109">
        <f>SUM(J90:J94)</f>
        <v>77</v>
      </c>
      <c r="K95" s="65"/>
      <c r="L95" s="18">
        <f t="shared" si="135"/>
        <v>0</v>
      </c>
      <c r="M95" s="18">
        <f t="shared" si="136"/>
        <v>0</v>
      </c>
      <c r="N95" s="18">
        <f t="shared" si="137"/>
        <v>0</v>
      </c>
      <c r="O95" s="89"/>
      <c r="P95" s="101" t="s">
        <v>455</v>
      </c>
      <c r="Q95" s="110">
        <f>SUM(Q90:Q94)</f>
        <v>117</v>
      </c>
      <c r="R95" s="65"/>
      <c r="S95" s="135">
        <f t="shared" si="138"/>
        <v>0</v>
      </c>
      <c r="T95" s="135">
        <f t="shared" si="139"/>
        <v>0</v>
      </c>
      <c r="U95" s="135">
        <f t="shared" si="140"/>
        <v>0</v>
      </c>
      <c r="V95" s="89"/>
      <c r="W95" s="101" t="s">
        <v>455</v>
      </c>
      <c r="X95" s="109">
        <f>SUM(X90:X94)</f>
        <v>10</v>
      </c>
      <c r="Y95" s="156"/>
      <c r="Z95" s="135">
        <f t="shared" si="141"/>
        <v>0</v>
      </c>
      <c r="AA95" s="135">
        <f t="shared" si="142"/>
        <v>4</v>
      </c>
      <c r="AB95" s="135">
        <f t="shared" si="143"/>
        <v>4</v>
      </c>
      <c r="AC95" s="89"/>
      <c r="AD95" s="101" t="s">
        <v>455</v>
      </c>
      <c r="AE95" s="109">
        <f>SUM(AE90:AE94)</f>
        <v>142</v>
      </c>
      <c r="AF95" s="18"/>
      <c r="AG95" s="92"/>
      <c r="AH95" s="19" t="str">
        <f t="shared" si="144"/>
        <v/>
      </c>
      <c r="AI95" s="98"/>
      <c r="AJ95" s="98"/>
      <c r="AK95" s="177"/>
    </row>
    <row r="96" spans="1:37" ht="15" customHeight="1" x14ac:dyDescent="0.25">
      <c r="A96" s="68">
        <v>1</v>
      </c>
      <c r="B96" s="137"/>
      <c r="C96" s="139">
        <v>27</v>
      </c>
      <c r="D96" s="133">
        <v>8</v>
      </c>
      <c r="E96" s="18">
        <f t="shared" si="132"/>
        <v>32</v>
      </c>
      <c r="F96" s="18">
        <f t="shared" si="133"/>
        <v>0</v>
      </c>
      <c r="G96" s="18">
        <f t="shared" si="134"/>
        <v>32</v>
      </c>
      <c r="H96" s="15">
        <f t="shared" ref="H96:H100" si="190">G96</f>
        <v>32</v>
      </c>
      <c r="I96" s="84">
        <f>IF(H96="","",RANK(H96,H96:H100,0))</f>
        <v>3</v>
      </c>
      <c r="J96" s="84">
        <f t="shared" ref="J96:J100" si="191">IF(I96&lt;5,H96,"")</f>
        <v>32</v>
      </c>
      <c r="K96" s="65">
        <v>178</v>
      </c>
      <c r="L96" s="18">
        <f t="shared" si="135"/>
        <v>0</v>
      </c>
      <c r="M96" s="18">
        <f t="shared" si="136"/>
        <v>27</v>
      </c>
      <c r="N96" s="18">
        <f t="shared" si="137"/>
        <v>27</v>
      </c>
      <c r="O96" s="15">
        <f t="shared" ref="O96:O100" si="192">N96</f>
        <v>27</v>
      </c>
      <c r="P96" s="96">
        <f>IF(O96="","",RANK(O96,O96:O100,0))</f>
        <v>3</v>
      </c>
      <c r="Q96" s="96">
        <f>IF(P96&lt;5,O96,"")</f>
        <v>27</v>
      </c>
      <c r="R96" s="65">
        <v>2</v>
      </c>
      <c r="S96" s="135">
        <f t="shared" si="138"/>
        <v>0</v>
      </c>
      <c r="T96" s="135">
        <f t="shared" si="139"/>
        <v>0</v>
      </c>
      <c r="U96" s="135">
        <f t="shared" si="140"/>
        <v>0</v>
      </c>
      <c r="V96" s="15">
        <f t="shared" ref="V96:V100" si="193">U96</f>
        <v>0</v>
      </c>
      <c r="W96" s="84">
        <f>IF(V96="","",RANK(V96,V96:V100,0))</f>
        <v>3</v>
      </c>
      <c r="X96" s="84">
        <f>IF(W96&lt;5,V96,"")</f>
        <v>0</v>
      </c>
      <c r="Y96" s="156">
        <v>14</v>
      </c>
      <c r="Z96" s="135">
        <f t="shared" si="141"/>
        <v>0</v>
      </c>
      <c r="AA96" s="135">
        <f t="shared" si="142"/>
        <v>29</v>
      </c>
      <c r="AB96" s="135">
        <f t="shared" si="143"/>
        <v>29</v>
      </c>
      <c r="AC96" s="15">
        <f t="shared" ref="AC96:AC100" si="194">AB96</f>
        <v>29</v>
      </c>
      <c r="AD96" s="84">
        <f>IF(AC96="","",RANK(AC96,AC96:AC100,0))</f>
        <v>4</v>
      </c>
      <c r="AE96" s="84">
        <f>IF(AD96&lt;5,AC96,"")</f>
        <v>29</v>
      </c>
      <c r="AF96" s="18">
        <f t="shared" si="149"/>
        <v>88</v>
      </c>
      <c r="AG96" s="19">
        <f t="shared" ref="AG96:AG100" si="195">AF96</f>
        <v>88</v>
      </c>
      <c r="AH96" s="19">
        <f t="shared" si="144"/>
        <v>118</v>
      </c>
      <c r="AI96" s="171">
        <f>SUM(J96:J100,Q96:Q100,X96:X100,AE96:AE100)</f>
        <v>487</v>
      </c>
      <c r="AJ96" s="129">
        <f t="shared" ref="AJ96" si="196">AI96</f>
        <v>487</v>
      </c>
      <c r="AK96" s="175">
        <f t="shared" ref="AK96" si="197">IF(ISNUMBER(AI96),RANK(AI96,$AI$6:$AI$293,0),"")</f>
        <v>16</v>
      </c>
    </row>
    <row r="97" spans="1:37" ht="15" customHeight="1" x14ac:dyDescent="0.25">
      <c r="A97" s="68">
        <v>2</v>
      </c>
      <c r="B97" s="137"/>
      <c r="C97" s="139">
        <v>27</v>
      </c>
      <c r="D97" s="133">
        <v>7.5</v>
      </c>
      <c r="E97" s="18">
        <f t="shared" si="132"/>
        <v>50</v>
      </c>
      <c r="F97" s="18">
        <f t="shared" si="133"/>
        <v>0</v>
      </c>
      <c r="G97" s="18">
        <f t="shared" si="134"/>
        <v>50</v>
      </c>
      <c r="H97" s="15">
        <f t="shared" si="190"/>
        <v>50</v>
      </c>
      <c r="I97" s="84">
        <f>IF(H97="","",RANK(H97,H96:H100,0))</f>
        <v>1</v>
      </c>
      <c r="J97" s="84">
        <f t="shared" si="191"/>
        <v>50</v>
      </c>
      <c r="K97" s="65">
        <v>213</v>
      </c>
      <c r="L97" s="18">
        <f t="shared" si="135"/>
        <v>0</v>
      </c>
      <c r="M97" s="18">
        <f t="shared" si="136"/>
        <v>51</v>
      </c>
      <c r="N97" s="18">
        <f t="shared" si="137"/>
        <v>51</v>
      </c>
      <c r="O97" s="15">
        <f t="shared" si="192"/>
        <v>51</v>
      </c>
      <c r="P97" s="96">
        <f>IF(O97="","",RANK(O97,O96:O100,0))</f>
        <v>1</v>
      </c>
      <c r="Q97" s="96">
        <f t="shared" ref="Q97:Q100" si="198">IF(P97&lt;5,O97,"")</f>
        <v>51</v>
      </c>
      <c r="R97" s="65">
        <v>9</v>
      </c>
      <c r="S97" s="135">
        <f t="shared" si="138"/>
        <v>0</v>
      </c>
      <c r="T97" s="135">
        <f t="shared" si="139"/>
        <v>7</v>
      </c>
      <c r="U97" s="135">
        <f t="shared" si="140"/>
        <v>7</v>
      </c>
      <c r="V97" s="15">
        <f t="shared" si="193"/>
        <v>7</v>
      </c>
      <c r="W97" s="84">
        <f>IF(V97="","",RANK(V97,V96:V100,0))</f>
        <v>1</v>
      </c>
      <c r="X97" s="84">
        <f t="shared" ref="X97:X99" si="199">IF(W97&lt;5,V97,"")</f>
        <v>7</v>
      </c>
      <c r="Y97" s="156">
        <v>28.5</v>
      </c>
      <c r="Z97" s="135">
        <f t="shared" si="141"/>
        <v>63</v>
      </c>
      <c r="AA97" s="135">
        <f t="shared" si="142"/>
        <v>0</v>
      </c>
      <c r="AB97" s="135">
        <f t="shared" si="143"/>
        <v>63</v>
      </c>
      <c r="AC97" s="15">
        <f t="shared" si="194"/>
        <v>63</v>
      </c>
      <c r="AD97" s="84">
        <f>IF(AC97="","",RANK(AC97,AC96:AC100,0))</f>
        <v>1</v>
      </c>
      <c r="AE97" s="84">
        <f t="shared" ref="AE97:AE100" si="200">IF(AD97&lt;5,AC97,"")</f>
        <v>63</v>
      </c>
      <c r="AF97" s="18">
        <f t="shared" si="149"/>
        <v>171</v>
      </c>
      <c r="AG97" s="19">
        <f t="shared" si="195"/>
        <v>171</v>
      </c>
      <c r="AH97" s="19">
        <f t="shared" si="144"/>
        <v>14</v>
      </c>
      <c r="AI97" s="172"/>
      <c r="AJ97" s="129"/>
      <c r="AK97" s="176"/>
    </row>
    <row r="98" spans="1:37" ht="15" customHeight="1" x14ac:dyDescent="0.25">
      <c r="A98" s="68">
        <v>3</v>
      </c>
      <c r="B98" s="137"/>
      <c r="C98" s="139">
        <v>27</v>
      </c>
      <c r="D98" s="133">
        <v>8.4</v>
      </c>
      <c r="E98" s="18">
        <f t="shared" si="132"/>
        <v>0</v>
      </c>
      <c r="F98" s="18">
        <f t="shared" si="133"/>
        <v>20</v>
      </c>
      <c r="G98" s="18">
        <f t="shared" si="134"/>
        <v>20</v>
      </c>
      <c r="H98" s="15">
        <f t="shared" si="190"/>
        <v>20</v>
      </c>
      <c r="I98" s="84">
        <f>IF(H98="","",RANK(H98,H96:H100,0))</f>
        <v>4</v>
      </c>
      <c r="J98" s="84">
        <f t="shared" si="191"/>
        <v>20</v>
      </c>
      <c r="K98" s="65">
        <v>211</v>
      </c>
      <c r="L98" s="18">
        <f t="shared" si="135"/>
        <v>0</v>
      </c>
      <c r="M98" s="18">
        <f t="shared" si="136"/>
        <v>50</v>
      </c>
      <c r="N98" s="18">
        <f t="shared" si="137"/>
        <v>50</v>
      </c>
      <c r="O98" s="15">
        <f t="shared" si="192"/>
        <v>50</v>
      </c>
      <c r="P98" s="96">
        <f>IF(O98="","",RANK(O98,O96:O100,0))</f>
        <v>2</v>
      </c>
      <c r="Q98" s="96">
        <f t="shared" si="198"/>
        <v>50</v>
      </c>
      <c r="R98" s="65">
        <v>2</v>
      </c>
      <c r="S98" s="135">
        <f t="shared" si="138"/>
        <v>0</v>
      </c>
      <c r="T98" s="135">
        <f t="shared" si="139"/>
        <v>0</v>
      </c>
      <c r="U98" s="135">
        <f t="shared" si="140"/>
        <v>0</v>
      </c>
      <c r="V98" s="15">
        <f t="shared" si="193"/>
        <v>0</v>
      </c>
      <c r="W98" s="84">
        <f>IF(V98="","",RANK(V98,V96:V100,0))</f>
        <v>3</v>
      </c>
      <c r="X98" s="84">
        <f t="shared" si="199"/>
        <v>0</v>
      </c>
      <c r="Y98" s="156">
        <v>20</v>
      </c>
      <c r="Z98" s="135">
        <f t="shared" si="141"/>
        <v>0</v>
      </c>
      <c r="AA98" s="135">
        <f t="shared" si="142"/>
        <v>47</v>
      </c>
      <c r="AB98" s="135">
        <f t="shared" si="143"/>
        <v>47</v>
      </c>
      <c r="AC98" s="15">
        <f t="shared" si="194"/>
        <v>47</v>
      </c>
      <c r="AD98" s="84">
        <f>IF(AC98="","",RANK(AC98,AC96:AC100,0))</f>
        <v>2</v>
      </c>
      <c r="AE98" s="84">
        <f t="shared" si="200"/>
        <v>47</v>
      </c>
      <c r="AF98" s="18">
        <f t="shared" si="149"/>
        <v>117</v>
      </c>
      <c r="AG98" s="19">
        <f t="shared" si="195"/>
        <v>117</v>
      </c>
      <c r="AH98" s="19">
        <f t="shared" si="144"/>
        <v>71</v>
      </c>
      <c r="AI98" s="172"/>
      <c r="AJ98" s="129"/>
      <c r="AK98" s="176"/>
    </row>
    <row r="99" spans="1:37" ht="15" customHeight="1" x14ac:dyDescent="0.25">
      <c r="A99" s="68">
        <v>4</v>
      </c>
      <c r="B99" s="137"/>
      <c r="C99" s="139">
        <v>27</v>
      </c>
      <c r="D99" s="133">
        <v>7.9</v>
      </c>
      <c r="E99" s="18">
        <f t="shared" si="132"/>
        <v>35</v>
      </c>
      <c r="F99" s="18">
        <f t="shared" si="133"/>
        <v>0</v>
      </c>
      <c r="G99" s="18">
        <f t="shared" si="134"/>
        <v>35</v>
      </c>
      <c r="H99" s="15">
        <f t="shared" si="190"/>
        <v>35</v>
      </c>
      <c r="I99" s="84">
        <f>IF(H99="","",RANK(H99,H96:H100,0))</f>
        <v>2</v>
      </c>
      <c r="J99" s="84">
        <f t="shared" si="191"/>
        <v>35</v>
      </c>
      <c r="K99" s="65">
        <v>171</v>
      </c>
      <c r="L99" s="18">
        <f t="shared" si="135"/>
        <v>0</v>
      </c>
      <c r="M99" s="18">
        <f t="shared" si="136"/>
        <v>23</v>
      </c>
      <c r="N99" s="18">
        <f t="shared" si="137"/>
        <v>23</v>
      </c>
      <c r="O99" s="15">
        <f t="shared" si="192"/>
        <v>23</v>
      </c>
      <c r="P99" s="96">
        <f>IF(O99="","",RANK(O99,O96:O100,0))</f>
        <v>4</v>
      </c>
      <c r="Q99" s="96">
        <f t="shared" si="198"/>
        <v>23</v>
      </c>
      <c r="R99" s="65">
        <v>8</v>
      </c>
      <c r="S99" s="135">
        <f t="shared" si="138"/>
        <v>0</v>
      </c>
      <c r="T99" s="135">
        <f t="shared" si="139"/>
        <v>6</v>
      </c>
      <c r="U99" s="135">
        <f t="shared" si="140"/>
        <v>6</v>
      </c>
      <c r="V99" s="15">
        <f t="shared" si="193"/>
        <v>6</v>
      </c>
      <c r="W99" s="84">
        <f>IF(V99="","",RANK(V99,V96:V100,0))</f>
        <v>2</v>
      </c>
      <c r="X99" s="84">
        <f t="shared" si="199"/>
        <v>6</v>
      </c>
      <c r="Y99" s="156">
        <v>20</v>
      </c>
      <c r="Z99" s="135">
        <f t="shared" si="141"/>
        <v>0</v>
      </c>
      <c r="AA99" s="135">
        <f t="shared" si="142"/>
        <v>47</v>
      </c>
      <c r="AB99" s="135">
        <f t="shared" si="143"/>
        <v>47</v>
      </c>
      <c r="AC99" s="15">
        <f t="shared" si="194"/>
        <v>47</v>
      </c>
      <c r="AD99" s="84">
        <f>IF(AC99="","",RANK(AC99,AC96:AC100,0))</f>
        <v>2</v>
      </c>
      <c r="AE99" s="84">
        <f t="shared" si="200"/>
        <v>47</v>
      </c>
      <c r="AF99" s="18">
        <f t="shared" si="149"/>
        <v>111</v>
      </c>
      <c r="AG99" s="19">
        <f t="shared" si="195"/>
        <v>111</v>
      </c>
      <c r="AH99" s="19">
        <f t="shared" si="144"/>
        <v>84</v>
      </c>
      <c r="AI99" s="172"/>
      <c r="AJ99" s="129"/>
      <c r="AK99" s="176"/>
    </row>
    <row r="100" spans="1:37" ht="15" customHeight="1" x14ac:dyDescent="0.25">
      <c r="A100" s="68">
        <v>5</v>
      </c>
      <c r="B100" s="137"/>
      <c r="C100" s="139">
        <v>27</v>
      </c>
      <c r="D100" s="133"/>
      <c r="E100" s="18">
        <f t="shared" si="132"/>
        <v>0</v>
      </c>
      <c r="F100" s="18">
        <f t="shared" si="133"/>
        <v>0</v>
      </c>
      <c r="G100" s="18">
        <f t="shared" si="134"/>
        <v>0</v>
      </c>
      <c r="H100" s="15">
        <f t="shared" si="190"/>
        <v>0</v>
      </c>
      <c r="I100" s="84">
        <f>IF(H100="","",RANK(H100,H96:H100,0))</f>
        <v>5</v>
      </c>
      <c r="J100" s="84" t="str">
        <f t="shared" si="191"/>
        <v/>
      </c>
      <c r="K100" s="65"/>
      <c r="L100" s="18">
        <f t="shared" si="135"/>
        <v>0</v>
      </c>
      <c r="M100" s="18">
        <f t="shared" si="136"/>
        <v>0</v>
      </c>
      <c r="N100" s="18">
        <f t="shared" si="137"/>
        <v>0</v>
      </c>
      <c r="O100" s="15">
        <f t="shared" si="192"/>
        <v>0</v>
      </c>
      <c r="P100" s="96">
        <f>IF(O100="","",RANK(O100,O96:O100,0))</f>
        <v>5</v>
      </c>
      <c r="Q100" s="96" t="str">
        <f t="shared" si="198"/>
        <v/>
      </c>
      <c r="R100" s="65"/>
      <c r="S100" s="135">
        <f t="shared" si="138"/>
        <v>0</v>
      </c>
      <c r="T100" s="135">
        <f t="shared" si="139"/>
        <v>0</v>
      </c>
      <c r="U100" s="135">
        <f t="shared" si="140"/>
        <v>0</v>
      </c>
      <c r="V100" s="15">
        <f t="shared" si="193"/>
        <v>0</v>
      </c>
      <c r="W100" s="84">
        <f>IF(V100="","",RANK(V100,V96:V100,0))</f>
        <v>3</v>
      </c>
      <c r="X100" s="84"/>
      <c r="Y100" s="154">
        <v>-100</v>
      </c>
      <c r="Z100" s="135">
        <f t="shared" si="141"/>
        <v>0</v>
      </c>
      <c r="AA100" s="135">
        <f t="shared" si="142"/>
        <v>0</v>
      </c>
      <c r="AB100" s="135">
        <f t="shared" si="143"/>
        <v>0</v>
      </c>
      <c r="AC100" s="15">
        <f t="shared" si="194"/>
        <v>0</v>
      </c>
      <c r="AD100" s="84">
        <f>IF(AC100="","",RANK(AC100,AC96:AC100,0))</f>
        <v>5</v>
      </c>
      <c r="AE100" s="84" t="str">
        <f t="shared" si="200"/>
        <v/>
      </c>
      <c r="AF100" s="18">
        <f t="shared" si="149"/>
        <v>0</v>
      </c>
      <c r="AG100" s="19">
        <f t="shared" si="195"/>
        <v>0</v>
      </c>
      <c r="AH100" s="19">
        <f t="shared" si="144"/>
        <v>168</v>
      </c>
      <c r="AI100" s="173"/>
      <c r="AJ100" s="129"/>
      <c r="AK100" s="176"/>
    </row>
    <row r="101" spans="1:37" ht="26.25" customHeight="1" x14ac:dyDescent="0.25">
      <c r="A101" s="68"/>
      <c r="B101" s="137"/>
      <c r="C101" s="140">
        <v>27</v>
      </c>
      <c r="D101" s="133"/>
      <c r="E101" s="18">
        <f t="shared" si="132"/>
        <v>0</v>
      </c>
      <c r="F101" s="18">
        <f t="shared" si="133"/>
        <v>0</v>
      </c>
      <c r="G101" s="18">
        <f t="shared" si="134"/>
        <v>0</v>
      </c>
      <c r="H101" s="89"/>
      <c r="I101" s="101" t="s">
        <v>455</v>
      </c>
      <c r="J101" s="109">
        <f>SUM(J96:J100)</f>
        <v>137</v>
      </c>
      <c r="K101" s="65"/>
      <c r="L101" s="18">
        <f t="shared" si="135"/>
        <v>0</v>
      </c>
      <c r="M101" s="18">
        <f t="shared" si="136"/>
        <v>0</v>
      </c>
      <c r="N101" s="18">
        <f t="shared" si="137"/>
        <v>0</v>
      </c>
      <c r="O101" s="89"/>
      <c r="P101" s="101" t="s">
        <v>455</v>
      </c>
      <c r="Q101" s="110">
        <f>SUM(Q96:Q100)</f>
        <v>151</v>
      </c>
      <c r="R101" s="65"/>
      <c r="S101" s="135">
        <f t="shared" si="138"/>
        <v>0</v>
      </c>
      <c r="T101" s="135">
        <f t="shared" si="139"/>
        <v>0</v>
      </c>
      <c r="U101" s="135">
        <f t="shared" si="140"/>
        <v>0</v>
      </c>
      <c r="V101" s="89"/>
      <c r="W101" s="101" t="s">
        <v>455</v>
      </c>
      <c r="X101" s="109">
        <f>SUM(X96:X100)</f>
        <v>13</v>
      </c>
      <c r="Y101" s="156"/>
      <c r="Z101" s="135">
        <f t="shared" si="141"/>
        <v>0</v>
      </c>
      <c r="AA101" s="135">
        <f t="shared" si="142"/>
        <v>4</v>
      </c>
      <c r="AB101" s="135">
        <f t="shared" si="143"/>
        <v>4</v>
      </c>
      <c r="AC101" s="89"/>
      <c r="AD101" s="101" t="s">
        <v>455</v>
      </c>
      <c r="AE101" s="109">
        <f>SUM(AE96:AE100)</f>
        <v>186</v>
      </c>
      <c r="AF101" s="18"/>
      <c r="AG101" s="92"/>
      <c r="AH101" s="19" t="str">
        <f t="shared" si="144"/>
        <v/>
      </c>
      <c r="AI101" s="98"/>
      <c r="AJ101" s="98"/>
      <c r="AK101" s="177"/>
    </row>
    <row r="102" spans="1:37" ht="15" customHeight="1" x14ac:dyDescent="0.25">
      <c r="A102" s="68">
        <v>1</v>
      </c>
      <c r="B102" s="137"/>
      <c r="C102" s="139">
        <v>28</v>
      </c>
      <c r="D102" s="133"/>
      <c r="E102" s="18">
        <f t="shared" si="132"/>
        <v>0</v>
      </c>
      <c r="F102" s="18">
        <f t="shared" si="133"/>
        <v>0</v>
      </c>
      <c r="G102" s="18">
        <f t="shared" si="134"/>
        <v>0</v>
      </c>
      <c r="H102" s="15">
        <f t="shared" ref="H102:H106" si="201">G102</f>
        <v>0</v>
      </c>
      <c r="I102" s="84">
        <f>IF(H102="","",RANK(H102,H102:H106,0))</f>
        <v>1</v>
      </c>
      <c r="J102" s="84">
        <f>IF(I102&lt;5,H102,"")</f>
        <v>0</v>
      </c>
      <c r="K102" s="65"/>
      <c r="L102" s="18">
        <f t="shared" si="135"/>
        <v>0</v>
      </c>
      <c r="M102" s="18">
        <f t="shared" si="136"/>
        <v>0</v>
      </c>
      <c r="N102" s="18">
        <f t="shared" si="137"/>
        <v>0</v>
      </c>
      <c r="O102" s="15">
        <f t="shared" ref="O102:O106" si="202">N102</f>
        <v>0</v>
      </c>
      <c r="P102" s="96">
        <f>IF(O102="","",RANK(O102,O102:O106,0))</f>
        <v>1</v>
      </c>
      <c r="Q102" s="96">
        <f>IF(P102&lt;5,O102,"")</f>
        <v>0</v>
      </c>
      <c r="R102" s="65"/>
      <c r="S102" s="135">
        <f t="shared" si="138"/>
        <v>0</v>
      </c>
      <c r="T102" s="135">
        <f t="shared" si="139"/>
        <v>0</v>
      </c>
      <c r="U102" s="135">
        <f t="shared" si="140"/>
        <v>0</v>
      </c>
      <c r="V102" s="15">
        <f t="shared" ref="V102:V106" si="203">U102</f>
        <v>0</v>
      </c>
      <c r="W102" s="84">
        <f>IF(V102="","",RANK(V102,V102:V106,0))</f>
        <v>1</v>
      </c>
      <c r="X102" s="84">
        <f>IF(W102&lt;5,V102,"")</f>
        <v>0</v>
      </c>
      <c r="Y102" s="154">
        <v>-100</v>
      </c>
      <c r="Z102" s="135">
        <f t="shared" si="141"/>
        <v>0</v>
      </c>
      <c r="AA102" s="135">
        <f t="shared" si="142"/>
        <v>0</v>
      </c>
      <c r="AB102" s="135">
        <f t="shared" si="143"/>
        <v>0</v>
      </c>
      <c r="AC102" s="15">
        <f t="shared" ref="AC102:AC106" si="204">AB102</f>
        <v>0</v>
      </c>
      <c r="AD102" s="84">
        <f>IF(AC102="","",RANK(AC102,AC102:AC106,0))</f>
        <v>1</v>
      </c>
      <c r="AE102" s="84">
        <f>IF(AD102&lt;5,AC102,"")</f>
        <v>0</v>
      </c>
      <c r="AF102" s="18">
        <f t="shared" si="149"/>
        <v>0</v>
      </c>
      <c r="AG102" s="19">
        <f t="shared" ref="AG102:AG106" si="205">AF102</f>
        <v>0</v>
      </c>
      <c r="AH102" s="19">
        <f t="shared" si="144"/>
        <v>168</v>
      </c>
      <c r="AI102" s="171">
        <f>SUM(J102:J106,Q102:Q106,X102:X106,AE102:AE106)</f>
        <v>0</v>
      </c>
      <c r="AJ102" s="129">
        <f t="shared" ref="AJ102" si="206">AI102</f>
        <v>0</v>
      </c>
      <c r="AK102" s="175">
        <f t="shared" ref="AK102" si="207">IF(ISNUMBER(AI102),RANK(AI102,$AI$6:$AI$293,0),"")</f>
        <v>36</v>
      </c>
    </row>
    <row r="103" spans="1:37" ht="15" customHeight="1" x14ac:dyDescent="0.25">
      <c r="A103" s="68">
        <v>2</v>
      </c>
      <c r="B103" s="137"/>
      <c r="C103" s="139">
        <v>28</v>
      </c>
      <c r="D103" s="133"/>
      <c r="E103" s="18">
        <f t="shared" si="132"/>
        <v>0</v>
      </c>
      <c r="F103" s="18">
        <f t="shared" si="133"/>
        <v>0</v>
      </c>
      <c r="G103" s="18">
        <f t="shared" si="134"/>
        <v>0</v>
      </c>
      <c r="H103" s="15">
        <f t="shared" si="201"/>
        <v>0</v>
      </c>
      <c r="I103" s="84">
        <f>IF(H103="","",RANK(H103,H102:H106,0))</f>
        <v>1</v>
      </c>
      <c r="J103" s="84">
        <f t="shared" ref="J103:J106" si="208">IF(I103&lt;5,H103,"")</f>
        <v>0</v>
      </c>
      <c r="K103" s="65"/>
      <c r="L103" s="18">
        <f t="shared" si="135"/>
        <v>0</v>
      </c>
      <c r="M103" s="18">
        <f t="shared" si="136"/>
        <v>0</v>
      </c>
      <c r="N103" s="18">
        <f t="shared" si="137"/>
        <v>0</v>
      </c>
      <c r="O103" s="15">
        <f t="shared" si="202"/>
        <v>0</v>
      </c>
      <c r="P103" s="96">
        <f>IF(O103="","",RANK(O103,O102:O106,0))</f>
        <v>1</v>
      </c>
      <c r="Q103" s="96">
        <f t="shared" ref="Q103:Q106" si="209">IF(P103&lt;5,O103,"")</f>
        <v>0</v>
      </c>
      <c r="R103" s="65"/>
      <c r="S103" s="135">
        <f t="shared" si="138"/>
        <v>0</v>
      </c>
      <c r="T103" s="135">
        <f t="shared" si="139"/>
        <v>0</v>
      </c>
      <c r="U103" s="135">
        <f t="shared" si="140"/>
        <v>0</v>
      </c>
      <c r="V103" s="15">
        <f t="shared" si="203"/>
        <v>0</v>
      </c>
      <c r="W103" s="84">
        <f>IF(V103="","",RANK(V103,V102:V106,0))</f>
        <v>1</v>
      </c>
      <c r="X103" s="84">
        <f t="shared" ref="X103:X106" si="210">IF(W103&lt;5,V103,"")</f>
        <v>0</v>
      </c>
      <c r="Y103" s="154">
        <v>-100</v>
      </c>
      <c r="Z103" s="135">
        <f t="shared" si="141"/>
        <v>0</v>
      </c>
      <c r="AA103" s="135">
        <f t="shared" si="142"/>
        <v>0</v>
      </c>
      <c r="AB103" s="135">
        <f t="shared" si="143"/>
        <v>0</v>
      </c>
      <c r="AC103" s="15">
        <f t="shared" si="204"/>
        <v>0</v>
      </c>
      <c r="AD103" s="84">
        <f>IF(AC103="","",RANK(AC103,AC102:AC106,0))</f>
        <v>1</v>
      </c>
      <c r="AE103" s="84">
        <f t="shared" ref="AE103:AE106" si="211">IF(AD103&lt;5,AC103,"")</f>
        <v>0</v>
      </c>
      <c r="AF103" s="18">
        <f t="shared" si="149"/>
        <v>0</v>
      </c>
      <c r="AG103" s="19">
        <f t="shared" si="205"/>
        <v>0</v>
      </c>
      <c r="AH103" s="19">
        <f t="shared" si="144"/>
        <v>168</v>
      </c>
      <c r="AI103" s="172"/>
      <c r="AJ103" s="129"/>
      <c r="AK103" s="176"/>
    </row>
    <row r="104" spans="1:37" ht="15" customHeight="1" x14ac:dyDescent="0.25">
      <c r="A104" s="68">
        <v>3</v>
      </c>
      <c r="B104" s="137"/>
      <c r="C104" s="139">
        <v>28</v>
      </c>
      <c r="D104" s="133"/>
      <c r="E104" s="18">
        <f t="shared" si="132"/>
        <v>0</v>
      </c>
      <c r="F104" s="18">
        <f t="shared" si="133"/>
        <v>0</v>
      </c>
      <c r="G104" s="18">
        <f t="shared" si="134"/>
        <v>0</v>
      </c>
      <c r="H104" s="15">
        <f t="shared" si="201"/>
        <v>0</v>
      </c>
      <c r="I104" s="84">
        <f>IF(H104="","",RANK(H104,H102:H106,0))</f>
        <v>1</v>
      </c>
      <c r="J104" s="84">
        <f t="shared" si="208"/>
        <v>0</v>
      </c>
      <c r="K104" s="65"/>
      <c r="L104" s="18">
        <f t="shared" si="135"/>
        <v>0</v>
      </c>
      <c r="M104" s="18">
        <f t="shared" si="136"/>
        <v>0</v>
      </c>
      <c r="N104" s="18">
        <f t="shared" si="137"/>
        <v>0</v>
      </c>
      <c r="O104" s="15">
        <f t="shared" si="202"/>
        <v>0</v>
      </c>
      <c r="P104" s="96">
        <f>IF(O104="","",RANK(O104,O102:O106,0))</f>
        <v>1</v>
      </c>
      <c r="Q104" s="96">
        <f t="shared" si="209"/>
        <v>0</v>
      </c>
      <c r="R104" s="65"/>
      <c r="S104" s="135">
        <f t="shared" si="138"/>
        <v>0</v>
      </c>
      <c r="T104" s="135">
        <f t="shared" si="139"/>
        <v>0</v>
      </c>
      <c r="U104" s="135">
        <f t="shared" si="140"/>
        <v>0</v>
      </c>
      <c r="V104" s="15">
        <f t="shared" si="203"/>
        <v>0</v>
      </c>
      <c r="W104" s="84">
        <f>IF(V104="","",RANK(V104,V102:V106,0))</f>
        <v>1</v>
      </c>
      <c r="X104" s="84">
        <f t="shared" si="210"/>
        <v>0</v>
      </c>
      <c r="Y104" s="154">
        <v>-100</v>
      </c>
      <c r="Z104" s="135">
        <f t="shared" si="141"/>
        <v>0</v>
      </c>
      <c r="AA104" s="135">
        <f t="shared" si="142"/>
        <v>0</v>
      </c>
      <c r="AB104" s="135">
        <f t="shared" si="143"/>
        <v>0</v>
      </c>
      <c r="AC104" s="15">
        <f t="shared" si="204"/>
        <v>0</v>
      </c>
      <c r="AD104" s="84">
        <f>IF(AC104="","",RANK(AC104,AC102:AC106,0))</f>
        <v>1</v>
      </c>
      <c r="AE104" s="84">
        <f t="shared" si="211"/>
        <v>0</v>
      </c>
      <c r="AF104" s="18">
        <f t="shared" si="149"/>
        <v>0</v>
      </c>
      <c r="AG104" s="19">
        <f t="shared" si="205"/>
        <v>0</v>
      </c>
      <c r="AH104" s="19">
        <f t="shared" si="144"/>
        <v>168</v>
      </c>
      <c r="AI104" s="172"/>
      <c r="AJ104" s="129"/>
      <c r="AK104" s="176"/>
    </row>
    <row r="105" spans="1:37" ht="15" customHeight="1" x14ac:dyDescent="0.25">
      <c r="A105" s="68">
        <v>4</v>
      </c>
      <c r="B105" s="137"/>
      <c r="C105" s="139">
        <v>28</v>
      </c>
      <c r="D105" s="133"/>
      <c r="E105" s="18">
        <f t="shared" si="132"/>
        <v>0</v>
      </c>
      <c r="F105" s="18">
        <f t="shared" si="133"/>
        <v>0</v>
      </c>
      <c r="G105" s="18">
        <f t="shared" si="134"/>
        <v>0</v>
      </c>
      <c r="H105" s="15">
        <f t="shared" si="201"/>
        <v>0</v>
      </c>
      <c r="I105" s="84">
        <f>IF(H105="","",RANK(H105,H102:H106,0))</f>
        <v>1</v>
      </c>
      <c r="J105" s="84">
        <f t="shared" si="208"/>
        <v>0</v>
      </c>
      <c r="K105" s="65"/>
      <c r="L105" s="18">
        <f t="shared" si="135"/>
        <v>0</v>
      </c>
      <c r="M105" s="18">
        <f t="shared" si="136"/>
        <v>0</v>
      </c>
      <c r="N105" s="18">
        <f t="shared" si="137"/>
        <v>0</v>
      </c>
      <c r="O105" s="15">
        <f t="shared" si="202"/>
        <v>0</v>
      </c>
      <c r="P105" s="96">
        <f>IF(O105="","",RANK(O105,O102:O106,0))</f>
        <v>1</v>
      </c>
      <c r="Q105" s="96">
        <f t="shared" si="209"/>
        <v>0</v>
      </c>
      <c r="R105" s="65"/>
      <c r="S105" s="135">
        <f t="shared" si="138"/>
        <v>0</v>
      </c>
      <c r="T105" s="135">
        <f t="shared" si="139"/>
        <v>0</v>
      </c>
      <c r="U105" s="135">
        <f t="shared" si="140"/>
        <v>0</v>
      </c>
      <c r="V105" s="15">
        <f t="shared" si="203"/>
        <v>0</v>
      </c>
      <c r="W105" s="84">
        <f>IF(V105="","",RANK(V105,V102:V106,0))</f>
        <v>1</v>
      </c>
      <c r="X105" s="84">
        <f t="shared" si="210"/>
        <v>0</v>
      </c>
      <c r="Y105" s="154">
        <v>-100</v>
      </c>
      <c r="Z105" s="135">
        <f t="shared" si="141"/>
        <v>0</v>
      </c>
      <c r="AA105" s="135">
        <f t="shared" si="142"/>
        <v>0</v>
      </c>
      <c r="AB105" s="135">
        <f t="shared" si="143"/>
        <v>0</v>
      </c>
      <c r="AC105" s="15">
        <f t="shared" si="204"/>
        <v>0</v>
      </c>
      <c r="AD105" s="84">
        <f>IF(AC105="","",RANK(AC105,AC102:AC106,0))</f>
        <v>1</v>
      </c>
      <c r="AE105" s="84">
        <f t="shared" si="211"/>
        <v>0</v>
      </c>
      <c r="AF105" s="18">
        <f t="shared" si="149"/>
        <v>0</v>
      </c>
      <c r="AG105" s="19">
        <f t="shared" si="205"/>
        <v>0</v>
      </c>
      <c r="AH105" s="19">
        <f t="shared" si="144"/>
        <v>168</v>
      </c>
      <c r="AI105" s="172"/>
      <c r="AJ105" s="129"/>
      <c r="AK105" s="176"/>
    </row>
    <row r="106" spans="1:37" ht="15" customHeight="1" x14ac:dyDescent="0.25">
      <c r="A106" s="68">
        <v>5</v>
      </c>
      <c r="B106" s="137"/>
      <c r="C106" s="139">
        <v>28</v>
      </c>
      <c r="D106" s="133"/>
      <c r="E106" s="18">
        <f t="shared" si="132"/>
        <v>0</v>
      </c>
      <c r="F106" s="18">
        <f t="shared" si="133"/>
        <v>0</v>
      </c>
      <c r="G106" s="18">
        <f t="shared" si="134"/>
        <v>0</v>
      </c>
      <c r="H106" s="15">
        <f t="shared" si="201"/>
        <v>0</v>
      </c>
      <c r="I106" s="84">
        <f>IF(H106="","",RANK(H106,H102:H106,0))</f>
        <v>1</v>
      </c>
      <c r="J106" s="84">
        <f t="shared" si="208"/>
        <v>0</v>
      </c>
      <c r="K106" s="65"/>
      <c r="L106" s="18">
        <f t="shared" si="135"/>
        <v>0</v>
      </c>
      <c r="M106" s="18">
        <f t="shared" si="136"/>
        <v>0</v>
      </c>
      <c r="N106" s="18">
        <f t="shared" si="137"/>
        <v>0</v>
      </c>
      <c r="O106" s="15">
        <f t="shared" si="202"/>
        <v>0</v>
      </c>
      <c r="P106" s="96">
        <f>IF(O106="","",RANK(O106,O102:O106,0))</f>
        <v>1</v>
      </c>
      <c r="Q106" s="96">
        <f t="shared" si="209"/>
        <v>0</v>
      </c>
      <c r="R106" s="65"/>
      <c r="S106" s="135">
        <f t="shared" si="138"/>
        <v>0</v>
      </c>
      <c r="T106" s="135">
        <f t="shared" si="139"/>
        <v>0</v>
      </c>
      <c r="U106" s="135">
        <f t="shared" si="140"/>
        <v>0</v>
      </c>
      <c r="V106" s="15">
        <f t="shared" si="203"/>
        <v>0</v>
      </c>
      <c r="W106" s="84">
        <f>IF(V106="","",RANK(V106,V102:V106,0))</f>
        <v>1</v>
      </c>
      <c r="X106" s="84">
        <f t="shared" si="210"/>
        <v>0</v>
      </c>
      <c r="Y106" s="154">
        <v>-100</v>
      </c>
      <c r="Z106" s="135">
        <f t="shared" si="141"/>
        <v>0</v>
      </c>
      <c r="AA106" s="135">
        <f t="shared" si="142"/>
        <v>0</v>
      </c>
      <c r="AB106" s="135">
        <f t="shared" si="143"/>
        <v>0</v>
      </c>
      <c r="AC106" s="15">
        <f t="shared" si="204"/>
        <v>0</v>
      </c>
      <c r="AD106" s="84">
        <f>IF(AC106="","",RANK(AC106,AC102:AC106,0))</f>
        <v>1</v>
      </c>
      <c r="AE106" s="84">
        <f t="shared" si="211"/>
        <v>0</v>
      </c>
      <c r="AF106" s="18">
        <f t="shared" si="149"/>
        <v>0</v>
      </c>
      <c r="AG106" s="19">
        <f t="shared" si="205"/>
        <v>0</v>
      </c>
      <c r="AH106" s="19">
        <f t="shared" si="144"/>
        <v>168</v>
      </c>
      <c r="AI106" s="173"/>
      <c r="AJ106" s="129"/>
      <c r="AK106" s="176"/>
    </row>
    <row r="107" spans="1:37" ht="26.25" customHeight="1" x14ac:dyDescent="0.25">
      <c r="A107" s="68"/>
      <c r="B107" s="137"/>
      <c r="C107" s="140">
        <v>28</v>
      </c>
      <c r="D107" s="133"/>
      <c r="E107" s="18">
        <f t="shared" si="132"/>
        <v>0</v>
      </c>
      <c r="F107" s="18">
        <f t="shared" si="133"/>
        <v>0</v>
      </c>
      <c r="G107" s="18">
        <f t="shared" si="134"/>
        <v>0</v>
      </c>
      <c r="H107" s="89"/>
      <c r="I107" s="101" t="s">
        <v>455</v>
      </c>
      <c r="J107" s="109">
        <f>SUM(J102:J106)</f>
        <v>0</v>
      </c>
      <c r="K107" s="65"/>
      <c r="L107" s="18">
        <f t="shared" si="135"/>
        <v>0</v>
      </c>
      <c r="M107" s="18">
        <f t="shared" si="136"/>
        <v>0</v>
      </c>
      <c r="N107" s="18">
        <f t="shared" si="137"/>
        <v>0</v>
      </c>
      <c r="O107" s="89"/>
      <c r="P107" s="101" t="s">
        <v>455</v>
      </c>
      <c r="Q107" s="110">
        <f>SUM(Q102:Q106)</f>
        <v>0</v>
      </c>
      <c r="R107" s="65"/>
      <c r="S107" s="135">
        <f t="shared" si="138"/>
        <v>0</v>
      </c>
      <c r="T107" s="135">
        <f t="shared" si="139"/>
        <v>0</v>
      </c>
      <c r="U107" s="135">
        <f t="shared" si="140"/>
        <v>0</v>
      </c>
      <c r="V107" s="89"/>
      <c r="W107" s="101" t="s">
        <v>455</v>
      </c>
      <c r="X107" s="109">
        <f>SUM(X102:X106)</f>
        <v>0</v>
      </c>
      <c r="Y107" s="156"/>
      <c r="Z107" s="135">
        <f t="shared" si="141"/>
        <v>0</v>
      </c>
      <c r="AA107" s="135">
        <f t="shared" si="142"/>
        <v>4</v>
      </c>
      <c r="AB107" s="135">
        <f t="shared" si="143"/>
        <v>4</v>
      </c>
      <c r="AC107" s="89"/>
      <c r="AD107" s="101" t="s">
        <v>455</v>
      </c>
      <c r="AE107" s="109">
        <f>SUM(AE102:AE106)</f>
        <v>0</v>
      </c>
      <c r="AF107" s="18"/>
      <c r="AG107" s="92"/>
      <c r="AH107" s="19" t="str">
        <f t="shared" si="144"/>
        <v/>
      </c>
      <c r="AI107" s="98"/>
      <c r="AJ107" s="98"/>
      <c r="AK107" s="177"/>
    </row>
    <row r="108" spans="1:37" ht="15" customHeight="1" x14ac:dyDescent="0.25">
      <c r="A108" s="68">
        <v>1</v>
      </c>
      <c r="B108" s="137"/>
      <c r="C108" s="139">
        <v>29</v>
      </c>
      <c r="D108" s="133"/>
      <c r="E108" s="18">
        <f t="shared" si="132"/>
        <v>0</v>
      </c>
      <c r="F108" s="18">
        <f t="shared" si="133"/>
        <v>0</v>
      </c>
      <c r="G108" s="18">
        <f t="shared" si="134"/>
        <v>0</v>
      </c>
      <c r="H108" s="15">
        <f t="shared" ref="H108:H112" si="212">G108</f>
        <v>0</v>
      </c>
      <c r="I108" s="84">
        <f>IF(H108="","",RANK(H108,H108:H112,0))</f>
        <v>1</v>
      </c>
      <c r="J108" s="84">
        <f>IF(I108&lt;5,H108,"")</f>
        <v>0</v>
      </c>
      <c r="K108" s="65"/>
      <c r="L108" s="18">
        <f t="shared" si="135"/>
        <v>0</v>
      </c>
      <c r="M108" s="18">
        <f t="shared" si="136"/>
        <v>0</v>
      </c>
      <c r="N108" s="18">
        <f t="shared" si="137"/>
        <v>0</v>
      </c>
      <c r="O108" s="15">
        <f t="shared" ref="O108:O112" si="213">N108</f>
        <v>0</v>
      </c>
      <c r="P108" s="96">
        <f>IF(O108="","",RANK(O108,O108:O112,0))</f>
        <v>1</v>
      </c>
      <c r="Q108" s="96">
        <f>IF(P108&lt;5,O108,"")</f>
        <v>0</v>
      </c>
      <c r="R108" s="65"/>
      <c r="S108" s="135">
        <f t="shared" si="138"/>
        <v>0</v>
      </c>
      <c r="T108" s="135">
        <f t="shared" si="139"/>
        <v>0</v>
      </c>
      <c r="U108" s="135">
        <f t="shared" si="140"/>
        <v>0</v>
      </c>
      <c r="V108" s="15">
        <f t="shared" ref="V108:V112" si="214">U108</f>
        <v>0</v>
      </c>
      <c r="W108" s="84">
        <f>IF(V108="","",RANK(V108,V108:V112,0))</f>
        <v>1</v>
      </c>
      <c r="X108" s="84">
        <f>IF(W108&lt;5,V108,"")</f>
        <v>0</v>
      </c>
      <c r="Y108" s="154">
        <v>-100</v>
      </c>
      <c r="Z108" s="135">
        <f t="shared" si="141"/>
        <v>0</v>
      </c>
      <c r="AA108" s="135">
        <f t="shared" si="142"/>
        <v>0</v>
      </c>
      <c r="AB108" s="135">
        <f t="shared" si="143"/>
        <v>0</v>
      </c>
      <c r="AC108" s="15">
        <f t="shared" ref="AC108:AC112" si="215">AB108</f>
        <v>0</v>
      </c>
      <c r="AD108" s="84">
        <f>IF(AC108="","",RANK(AC108,AC108:AC112,0))</f>
        <v>1</v>
      </c>
      <c r="AE108" s="84">
        <f>IF(AD108&lt;5,AC108,"")</f>
        <v>0</v>
      </c>
      <c r="AF108" s="18">
        <f t="shared" si="149"/>
        <v>0</v>
      </c>
      <c r="AG108" s="19">
        <f t="shared" ref="AG108:AG112" si="216">AF108</f>
        <v>0</v>
      </c>
      <c r="AH108" s="19">
        <f t="shared" si="144"/>
        <v>168</v>
      </c>
      <c r="AI108" s="171">
        <f>SUM(J108:J112,Q108:Q112,X108:X112,AE108:AE112)</f>
        <v>0</v>
      </c>
      <c r="AJ108" s="129">
        <f t="shared" ref="AJ108" si="217">AI108</f>
        <v>0</v>
      </c>
      <c r="AK108" s="175">
        <f t="shared" ref="AK108" si="218">IF(ISNUMBER(AI108),RANK(AI108,$AI$6:$AI$293,0),"")</f>
        <v>36</v>
      </c>
    </row>
    <row r="109" spans="1:37" ht="15" customHeight="1" x14ac:dyDescent="0.25">
      <c r="A109" s="68">
        <v>2</v>
      </c>
      <c r="B109" s="137"/>
      <c r="C109" s="139">
        <v>29</v>
      </c>
      <c r="D109" s="133"/>
      <c r="E109" s="18">
        <f t="shared" si="132"/>
        <v>0</v>
      </c>
      <c r="F109" s="18">
        <f t="shared" si="133"/>
        <v>0</v>
      </c>
      <c r="G109" s="18">
        <f t="shared" si="134"/>
        <v>0</v>
      </c>
      <c r="H109" s="15">
        <f t="shared" si="212"/>
        <v>0</v>
      </c>
      <c r="I109" s="84">
        <f>IF(H109="","",RANK(H109,H108:H112,0))</f>
        <v>1</v>
      </c>
      <c r="J109" s="84">
        <f t="shared" ref="J109:J112" si="219">IF(I109&lt;5,H109,"")</f>
        <v>0</v>
      </c>
      <c r="K109" s="65"/>
      <c r="L109" s="18">
        <f t="shared" si="135"/>
        <v>0</v>
      </c>
      <c r="M109" s="18">
        <f t="shared" si="136"/>
        <v>0</v>
      </c>
      <c r="N109" s="18">
        <f t="shared" si="137"/>
        <v>0</v>
      </c>
      <c r="O109" s="15">
        <f t="shared" si="213"/>
        <v>0</v>
      </c>
      <c r="P109" s="96">
        <f>IF(O109="","",RANK(O109,O108:O112,0))</f>
        <v>1</v>
      </c>
      <c r="Q109" s="96">
        <f t="shared" ref="Q109:Q112" si="220">IF(P109&lt;5,O109,"")</f>
        <v>0</v>
      </c>
      <c r="R109" s="65"/>
      <c r="S109" s="135">
        <f t="shared" si="138"/>
        <v>0</v>
      </c>
      <c r="T109" s="135">
        <f t="shared" si="139"/>
        <v>0</v>
      </c>
      <c r="U109" s="135">
        <f t="shared" si="140"/>
        <v>0</v>
      </c>
      <c r="V109" s="15">
        <f t="shared" si="214"/>
        <v>0</v>
      </c>
      <c r="W109" s="84">
        <f>IF(V109="","",RANK(V109,V108:V112,0))</f>
        <v>1</v>
      </c>
      <c r="X109" s="84">
        <f t="shared" ref="X109:X111" si="221">IF(W109&lt;5,V109,"")</f>
        <v>0</v>
      </c>
      <c r="Y109" s="154">
        <v>-100</v>
      </c>
      <c r="Z109" s="135">
        <f t="shared" si="141"/>
        <v>0</v>
      </c>
      <c r="AA109" s="135">
        <f t="shared" si="142"/>
        <v>0</v>
      </c>
      <c r="AB109" s="135">
        <f t="shared" si="143"/>
        <v>0</v>
      </c>
      <c r="AC109" s="15">
        <f t="shared" si="215"/>
        <v>0</v>
      </c>
      <c r="AD109" s="84">
        <f>IF(AC109="","",RANK(AC109,AC108:AC112,0))</f>
        <v>1</v>
      </c>
      <c r="AE109" s="84">
        <f t="shared" ref="AE109:AE112" si="222">IF(AD109&lt;5,AC109,"")</f>
        <v>0</v>
      </c>
      <c r="AF109" s="18">
        <f t="shared" si="149"/>
        <v>0</v>
      </c>
      <c r="AG109" s="19">
        <f t="shared" si="216"/>
        <v>0</v>
      </c>
      <c r="AH109" s="19">
        <f t="shared" si="144"/>
        <v>168</v>
      </c>
      <c r="AI109" s="172"/>
      <c r="AJ109" s="129"/>
      <c r="AK109" s="176"/>
    </row>
    <row r="110" spans="1:37" ht="15" customHeight="1" x14ac:dyDescent="0.25">
      <c r="A110" s="68">
        <v>3</v>
      </c>
      <c r="B110" s="137"/>
      <c r="C110" s="139">
        <v>29</v>
      </c>
      <c r="D110" s="133"/>
      <c r="E110" s="18">
        <f t="shared" si="132"/>
        <v>0</v>
      </c>
      <c r="F110" s="18">
        <f t="shared" si="133"/>
        <v>0</v>
      </c>
      <c r="G110" s="18">
        <f t="shared" si="134"/>
        <v>0</v>
      </c>
      <c r="H110" s="15">
        <f t="shared" si="212"/>
        <v>0</v>
      </c>
      <c r="I110" s="84">
        <f>IF(H110="","",RANK(H110,H108:H112,0))</f>
        <v>1</v>
      </c>
      <c r="J110" s="84">
        <f t="shared" si="219"/>
        <v>0</v>
      </c>
      <c r="K110" s="65"/>
      <c r="L110" s="18">
        <f t="shared" si="135"/>
        <v>0</v>
      </c>
      <c r="M110" s="18">
        <f t="shared" si="136"/>
        <v>0</v>
      </c>
      <c r="N110" s="18">
        <f t="shared" si="137"/>
        <v>0</v>
      </c>
      <c r="O110" s="15">
        <f t="shared" si="213"/>
        <v>0</v>
      </c>
      <c r="P110" s="96">
        <f>IF(O110="","",RANK(O110,O108:O112,0))</f>
        <v>1</v>
      </c>
      <c r="Q110" s="96">
        <f t="shared" si="220"/>
        <v>0</v>
      </c>
      <c r="R110" s="65"/>
      <c r="S110" s="135">
        <f t="shared" si="138"/>
        <v>0</v>
      </c>
      <c r="T110" s="135">
        <f t="shared" si="139"/>
        <v>0</v>
      </c>
      <c r="U110" s="135">
        <f t="shared" si="140"/>
        <v>0</v>
      </c>
      <c r="V110" s="15">
        <f t="shared" si="214"/>
        <v>0</v>
      </c>
      <c r="W110" s="84">
        <f>IF(V110="","",RANK(V110,V108:V112,0))</f>
        <v>1</v>
      </c>
      <c r="X110" s="84">
        <f t="shared" si="221"/>
        <v>0</v>
      </c>
      <c r="Y110" s="154">
        <v>-100</v>
      </c>
      <c r="Z110" s="135">
        <f t="shared" si="141"/>
        <v>0</v>
      </c>
      <c r="AA110" s="135">
        <f t="shared" si="142"/>
        <v>0</v>
      </c>
      <c r="AB110" s="135">
        <f t="shared" si="143"/>
        <v>0</v>
      </c>
      <c r="AC110" s="15">
        <f t="shared" si="215"/>
        <v>0</v>
      </c>
      <c r="AD110" s="84">
        <f>IF(AC110="","",RANK(AC110,AC108:AC112,0))</f>
        <v>1</v>
      </c>
      <c r="AE110" s="84">
        <f t="shared" si="222"/>
        <v>0</v>
      </c>
      <c r="AF110" s="18">
        <f t="shared" si="149"/>
        <v>0</v>
      </c>
      <c r="AG110" s="19">
        <f t="shared" si="216"/>
        <v>0</v>
      </c>
      <c r="AH110" s="19">
        <f t="shared" si="144"/>
        <v>168</v>
      </c>
      <c r="AI110" s="172"/>
      <c r="AJ110" s="129"/>
      <c r="AK110" s="176"/>
    </row>
    <row r="111" spans="1:37" ht="15" customHeight="1" x14ac:dyDescent="0.25">
      <c r="A111" s="68">
        <v>4</v>
      </c>
      <c r="B111" s="137"/>
      <c r="C111" s="139">
        <v>29</v>
      </c>
      <c r="D111" s="133"/>
      <c r="E111" s="18">
        <f t="shared" si="132"/>
        <v>0</v>
      </c>
      <c r="F111" s="18">
        <f t="shared" si="133"/>
        <v>0</v>
      </c>
      <c r="G111" s="18">
        <f t="shared" si="134"/>
        <v>0</v>
      </c>
      <c r="H111" s="15">
        <f t="shared" si="212"/>
        <v>0</v>
      </c>
      <c r="I111" s="84">
        <f>IF(H111="","",RANK(H111,H108:H112,0))</f>
        <v>1</v>
      </c>
      <c r="J111" s="84">
        <f t="shared" si="219"/>
        <v>0</v>
      </c>
      <c r="K111" s="65"/>
      <c r="L111" s="18">
        <f t="shared" si="135"/>
        <v>0</v>
      </c>
      <c r="M111" s="18">
        <f t="shared" si="136"/>
        <v>0</v>
      </c>
      <c r="N111" s="18">
        <f t="shared" si="137"/>
        <v>0</v>
      </c>
      <c r="O111" s="15">
        <f t="shared" si="213"/>
        <v>0</v>
      </c>
      <c r="P111" s="96">
        <f>IF(O111="","",RANK(O111,O108:O112,0))</f>
        <v>1</v>
      </c>
      <c r="Q111" s="96">
        <f t="shared" si="220"/>
        <v>0</v>
      </c>
      <c r="R111" s="65"/>
      <c r="S111" s="135">
        <f t="shared" si="138"/>
        <v>0</v>
      </c>
      <c r="T111" s="135">
        <f t="shared" si="139"/>
        <v>0</v>
      </c>
      <c r="U111" s="135">
        <f t="shared" si="140"/>
        <v>0</v>
      </c>
      <c r="V111" s="15">
        <f t="shared" si="214"/>
        <v>0</v>
      </c>
      <c r="W111" s="84">
        <f>IF(V111="","",RANK(V111,V108:V112,0))</f>
        <v>1</v>
      </c>
      <c r="X111" s="84">
        <f t="shared" si="221"/>
        <v>0</v>
      </c>
      <c r="Y111" s="154">
        <v>-100</v>
      </c>
      <c r="Z111" s="135">
        <f t="shared" si="141"/>
        <v>0</v>
      </c>
      <c r="AA111" s="135">
        <f t="shared" si="142"/>
        <v>0</v>
      </c>
      <c r="AB111" s="135">
        <f t="shared" si="143"/>
        <v>0</v>
      </c>
      <c r="AC111" s="15">
        <f t="shared" si="215"/>
        <v>0</v>
      </c>
      <c r="AD111" s="84">
        <f>IF(AC111="","",RANK(AC111,AC108:AC112,0))</f>
        <v>1</v>
      </c>
      <c r="AE111" s="84">
        <f t="shared" si="222"/>
        <v>0</v>
      </c>
      <c r="AF111" s="18">
        <f t="shared" si="149"/>
        <v>0</v>
      </c>
      <c r="AG111" s="19">
        <f t="shared" si="216"/>
        <v>0</v>
      </c>
      <c r="AH111" s="19">
        <f t="shared" si="144"/>
        <v>168</v>
      </c>
      <c r="AI111" s="172"/>
      <c r="AJ111" s="129"/>
      <c r="AK111" s="176"/>
    </row>
    <row r="112" spans="1:37" ht="15" customHeight="1" x14ac:dyDescent="0.25">
      <c r="A112" s="68">
        <v>5</v>
      </c>
      <c r="B112" s="137"/>
      <c r="C112" s="139">
        <v>29</v>
      </c>
      <c r="D112" s="133"/>
      <c r="E112" s="18">
        <f t="shared" si="132"/>
        <v>0</v>
      </c>
      <c r="F112" s="18">
        <f t="shared" si="133"/>
        <v>0</v>
      </c>
      <c r="G112" s="18">
        <f t="shared" si="134"/>
        <v>0</v>
      </c>
      <c r="H112" s="15">
        <f t="shared" si="212"/>
        <v>0</v>
      </c>
      <c r="I112" s="84">
        <f>IF(H112="","",RANK(H112,H108:H112,0))</f>
        <v>1</v>
      </c>
      <c r="J112" s="84">
        <f t="shared" si="219"/>
        <v>0</v>
      </c>
      <c r="K112" s="65"/>
      <c r="L112" s="18">
        <f t="shared" si="135"/>
        <v>0</v>
      </c>
      <c r="M112" s="18">
        <f t="shared" si="136"/>
        <v>0</v>
      </c>
      <c r="N112" s="18">
        <f t="shared" si="137"/>
        <v>0</v>
      </c>
      <c r="O112" s="15">
        <f t="shared" si="213"/>
        <v>0</v>
      </c>
      <c r="P112" s="96">
        <f>IF(O112="","",RANK(O112,O108:O112,0))</f>
        <v>1</v>
      </c>
      <c r="Q112" s="96">
        <f t="shared" si="220"/>
        <v>0</v>
      </c>
      <c r="R112" s="65"/>
      <c r="S112" s="135">
        <f t="shared" si="138"/>
        <v>0</v>
      </c>
      <c r="T112" s="135">
        <f t="shared" si="139"/>
        <v>0</v>
      </c>
      <c r="U112" s="135">
        <f t="shared" si="140"/>
        <v>0</v>
      </c>
      <c r="V112" s="15">
        <f t="shared" si="214"/>
        <v>0</v>
      </c>
      <c r="W112" s="84">
        <f>IF(V112="","",RANK(V112,V108:V112,0))</f>
        <v>1</v>
      </c>
      <c r="X112" s="84">
        <f t="shared" ref="X112" si="223">IF(W112&lt;5,V112,"")</f>
        <v>0</v>
      </c>
      <c r="Y112" s="154">
        <v>-100</v>
      </c>
      <c r="Z112" s="135">
        <f t="shared" si="141"/>
        <v>0</v>
      </c>
      <c r="AA112" s="135">
        <f t="shared" si="142"/>
        <v>0</v>
      </c>
      <c r="AB112" s="135">
        <f t="shared" si="143"/>
        <v>0</v>
      </c>
      <c r="AC112" s="15">
        <f t="shared" si="215"/>
        <v>0</v>
      </c>
      <c r="AD112" s="84">
        <f>IF(AC112="","",RANK(AC112,AC108:AC112,0))</f>
        <v>1</v>
      </c>
      <c r="AE112" s="84">
        <f t="shared" si="222"/>
        <v>0</v>
      </c>
      <c r="AF112" s="18">
        <f t="shared" si="149"/>
        <v>0</v>
      </c>
      <c r="AG112" s="19">
        <f t="shared" si="216"/>
        <v>0</v>
      </c>
      <c r="AH112" s="19">
        <f t="shared" si="144"/>
        <v>168</v>
      </c>
      <c r="AI112" s="173"/>
      <c r="AJ112" s="129"/>
      <c r="AK112" s="176"/>
    </row>
    <row r="113" spans="1:37" ht="26.25" customHeight="1" x14ac:dyDescent="0.25">
      <c r="A113" s="68"/>
      <c r="B113" s="137"/>
      <c r="C113" s="140">
        <v>29</v>
      </c>
      <c r="D113" s="133"/>
      <c r="E113" s="18">
        <f t="shared" si="132"/>
        <v>0</v>
      </c>
      <c r="F113" s="18">
        <f t="shared" si="133"/>
        <v>0</v>
      </c>
      <c r="G113" s="18">
        <f t="shared" si="134"/>
        <v>0</v>
      </c>
      <c r="H113" s="89"/>
      <c r="I113" s="101" t="s">
        <v>455</v>
      </c>
      <c r="J113" s="109">
        <f>SUM(J108:J112)</f>
        <v>0</v>
      </c>
      <c r="K113" s="65"/>
      <c r="L113" s="18">
        <f t="shared" si="135"/>
        <v>0</v>
      </c>
      <c r="M113" s="18">
        <f t="shared" si="136"/>
        <v>0</v>
      </c>
      <c r="N113" s="18">
        <f t="shared" si="137"/>
        <v>0</v>
      </c>
      <c r="O113" s="89"/>
      <c r="P113" s="101" t="s">
        <v>455</v>
      </c>
      <c r="Q113" s="110">
        <f>SUM(Q108:Q112)</f>
        <v>0</v>
      </c>
      <c r="R113" s="65"/>
      <c r="S113" s="135">
        <f t="shared" si="138"/>
        <v>0</v>
      </c>
      <c r="T113" s="135">
        <f t="shared" si="139"/>
        <v>0</v>
      </c>
      <c r="U113" s="135">
        <f t="shared" si="140"/>
        <v>0</v>
      </c>
      <c r="V113" s="89"/>
      <c r="W113" s="101" t="s">
        <v>455</v>
      </c>
      <c r="X113" s="109">
        <f>SUM(X108:X112)</f>
        <v>0</v>
      </c>
      <c r="Y113" s="156"/>
      <c r="Z113" s="135">
        <f t="shared" si="141"/>
        <v>0</v>
      </c>
      <c r="AA113" s="135">
        <f t="shared" si="142"/>
        <v>4</v>
      </c>
      <c r="AB113" s="135">
        <f t="shared" si="143"/>
        <v>4</v>
      </c>
      <c r="AC113" s="89"/>
      <c r="AD113" s="101" t="s">
        <v>455</v>
      </c>
      <c r="AE113" s="109">
        <f>SUM(AE108:AE112)</f>
        <v>0</v>
      </c>
      <c r="AF113" s="18"/>
      <c r="AG113" s="92"/>
      <c r="AH113" s="19" t="str">
        <f t="shared" si="144"/>
        <v/>
      </c>
      <c r="AI113" s="98"/>
      <c r="AJ113" s="98"/>
      <c r="AK113" s="177"/>
    </row>
    <row r="114" spans="1:37" ht="15" customHeight="1" x14ac:dyDescent="0.25">
      <c r="A114" s="68">
        <v>1</v>
      </c>
      <c r="B114" s="137"/>
      <c r="C114" s="139">
        <v>30</v>
      </c>
      <c r="D114" s="133">
        <v>7.3</v>
      </c>
      <c r="E114" s="18">
        <f t="shared" si="132"/>
        <v>56</v>
      </c>
      <c r="F114" s="18">
        <f t="shared" si="133"/>
        <v>0</v>
      </c>
      <c r="G114" s="18">
        <f t="shared" si="134"/>
        <v>56</v>
      </c>
      <c r="H114" s="15">
        <f t="shared" ref="H114:H118" si="224">G114</f>
        <v>56</v>
      </c>
      <c r="I114" s="84">
        <f>IF(H114="","",RANK(H114,H114:H118,0))</f>
        <v>1</v>
      </c>
      <c r="J114" s="84">
        <f>IF(I114&lt;5,H114,"")</f>
        <v>56</v>
      </c>
      <c r="K114" s="65">
        <v>196</v>
      </c>
      <c r="L114" s="18">
        <f t="shared" si="135"/>
        <v>0</v>
      </c>
      <c r="M114" s="18">
        <f t="shared" si="136"/>
        <v>36</v>
      </c>
      <c r="N114" s="18">
        <f t="shared" si="137"/>
        <v>36</v>
      </c>
      <c r="O114" s="15">
        <f t="shared" ref="O114:O118" si="225">N114</f>
        <v>36</v>
      </c>
      <c r="P114" s="96">
        <f>IF(O114="","",RANK(O114,O114:O118,0))</f>
        <v>5</v>
      </c>
      <c r="Q114" s="96" t="str">
        <f>IF(P114&lt;5,O114,"")</f>
        <v/>
      </c>
      <c r="R114" s="65">
        <v>25</v>
      </c>
      <c r="S114" s="135">
        <f t="shared" si="138"/>
        <v>0</v>
      </c>
      <c r="T114" s="135">
        <f t="shared" si="139"/>
        <v>36</v>
      </c>
      <c r="U114" s="135">
        <f t="shared" si="140"/>
        <v>36</v>
      </c>
      <c r="V114" s="15">
        <f t="shared" ref="V114:V118" si="226">U114</f>
        <v>36</v>
      </c>
      <c r="W114" s="84">
        <f>IF(V114="","",RANK(V114,V114:V118,0))</f>
        <v>2</v>
      </c>
      <c r="X114" s="84">
        <f>IF(W114&lt;5,V114,"")</f>
        <v>36</v>
      </c>
      <c r="Y114" s="156">
        <v>23</v>
      </c>
      <c r="Z114" s="135">
        <f t="shared" si="141"/>
        <v>0</v>
      </c>
      <c r="AA114" s="135">
        <f t="shared" si="142"/>
        <v>54</v>
      </c>
      <c r="AB114" s="135">
        <f t="shared" si="143"/>
        <v>54</v>
      </c>
      <c r="AC114" s="15">
        <f t="shared" ref="AC114:AC118" si="227">AB114</f>
        <v>54</v>
      </c>
      <c r="AD114" s="84">
        <f>IF(AC114="","",RANK(AC114,AC114:AC118,0))</f>
        <v>5</v>
      </c>
      <c r="AE114" s="84" t="str">
        <f>IF(AD114&lt;5,AC114,"")</f>
        <v/>
      </c>
      <c r="AF114" s="18">
        <f t="shared" si="149"/>
        <v>182</v>
      </c>
      <c r="AG114" s="19">
        <f t="shared" ref="AG114:AG118" si="228">AF114</f>
        <v>182</v>
      </c>
      <c r="AH114" s="19">
        <f t="shared" si="144"/>
        <v>9</v>
      </c>
      <c r="AI114" s="171">
        <f>SUM(J114:J118,Q114:Q118,X114:X118,AE114:AE118)</f>
        <v>728</v>
      </c>
      <c r="AJ114" s="129">
        <f t="shared" ref="AJ114" si="229">AI114</f>
        <v>728</v>
      </c>
      <c r="AK114" s="175">
        <f t="shared" ref="AK114" si="230">IF(ISNUMBER(AI114),RANK(AI114,$AI$6:$AI$293,0),"")</f>
        <v>2</v>
      </c>
    </row>
    <row r="115" spans="1:37" ht="15" customHeight="1" x14ac:dyDescent="0.25">
      <c r="A115" s="68">
        <v>2</v>
      </c>
      <c r="B115" s="137"/>
      <c r="C115" s="139">
        <v>30</v>
      </c>
      <c r="D115" s="133">
        <v>8</v>
      </c>
      <c r="E115" s="18">
        <f t="shared" si="132"/>
        <v>32</v>
      </c>
      <c r="F115" s="18">
        <f t="shared" si="133"/>
        <v>0</v>
      </c>
      <c r="G115" s="18">
        <f t="shared" si="134"/>
        <v>32</v>
      </c>
      <c r="H115" s="15">
        <f t="shared" si="224"/>
        <v>32</v>
      </c>
      <c r="I115" s="84">
        <f>IF(H115="","",RANK(H115,H114:H118,0))</f>
        <v>4</v>
      </c>
      <c r="J115" s="84">
        <f t="shared" ref="J115:J117" si="231">IF(I115&lt;5,H115,"")</f>
        <v>32</v>
      </c>
      <c r="K115" s="65">
        <v>200</v>
      </c>
      <c r="L115" s="18">
        <f t="shared" si="135"/>
        <v>0</v>
      </c>
      <c r="M115" s="18">
        <f t="shared" si="136"/>
        <v>40</v>
      </c>
      <c r="N115" s="18">
        <f t="shared" si="137"/>
        <v>40</v>
      </c>
      <c r="O115" s="15">
        <f t="shared" si="225"/>
        <v>40</v>
      </c>
      <c r="P115" s="96">
        <f>IF(O115="","",RANK(O115,O114:O118,0))</f>
        <v>4</v>
      </c>
      <c r="Q115" s="96">
        <f t="shared" ref="Q115:Q118" si="232">IF(P115&lt;5,O115,"")</f>
        <v>40</v>
      </c>
      <c r="R115" s="65">
        <v>6</v>
      </c>
      <c r="S115" s="135">
        <f t="shared" si="138"/>
        <v>0</v>
      </c>
      <c r="T115" s="135">
        <f t="shared" si="139"/>
        <v>4</v>
      </c>
      <c r="U115" s="135">
        <f t="shared" si="140"/>
        <v>4</v>
      </c>
      <c r="V115" s="15">
        <f t="shared" si="226"/>
        <v>4</v>
      </c>
      <c r="W115" s="84">
        <f>IF(V115="","",RANK(V115,V114:V118,0))</f>
        <v>5</v>
      </c>
      <c r="X115" s="84" t="str">
        <f t="shared" ref="X115:X118" si="233">IF(W115&lt;5,V115,"")</f>
        <v/>
      </c>
      <c r="Y115" s="156">
        <v>26</v>
      </c>
      <c r="Z115" s="135">
        <f t="shared" si="141"/>
        <v>60</v>
      </c>
      <c r="AA115" s="135">
        <f t="shared" si="142"/>
        <v>0</v>
      </c>
      <c r="AB115" s="135">
        <f t="shared" si="143"/>
        <v>60</v>
      </c>
      <c r="AC115" s="15">
        <f t="shared" si="227"/>
        <v>60</v>
      </c>
      <c r="AD115" s="84">
        <f>IF(AC115="","",RANK(AC115,AC114:AC118,0))</f>
        <v>2</v>
      </c>
      <c r="AE115" s="84">
        <f t="shared" ref="AE115:AE118" si="234">IF(AD115&lt;5,AC115,"")</f>
        <v>60</v>
      </c>
      <c r="AF115" s="18">
        <f t="shared" si="149"/>
        <v>136</v>
      </c>
      <c r="AG115" s="19">
        <f t="shared" si="228"/>
        <v>136</v>
      </c>
      <c r="AH115" s="117">
        <f t="shared" si="144"/>
        <v>39</v>
      </c>
      <c r="AI115" s="172"/>
      <c r="AJ115" s="129"/>
      <c r="AK115" s="176"/>
    </row>
    <row r="116" spans="1:37" ht="15" customHeight="1" x14ac:dyDescent="0.25">
      <c r="A116" s="68">
        <v>3</v>
      </c>
      <c r="B116" s="137"/>
      <c r="C116" s="139">
        <v>30</v>
      </c>
      <c r="D116" s="133">
        <v>7.7</v>
      </c>
      <c r="E116" s="18">
        <f t="shared" si="132"/>
        <v>42</v>
      </c>
      <c r="F116" s="18">
        <f t="shared" si="133"/>
        <v>0</v>
      </c>
      <c r="G116" s="18">
        <f t="shared" si="134"/>
        <v>42</v>
      </c>
      <c r="H116" s="15">
        <f t="shared" si="224"/>
        <v>42</v>
      </c>
      <c r="I116" s="84">
        <f>IF(H116="","",RANK(H116,H114:H118,0))</f>
        <v>3</v>
      </c>
      <c r="J116" s="84">
        <f t="shared" si="231"/>
        <v>42</v>
      </c>
      <c r="K116" s="65">
        <v>202</v>
      </c>
      <c r="L116" s="18">
        <f t="shared" si="135"/>
        <v>0</v>
      </c>
      <c r="M116" s="18">
        <f t="shared" si="136"/>
        <v>42</v>
      </c>
      <c r="N116" s="18">
        <f t="shared" si="137"/>
        <v>42</v>
      </c>
      <c r="O116" s="15">
        <f t="shared" si="225"/>
        <v>42</v>
      </c>
      <c r="P116" s="96">
        <f>IF(O116="","",RANK(O116,O114:O118,0))</f>
        <v>3</v>
      </c>
      <c r="Q116" s="96">
        <f t="shared" si="232"/>
        <v>42</v>
      </c>
      <c r="R116" s="65">
        <v>30</v>
      </c>
      <c r="S116" s="135">
        <f t="shared" si="138"/>
        <v>0</v>
      </c>
      <c r="T116" s="135">
        <f t="shared" si="139"/>
        <v>47</v>
      </c>
      <c r="U116" s="135">
        <f t="shared" si="140"/>
        <v>47</v>
      </c>
      <c r="V116" s="15">
        <f t="shared" si="226"/>
        <v>47</v>
      </c>
      <c r="W116" s="84">
        <f>IF(V116="","",RANK(V116,V114:V118,0))</f>
        <v>1</v>
      </c>
      <c r="X116" s="84">
        <f t="shared" si="233"/>
        <v>47</v>
      </c>
      <c r="Y116" s="156">
        <v>29.5</v>
      </c>
      <c r="Z116" s="135">
        <f t="shared" si="141"/>
        <v>64</v>
      </c>
      <c r="AA116" s="135">
        <f t="shared" si="142"/>
        <v>0</v>
      </c>
      <c r="AB116" s="135">
        <f t="shared" si="143"/>
        <v>64</v>
      </c>
      <c r="AC116" s="15">
        <f t="shared" si="227"/>
        <v>64</v>
      </c>
      <c r="AD116" s="84">
        <f>IF(AC116="","",RANK(AC116,AC114:AC118,0))</f>
        <v>1</v>
      </c>
      <c r="AE116" s="84">
        <f t="shared" si="234"/>
        <v>64</v>
      </c>
      <c r="AF116" s="18">
        <f t="shared" si="149"/>
        <v>195</v>
      </c>
      <c r="AG116" s="19">
        <f t="shared" si="228"/>
        <v>195</v>
      </c>
      <c r="AH116" s="117">
        <f t="shared" si="144"/>
        <v>3</v>
      </c>
      <c r="AI116" s="172"/>
      <c r="AJ116" s="129"/>
      <c r="AK116" s="176"/>
    </row>
    <row r="117" spans="1:37" ht="15" customHeight="1" x14ac:dyDescent="0.25">
      <c r="A117" s="68">
        <v>4</v>
      </c>
      <c r="B117" s="137"/>
      <c r="C117" s="139">
        <v>30</v>
      </c>
      <c r="D117" s="133">
        <v>7.4</v>
      </c>
      <c r="E117" s="18">
        <f t="shared" si="132"/>
        <v>53</v>
      </c>
      <c r="F117" s="18">
        <f t="shared" si="133"/>
        <v>0</v>
      </c>
      <c r="G117" s="18">
        <f t="shared" si="134"/>
        <v>53</v>
      </c>
      <c r="H117" s="15">
        <f t="shared" si="224"/>
        <v>53</v>
      </c>
      <c r="I117" s="84">
        <f>IF(H117="","",RANK(H117,H114:H118,0))</f>
        <v>2</v>
      </c>
      <c r="J117" s="84">
        <f t="shared" si="231"/>
        <v>53</v>
      </c>
      <c r="K117" s="65">
        <v>208</v>
      </c>
      <c r="L117" s="18">
        <f t="shared" si="135"/>
        <v>0</v>
      </c>
      <c r="M117" s="18">
        <f t="shared" si="136"/>
        <v>48</v>
      </c>
      <c r="N117" s="18">
        <f t="shared" si="137"/>
        <v>48</v>
      </c>
      <c r="O117" s="15">
        <f t="shared" si="225"/>
        <v>48</v>
      </c>
      <c r="P117" s="96">
        <f>IF(O117="","",RANK(O117,O114:O118,0))</f>
        <v>1</v>
      </c>
      <c r="Q117" s="96">
        <f t="shared" si="232"/>
        <v>48</v>
      </c>
      <c r="R117" s="65">
        <v>20</v>
      </c>
      <c r="S117" s="135">
        <f t="shared" si="138"/>
        <v>0</v>
      </c>
      <c r="T117" s="135">
        <f t="shared" si="139"/>
        <v>26</v>
      </c>
      <c r="U117" s="135">
        <f t="shared" si="140"/>
        <v>26</v>
      </c>
      <c r="V117" s="15">
        <f t="shared" si="226"/>
        <v>26</v>
      </c>
      <c r="W117" s="84">
        <f>IF(V117="","",RANK(V117,V114:V118,0))</f>
        <v>3</v>
      </c>
      <c r="X117" s="84">
        <f t="shared" si="233"/>
        <v>26</v>
      </c>
      <c r="Y117" s="156">
        <v>25.5</v>
      </c>
      <c r="Z117" s="135">
        <f t="shared" si="141"/>
        <v>0</v>
      </c>
      <c r="AA117" s="135">
        <f t="shared" si="142"/>
        <v>59</v>
      </c>
      <c r="AB117" s="135">
        <f t="shared" si="143"/>
        <v>59</v>
      </c>
      <c r="AC117" s="15">
        <f t="shared" si="227"/>
        <v>59</v>
      </c>
      <c r="AD117" s="84">
        <f>IF(AC117="","",RANK(AC117,AC114:AC118,0))</f>
        <v>3</v>
      </c>
      <c r="AE117" s="84">
        <f t="shared" si="234"/>
        <v>59</v>
      </c>
      <c r="AF117" s="18">
        <f t="shared" si="149"/>
        <v>186</v>
      </c>
      <c r="AG117" s="19">
        <f t="shared" si="228"/>
        <v>186</v>
      </c>
      <c r="AH117" s="19">
        <f t="shared" si="144"/>
        <v>8</v>
      </c>
      <c r="AI117" s="172"/>
      <c r="AJ117" s="129"/>
      <c r="AK117" s="176"/>
    </row>
    <row r="118" spans="1:37" ht="15" customHeight="1" x14ac:dyDescent="0.25">
      <c r="A118" s="68">
        <v>5</v>
      </c>
      <c r="B118" s="137"/>
      <c r="C118" s="139">
        <v>30</v>
      </c>
      <c r="D118" s="133">
        <v>8</v>
      </c>
      <c r="E118" s="18">
        <f t="shared" si="132"/>
        <v>32</v>
      </c>
      <c r="F118" s="18">
        <f t="shared" si="133"/>
        <v>0</v>
      </c>
      <c r="G118" s="18">
        <f t="shared" si="134"/>
        <v>32</v>
      </c>
      <c r="H118" s="15">
        <f t="shared" si="224"/>
        <v>32</v>
      </c>
      <c r="I118" s="84">
        <f>IF(H118="","",RANK(H118,H114:H118,0))</f>
        <v>4</v>
      </c>
      <c r="J118" s="84"/>
      <c r="K118" s="65">
        <v>204</v>
      </c>
      <c r="L118" s="18">
        <f t="shared" si="135"/>
        <v>0</v>
      </c>
      <c r="M118" s="18">
        <f t="shared" si="136"/>
        <v>44</v>
      </c>
      <c r="N118" s="18">
        <f t="shared" si="137"/>
        <v>44</v>
      </c>
      <c r="O118" s="15">
        <f t="shared" si="225"/>
        <v>44</v>
      </c>
      <c r="P118" s="96">
        <f>IF(O118="","",RANK(O118,O114:O118,0))</f>
        <v>2</v>
      </c>
      <c r="Q118" s="96">
        <f t="shared" si="232"/>
        <v>44</v>
      </c>
      <c r="R118" s="65">
        <v>17</v>
      </c>
      <c r="S118" s="135">
        <f t="shared" si="138"/>
        <v>0</v>
      </c>
      <c r="T118" s="135">
        <f t="shared" si="139"/>
        <v>20</v>
      </c>
      <c r="U118" s="135">
        <f t="shared" si="140"/>
        <v>20</v>
      </c>
      <c r="V118" s="15">
        <f t="shared" si="226"/>
        <v>20</v>
      </c>
      <c r="W118" s="84">
        <f>IF(V118="","",RANK(V118,V114:V118,0))</f>
        <v>4</v>
      </c>
      <c r="X118" s="84">
        <f t="shared" si="233"/>
        <v>20</v>
      </c>
      <c r="Y118" s="156">
        <v>25.5</v>
      </c>
      <c r="Z118" s="135">
        <f t="shared" si="141"/>
        <v>0</v>
      </c>
      <c r="AA118" s="135">
        <f t="shared" si="142"/>
        <v>59</v>
      </c>
      <c r="AB118" s="135">
        <f t="shared" si="143"/>
        <v>59</v>
      </c>
      <c r="AC118" s="15">
        <f t="shared" si="227"/>
        <v>59</v>
      </c>
      <c r="AD118" s="84">
        <f>IF(AC118="","",RANK(AC118,AC114:AC118,0))</f>
        <v>3</v>
      </c>
      <c r="AE118" s="84">
        <f t="shared" si="234"/>
        <v>59</v>
      </c>
      <c r="AF118" s="18">
        <f t="shared" si="149"/>
        <v>155</v>
      </c>
      <c r="AG118" s="19">
        <f t="shared" si="228"/>
        <v>155</v>
      </c>
      <c r="AH118" s="19">
        <f t="shared" si="144"/>
        <v>25</v>
      </c>
      <c r="AI118" s="173"/>
      <c r="AJ118" s="129"/>
      <c r="AK118" s="176"/>
    </row>
    <row r="119" spans="1:37" ht="26.25" customHeight="1" x14ac:dyDescent="0.25">
      <c r="A119" s="68"/>
      <c r="B119" s="137"/>
      <c r="C119" s="140">
        <v>30</v>
      </c>
      <c r="D119" s="133"/>
      <c r="E119" s="18">
        <f t="shared" si="132"/>
        <v>0</v>
      </c>
      <c r="F119" s="18">
        <f t="shared" si="133"/>
        <v>0</v>
      </c>
      <c r="G119" s="18">
        <f t="shared" si="134"/>
        <v>0</v>
      </c>
      <c r="H119" s="89"/>
      <c r="I119" s="101" t="s">
        <v>455</v>
      </c>
      <c r="J119" s="109">
        <f>SUM(J114:J118)</f>
        <v>183</v>
      </c>
      <c r="K119" s="65"/>
      <c r="L119" s="18">
        <f t="shared" si="135"/>
        <v>0</v>
      </c>
      <c r="M119" s="18">
        <f t="shared" si="136"/>
        <v>0</v>
      </c>
      <c r="N119" s="18">
        <f t="shared" si="137"/>
        <v>0</v>
      </c>
      <c r="O119" s="89"/>
      <c r="P119" s="101" t="s">
        <v>455</v>
      </c>
      <c r="Q119" s="110">
        <f>SUM(Q114:Q118)</f>
        <v>174</v>
      </c>
      <c r="R119" s="65"/>
      <c r="S119" s="135">
        <f t="shared" si="138"/>
        <v>0</v>
      </c>
      <c r="T119" s="135">
        <f t="shared" si="139"/>
        <v>0</v>
      </c>
      <c r="U119" s="135">
        <f t="shared" si="140"/>
        <v>0</v>
      </c>
      <c r="V119" s="89"/>
      <c r="W119" s="101" t="s">
        <v>455</v>
      </c>
      <c r="X119" s="109">
        <f>SUM(X114:X118)</f>
        <v>129</v>
      </c>
      <c r="Y119" s="156"/>
      <c r="Z119" s="135">
        <f t="shared" si="141"/>
        <v>0</v>
      </c>
      <c r="AA119" s="135">
        <f t="shared" si="142"/>
        <v>4</v>
      </c>
      <c r="AB119" s="135">
        <f t="shared" si="143"/>
        <v>4</v>
      </c>
      <c r="AC119" s="89"/>
      <c r="AD119" s="101" t="s">
        <v>455</v>
      </c>
      <c r="AE119" s="109">
        <f>SUM(AE114:AE118)</f>
        <v>242</v>
      </c>
      <c r="AF119" s="18"/>
      <c r="AG119" s="92"/>
      <c r="AH119" s="19" t="str">
        <f t="shared" si="144"/>
        <v/>
      </c>
      <c r="AI119" s="98"/>
      <c r="AJ119" s="98"/>
      <c r="AK119" s="177"/>
    </row>
    <row r="120" spans="1:37" ht="15" customHeight="1" x14ac:dyDescent="0.25">
      <c r="A120" s="68">
        <v>1</v>
      </c>
      <c r="B120" s="137"/>
      <c r="C120" s="139">
        <v>31</v>
      </c>
      <c r="D120" s="133">
        <v>8.3000000000000007</v>
      </c>
      <c r="E120" s="18">
        <f t="shared" si="132"/>
        <v>0</v>
      </c>
      <c r="F120" s="18">
        <f t="shared" si="133"/>
        <v>23</v>
      </c>
      <c r="G120" s="18">
        <f t="shared" si="134"/>
        <v>23</v>
      </c>
      <c r="H120" s="15">
        <f t="shared" ref="H120:H124" si="235">G120</f>
        <v>23</v>
      </c>
      <c r="I120" s="84">
        <f>IF(H120="","",RANK(H120,H120:H124,0))</f>
        <v>3</v>
      </c>
      <c r="J120" s="84">
        <f>IF(I120&lt;5,H120,"")</f>
        <v>23</v>
      </c>
      <c r="K120" s="65">
        <v>198</v>
      </c>
      <c r="L120" s="18">
        <f t="shared" si="135"/>
        <v>0</v>
      </c>
      <c r="M120" s="18">
        <f t="shared" si="136"/>
        <v>38</v>
      </c>
      <c r="N120" s="18">
        <f t="shared" si="137"/>
        <v>38</v>
      </c>
      <c r="O120" s="15">
        <f t="shared" ref="O120:O124" si="236">N120</f>
        <v>38</v>
      </c>
      <c r="P120" s="96">
        <f>IF(O120="","",RANK(O120,O120:O124,0))</f>
        <v>2</v>
      </c>
      <c r="Q120" s="96">
        <f>IF(P120&lt;5,O120,"")</f>
        <v>38</v>
      </c>
      <c r="R120" s="65">
        <v>22</v>
      </c>
      <c r="S120" s="135">
        <f t="shared" si="138"/>
        <v>0</v>
      </c>
      <c r="T120" s="135">
        <f t="shared" si="139"/>
        <v>30</v>
      </c>
      <c r="U120" s="135">
        <f t="shared" si="140"/>
        <v>30</v>
      </c>
      <c r="V120" s="15">
        <f t="shared" ref="V120:V124" si="237">U120</f>
        <v>30</v>
      </c>
      <c r="W120" s="84">
        <f>IF(V120="","",RANK(V120,V120:V124,0))</f>
        <v>2</v>
      </c>
      <c r="X120" s="84">
        <f>IF(W120&lt;5,V120,"")</f>
        <v>30</v>
      </c>
      <c r="Y120" s="156">
        <v>20.5</v>
      </c>
      <c r="Z120" s="135">
        <f t="shared" si="141"/>
        <v>0</v>
      </c>
      <c r="AA120" s="135">
        <f t="shared" si="142"/>
        <v>48</v>
      </c>
      <c r="AB120" s="135">
        <f t="shared" si="143"/>
        <v>48</v>
      </c>
      <c r="AC120" s="15">
        <f t="shared" ref="AC120:AC124" si="238">AB120</f>
        <v>48</v>
      </c>
      <c r="AD120" s="84">
        <f>IF(AC120="","",RANK(AC120,AC120:AC124,0))</f>
        <v>2</v>
      </c>
      <c r="AE120" s="84">
        <f>IF(AD120&lt;5,AC120,"")</f>
        <v>48</v>
      </c>
      <c r="AF120" s="18">
        <f t="shared" si="149"/>
        <v>139</v>
      </c>
      <c r="AG120" s="19">
        <f t="shared" ref="AG120:AG124" si="239">AF120</f>
        <v>139</v>
      </c>
      <c r="AH120" s="19">
        <f t="shared" si="144"/>
        <v>35</v>
      </c>
      <c r="AI120" s="171">
        <f>SUM(J120:J124,Q120:Q124,X120:X124,AE120:AE124)</f>
        <v>514</v>
      </c>
      <c r="AJ120" s="129">
        <f t="shared" ref="AJ120" si="240">AI120</f>
        <v>514</v>
      </c>
      <c r="AK120" s="175">
        <f t="shared" ref="AK120" si="241">IF(ISNUMBER(AI120),RANK(AI120,$AI$6:$AI$293,0),"")</f>
        <v>13</v>
      </c>
    </row>
    <row r="121" spans="1:37" ht="15" customHeight="1" x14ac:dyDescent="0.25">
      <c r="A121" s="68">
        <v>2</v>
      </c>
      <c r="B121" s="137"/>
      <c r="C121" s="139">
        <v>31</v>
      </c>
      <c r="D121" s="133">
        <v>8</v>
      </c>
      <c r="E121" s="18">
        <f t="shared" si="132"/>
        <v>32</v>
      </c>
      <c r="F121" s="18">
        <f t="shared" si="133"/>
        <v>0</v>
      </c>
      <c r="G121" s="18">
        <f t="shared" si="134"/>
        <v>32</v>
      </c>
      <c r="H121" s="15">
        <f t="shared" si="235"/>
        <v>32</v>
      </c>
      <c r="I121" s="84">
        <f>IF(H121="","",RANK(H121,H120:H124,0))</f>
        <v>2</v>
      </c>
      <c r="J121" s="84">
        <f t="shared" ref="J121:J124" si="242">IF(I121&lt;5,H121,"")</f>
        <v>32</v>
      </c>
      <c r="K121" s="65">
        <v>206</v>
      </c>
      <c r="L121" s="18">
        <f t="shared" si="135"/>
        <v>0</v>
      </c>
      <c r="M121" s="18">
        <f t="shared" si="136"/>
        <v>46</v>
      </c>
      <c r="N121" s="18">
        <f t="shared" si="137"/>
        <v>46</v>
      </c>
      <c r="O121" s="15">
        <f t="shared" si="236"/>
        <v>46</v>
      </c>
      <c r="P121" s="96">
        <f>IF(O121="","",RANK(O121,O120:O124,0))</f>
        <v>1</v>
      </c>
      <c r="Q121" s="96">
        <f t="shared" ref="Q121:Q124" si="243">IF(P121&lt;5,O121,"")</f>
        <v>46</v>
      </c>
      <c r="R121" s="65">
        <v>23</v>
      </c>
      <c r="S121" s="135">
        <f t="shared" si="138"/>
        <v>0</v>
      </c>
      <c r="T121" s="135">
        <f t="shared" si="139"/>
        <v>32</v>
      </c>
      <c r="U121" s="135">
        <f t="shared" si="140"/>
        <v>32</v>
      </c>
      <c r="V121" s="15">
        <f t="shared" si="237"/>
        <v>32</v>
      </c>
      <c r="W121" s="84">
        <f>IF(V121="","",RANK(V121,V120:V124,0))</f>
        <v>1</v>
      </c>
      <c r="X121" s="84">
        <f t="shared" ref="X121:X124" si="244">IF(W121&lt;5,V121,"")</f>
        <v>32</v>
      </c>
      <c r="Y121" s="156">
        <v>24</v>
      </c>
      <c r="Z121" s="135">
        <f t="shared" si="141"/>
        <v>0</v>
      </c>
      <c r="AA121" s="135">
        <f t="shared" si="142"/>
        <v>56</v>
      </c>
      <c r="AB121" s="135">
        <f t="shared" si="143"/>
        <v>56</v>
      </c>
      <c r="AC121" s="15">
        <f t="shared" si="238"/>
        <v>56</v>
      </c>
      <c r="AD121" s="84">
        <f>IF(AC121="","",RANK(AC121,AC120:AC124,0))</f>
        <v>1</v>
      </c>
      <c r="AE121" s="84">
        <f t="shared" ref="AE121:AE124" si="245">IF(AD121&lt;5,AC121,"")</f>
        <v>56</v>
      </c>
      <c r="AF121" s="18">
        <f t="shared" si="149"/>
        <v>166</v>
      </c>
      <c r="AG121" s="19">
        <f t="shared" si="239"/>
        <v>166</v>
      </c>
      <c r="AH121" s="19">
        <f t="shared" si="144"/>
        <v>19</v>
      </c>
      <c r="AI121" s="172"/>
      <c r="AJ121" s="129"/>
      <c r="AK121" s="176"/>
    </row>
    <row r="122" spans="1:37" ht="15" customHeight="1" x14ac:dyDescent="0.25">
      <c r="A122" s="68">
        <v>3</v>
      </c>
      <c r="B122" s="137"/>
      <c r="C122" s="139">
        <v>31</v>
      </c>
      <c r="D122" s="133">
        <v>8.9</v>
      </c>
      <c r="E122" s="18">
        <f t="shared" si="132"/>
        <v>0</v>
      </c>
      <c r="F122" s="18">
        <f t="shared" si="133"/>
        <v>9</v>
      </c>
      <c r="G122" s="18">
        <f t="shared" si="134"/>
        <v>9</v>
      </c>
      <c r="H122" s="15">
        <f t="shared" si="235"/>
        <v>9</v>
      </c>
      <c r="I122" s="84">
        <f>IF(H122="","",RANK(H122,H120:H124,0))</f>
        <v>4</v>
      </c>
      <c r="J122" s="84">
        <f t="shared" si="242"/>
        <v>9</v>
      </c>
      <c r="K122" s="65">
        <v>186</v>
      </c>
      <c r="L122" s="18">
        <f t="shared" si="135"/>
        <v>0</v>
      </c>
      <c r="M122" s="18">
        <f t="shared" si="136"/>
        <v>31</v>
      </c>
      <c r="N122" s="18">
        <f t="shared" si="137"/>
        <v>31</v>
      </c>
      <c r="O122" s="15">
        <f t="shared" si="236"/>
        <v>31</v>
      </c>
      <c r="P122" s="96">
        <f>IF(O122="","",RANK(O122,O120:O124,0))</f>
        <v>3</v>
      </c>
      <c r="Q122" s="96">
        <f t="shared" si="243"/>
        <v>31</v>
      </c>
      <c r="R122" s="65">
        <v>9</v>
      </c>
      <c r="S122" s="135">
        <f t="shared" si="138"/>
        <v>0</v>
      </c>
      <c r="T122" s="135">
        <f t="shared" si="139"/>
        <v>7</v>
      </c>
      <c r="U122" s="135">
        <f t="shared" si="140"/>
        <v>7</v>
      </c>
      <c r="V122" s="15">
        <f t="shared" si="237"/>
        <v>7</v>
      </c>
      <c r="W122" s="84">
        <f>IF(V122="","",RANK(V122,V120:V124,0))</f>
        <v>4</v>
      </c>
      <c r="X122" s="84">
        <f t="shared" si="244"/>
        <v>7</v>
      </c>
      <c r="Y122" s="156">
        <v>19.5</v>
      </c>
      <c r="Z122" s="135">
        <f t="shared" si="141"/>
        <v>0</v>
      </c>
      <c r="AA122" s="135">
        <f t="shared" si="142"/>
        <v>45</v>
      </c>
      <c r="AB122" s="135">
        <f t="shared" si="143"/>
        <v>45</v>
      </c>
      <c r="AC122" s="15">
        <f t="shared" si="238"/>
        <v>45</v>
      </c>
      <c r="AD122" s="84">
        <f>IF(AC122="","",RANK(AC122,AC120:AC124,0))</f>
        <v>3</v>
      </c>
      <c r="AE122" s="84">
        <f t="shared" si="245"/>
        <v>45</v>
      </c>
      <c r="AF122" s="18">
        <f t="shared" si="149"/>
        <v>92</v>
      </c>
      <c r="AG122" s="19">
        <f t="shared" si="239"/>
        <v>92</v>
      </c>
      <c r="AH122" s="19">
        <f t="shared" si="144"/>
        <v>114</v>
      </c>
      <c r="AI122" s="172"/>
      <c r="AJ122" s="129"/>
      <c r="AK122" s="176"/>
    </row>
    <row r="123" spans="1:37" ht="15" customHeight="1" x14ac:dyDescent="0.25">
      <c r="A123" s="68">
        <v>4</v>
      </c>
      <c r="B123" s="137"/>
      <c r="C123" s="139">
        <v>31</v>
      </c>
      <c r="D123" s="133">
        <v>7.9</v>
      </c>
      <c r="E123" s="18">
        <f t="shared" si="132"/>
        <v>35</v>
      </c>
      <c r="F123" s="18">
        <f t="shared" si="133"/>
        <v>0</v>
      </c>
      <c r="G123" s="18">
        <f t="shared" si="134"/>
        <v>35</v>
      </c>
      <c r="H123" s="15">
        <f t="shared" si="235"/>
        <v>35</v>
      </c>
      <c r="I123" s="84">
        <f>IF(H123="","",RANK(H123,H120:H124,0))</f>
        <v>1</v>
      </c>
      <c r="J123" s="84">
        <f t="shared" si="242"/>
        <v>35</v>
      </c>
      <c r="K123" s="65">
        <v>178</v>
      </c>
      <c r="L123" s="18">
        <f t="shared" si="135"/>
        <v>0</v>
      </c>
      <c r="M123" s="18">
        <f t="shared" si="136"/>
        <v>27</v>
      </c>
      <c r="N123" s="18">
        <f t="shared" si="137"/>
        <v>27</v>
      </c>
      <c r="O123" s="15">
        <f t="shared" si="236"/>
        <v>27</v>
      </c>
      <c r="P123" s="96">
        <f>IF(O123="","",RANK(O123,O120:O124,0))</f>
        <v>4</v>
      </c>
      <c r="Q123" s="96">
        <f t="shared" si="243"/>
        <v>27</v>
      </c>
      <c r="R123" s="65">
        <v>20</v>
      </c>
      <c r="S123" s="135">
        <f t="shared" si="138"/>
        <v>0</v>
      </c>
      <c r="T123" s="135">
        <f t="shared" si="139"/>
        <v>26</v>
      </c>
      <c r="U123" s="135">
        <f t="shared" si="140"/>
        <v>26</v>
      </c>
      <c r="V123" s="15">
        <f t="shared" si="237"/>
        <v>26</v>
      </c>
      <c r="W123" s="84">
        <f>IF(V123="","",RANK(V123,V120:V124,0))</f>
        <v>3</v>
      </c>
      <c r="X123" s="84">
        <f t="shared" si="244"/>
        <v>26</v>
      </c>
      <c r="Y123" s="156">
        <v>14</v>
      </c>
      <c r="Z123" s="135">
        <f t="shared" si="141"/>
        <v>0</v>
      </c>
      <c r="AA123" s="135">
        <f t="shared" si="142"/>
        <v>29</v>
      </c>
      <c r="AB123" s="135">
        <f t="shared" si="143"/>
        <v>29</v>
      </c>
      <c r="AC123" s="15">
        <f t="shared" si="238"/>
        <v>29</v>
      </c>
      <c r="AD123" s="84">
        <f>IF(AC123="","",RANK(AC123,AC120:AC124,0))</f>
        <v>4</v>
      </c>
      <c r="AE123" s="84">
        <f t="shared" si="245"/>
        <v>29</v>
      </c>
      <c r="AF123" s="18">
        <f t="shared" si="149"/>
        <v>117</v>
      </c>
      <c r="AG123" s="19">
        <f t="shared" si="239"/>
        <v>117</v>
      </c>
      <c r="AH123" s="19">
        <f t="shared" si="144"/>
        <v>71</v>
      </c>
      <c r="AI123" s="172"/>
      <c r="AJ123" s="129"/>
      <c r="AK123" s="176"/>
    </row>
    <row r="124" spans="1:37" ht="15" customHeight="1" x14ac:dyDescent="0.25">
      <c r="A124" s="68">
        <v>5</v>
      </c>
      <c r="B124" s="137"/>
      <c r="C124" s="139">
        <v>31</v>
      </c>
      <c r="D124" s="133"/>
      <c r="E124" s="18">
        <f t="shared" si="132"/>
        <v>0</v>
      </c>
      <c r="F124" s="18">
        <f t="shared" si="133"/>
        <v>0</v>
      </c>
      <c r="G124" s="18">
        <f t="shared" si="134"/>
        <v>0</v>
      </c>
      <c r="H124" s="15">
        <f t="shared" si="235"/>
        <v>0</v>
      </c>
      <c r="I124" s="84">
        <f>IF(H124="","",RANK(H124,H120:H124,0))</f>
        <v>5</v>
      </c>
      <c r="J124" s="84" t="str">
        <f t="shared" si="242"/>
        <v/>
      </c>
      <c r="K124" s="65"/>
      <c r="L124" s="18">
        <f t="shared" si="135"/>
        <v>0</v>
      </c>
      <c r="M124" s="18">
        <f t="shared" si="136"/>
        <v>0</v>
      </c>
      <c r="N124" s="18">
        <f t="shared" si="137"/>
        <v>0</v>
      </c>
      <c r="O124" s="15">
        <f t="shared" si="236"/>
        <v>0</v>
      </c>
      <c r="P124" s="96">
        <f>IF(O124="","",RANK(O124,O120:O124,0))</f>
        <v>5</v>
      </c>
      <c r="Q124" s="96" t="str">
        <f t="shared" si="243"/>
        <v/>
      </c>
      <c r="R124" s="65"/>
      <c r="S124" s="135">
        <f t="shared" si="138"/>
        <v>0</v>
      </c>
      <c r="T124" s="135">
        <f t="shared" si="139"/>
        <v>0</v>
      </c>
      <c r="U124" s="135">
        <f t="shared" si="140"/>
        <v>0</v>
      </c>
      <c r="V124" s="15">
        <f t="shared" si="237"/>
        <v>0</v>
      </c>
      <c r="W124" s="84">
        <f>IF(V124="","",RANK(V124,V120:V124,0))</f>
        <v>5</v>
      </c>
      <c r="X124" s="84" t="str">
        <f t="shared" si="244"/>
        <v/>
      </c>
      <c r="Y124" s="154">
        <v>-100</v>
      </c>
      <c r="Z124" s="135">
        <f t="shared" si="141"/>
        <v>0</v>
      </c>
      <c r="AA124" s="135">
        <f t="shared" si="142"/>
        <v>0</v>
      </c>
      <c r="AB124" s="135">
        <f t="shared" si="143"/>
        <v>0</v>
      </c>
      <c r="AC124" s="15">
        <f t="shared" si="238"/>
        <v>0</v>
      </c>
      <c r="AD124" s="84">
        <f>IF(AC124="","",RANK(AC124,AC120:AC124,0))</f>
        <v>5</v>
      </c>
      <c r="AE124" s="84" t="str">
        <f t="shared" si="245"/>
        <v/>
      </c>
      <c r="AF124" s="18">
        <f t="shared" si="149"/>
        <v>0</v>
      </c>
      <c r="AG124" s="19">
        <f t="shared" si="239"/>
        <v>0</v>
      </c>
      <c r="AH124" s="19">
        <f t="shared" si="144"/>
        <v>168</v>
      </c>
      <c r="AI124" s="173"/>
      <c r="AJ124" s="129"/>
      <c r="AK124" s="176"/>
    </row>
    <row r="125" spans="1:37" ht="26.25" customHeight="1" x14ac:dyDescent="0.25">
      <c r="A125" s="68"/>
      <c r="B125" s="137"/>
      <c r="C125" s="140">
        <v>31</v>
      </c>
      <c r="D125" s="133"/>
      <c r="E125" s="18">
        <f t="shared" si="132"/>
        <v>0</v>
      </c>
      <c r="F125" s="18">
        <f t="shared" si="133"/>
        <v>0</v>
      </c>
      <c r="G125" s="18">
        <f t="shared" si="134"/>
        <v>0</v>
      </c>
      <c r="H125" s="89"/>
      <c r="I125" s="101" t="s">
        <v>455</v>
      </c>
      <c r="J125" s="109">
        <f>SUM(J120:J124)</f>
        <v>99</v>
      </c>
      <c r="K125" s="65"/>
      <c r="L125" s="18">
        <f t="shared" si="135"/>
        <v>0</v>
      </c>
      <c r="M125" s="18">
        <f t="shared" si="136"/>
        <v>0</v>
      </c>
      <c r="N125" s="18">
        <f t="shared" si="137"/>
        <v>0</v>
      </c>
      <c r="O125" s="89"/>
      <c r="P125" s="101" t="s">
        <v>455</v>
      </c>
      <c r="Q125" s="110">
        <f>SUM(Q120:Q124)</f>
        <v>142</v>
      </c>
      <c r="R125" s="65"/>
      <c r="S125" s="135">
        <f t="shared" si="138"/>
        <v>0</v>
      </c>
      <c r="T125" s="135">
        <f t="shared" si="139"/>
        <v>0</v>
      </c>
      <c r="U125" s="135">
        <f t="shared" si="140"/>
        <v>0</v>
      </c>
      <c r="V125" s="89"/>
      <c r="W125" s="101" t="s">
        <v>455</v>
      </c>
      <c r="X125" s="109">
        <f>SUM(X120:X124)</f>
        <v>95</v>
      </c>
      <c r="Y125" s="156"/>
      <c r="Z125" s="135">
        <f t="shared" si="141"/>
        <v>0</v>
      </c>
      <c r="AA125" s="135">
        <f t="shared" si="142"/>
        <v>4</v>
      </c>
      <c r="AB125" s="135">
        <f t="shared" si="143"/>
        <v>4</v>
      </c>
      <c r="AC125" s="89"/>
      <c r="AD125" s="101" t="s">
        <v>455</v>
      </c>
      <c r="AE125" s="109">
        <f>SUM(AE120:AE124)</f>
        <v>178</v>
      </c>
      <c r="AF125" s="18"/>
      <c r="AG125" s="92"/>
      <c r="AH125" s="19" t="str">
        <f t="shared" si="144"/>
        <v/>
      </c>
      <c r="AI125" s="98"/>
      <c r="AJ125" s="98"/>
      <c r="AK125" s="177"/>
    </row>
    <row r="126" spans="1:37" ht="15" customHeight="1" x14ac:dyDescent="0.25">
      <c r="A126" s="68">
        <v>1</v>
      </c>
      <c r="B126" s="137"/>
      <c r="C126" s="139">
        <v>32</v>
      </c>
      <c r="D126" s="133">
        <v>7.6</v>
      </c>
      <c r="E126" s="18">
        <f t="shared" si="132"/>
        <v>46</v>
      </c>
      <c r="F126" s="18">
        <f t="shared" si="133"/>
        <v>0</v>
      </c>
      <c r="G126" s="18">
        <f t="shared" si="134"/>
        <v>46</v>
      </c>
      <c r="H126" s="15">
        <f t="shared" ref="H126:H130" si="246">G126</f>
        <v>46</v>
      </c>
      <c r="I126" s="84">
        <f>IF(H126="","",RANK(H126,H126:H130,0))</f>
        <v>3</v>
      </c>
      <c r="J126" s="84">
        <f>IF(I126&lt;5,H126,"")</f>
        <v>46</v>
      </c>
      <c r="K126" s="65">
        <v>208</v>
      </c>
      <c r="L126" s="18">
        <f t="shared" si="135"/>
        <v>0</v>
      </c>
      <c r="M126" s="18">
        <f t="shared" si="136"/>
        <v>48</v>
      </c>
      <c r="N126" s="18">
        <f t="shared" si="137"/>
        <v>48</v>
      </c>
      <c r="O126" s="15">
        <f t="shared" ref="O126:O130" si="247">N126</f>
        <v>48</v>
      </c>
      <c r="P126" s="96">
        <f>IF(O126="","",RANK(O126,O126:O130,0))</f>
        <v>3</v>
      </c>
      <c r="Q126" s="96">
        <f>IF(P126&lt;5,O126,"")</f>
        <v>48</v>
      </c>
      <c r="R126" s="65">
        <v>26</v>
      </c>
      <c r="S126" s="135">
        <f t="shared" si="138"/>
        <v>0</v>
      </c>
      <c r="T126" s="135">
        <f t="shared" si="139"/>
        <v>38</v>
      </c>
      <c r="U126" s="135">
        <f t="shared" si="140"/>
        <v>38</v>
      </c>
      <c r="V126" s="15">
        <f t="shared" ref="V126:V130" si="248">U126</f>
        <v>38</v>
      </c>
      <c r="W126" s="84">
        <f>IF(V126="","",RANK(V126,V126:V130,0))</f>
        <v>1</v>
      </c>
      <c r="X126" s="84">
        <f>IF(W126&lt;5,V126,"")</f>
        <v>38</v>
      </c>
      <c r="Y126" s="156">
        <v>27</v>
      </c>
      <c r="Z126" s="135">
        <f t="shared" si="141"/>
        <v>62</v>
      </c>
      <c r="AA126" s="135">
        <f t="shared" si="142"/>
        <v>0</v>
      </c>
      <c r="AB126" s="135">
        <f t="shared" si="143"/>
        <v>62</v>
      </c>
      <c r="AC126" s="15">
        <f t="shared" ref="AC126:AC130" si="249">AB126</f>
        <v>62</v>
      </c>
      <c r="AD126" s="84">
        <f>IF(AC126="","",RANK(AC126,AC126:AC130,0))</f>
        <v>1</v>
      </c>
      <c r="AE126" s="84">
        <f>IF(AD126&lt;5,AC126,"")</f>
        <v>62</v>
      </c>
      <c r="AF126" s="18">
        <f t="shared" si="149"/>
        <v>194</v>
      </c>
      <c r="AG126" s="19">
        <f t="shared" ref="AG126:AG130" si="250">AF126</f>
        <v>194</v>
      </c>
      <c r="AH126" s="19">
        <f t="shared" si="144"/>
        <v>5</v>
      </c>
      <c r="AI126" s="171">
        <f>SUM(J126:J130,Q126:Q130,X126:X130,AE126:AE130)</f>
        <v>673</v>
      </c>
      <c r="AJ126" s="129">
        <f t="shared" ref="AJ126" si="251">AI126</f>
        <v>673</v>
      </c>
      <c r="AK126" s="175">
        <f t="shared" ref="AK126" si="252">IF(ISNUMBER(AI126),RANK(AI126,$AI$6:$AI$293,0),"")</f>
        <v>3</v>
      </c>
    </row>
    <row r="127" spans="1:37" ht="15" customHeight="1" x14ac:dyDescent="0.25">
      <c r="A127" s="68">
        <v>2</v>
      </c>
      <c r="B127" s="137"/>
      <c r="C127" s="139">
        <v>32</v>
      </c>
      <c r="D127" s="133">
        <v>7.7</v>
      </c>
      <c r="E127" s="18">
        <f t="shared" si="132"/>
        <v>42</v>
      </c>
      <c r="F127" s="18">
        <f t="shared" si="133"/>
        <v>0</v>
      </c>
      <c r="G127" s="18">
        <f t="shared" si="134"/>
        <v>42</v>
      </c>
      <c r="H127" s="15">
        <f t="shared" si="246"/>
        <v>42</v>
      </c>
      <c r="I127" s="84">
        <f>IF(H127="","",RANK(H127,H126:H130,0))</f>
        <v>4</v>
      </c>
      <c r="J127" s="84">
        <f t="shared" ref="J127:J130" si="253">IF(I127&lt;5,H127,"")</f>
        <v>42</v>
      </c>
      <c r="K127" s="65">
        <v>198</v>
      </c>
      <c r="L127" s="18">
        <f t="shared" si="135"/>
        <v>0</v>
      </c>
      <c r="M127" s="18">
        <f t="shared" si="136"/>
        <v>38</v>
      </c>
      <c r="N127" s="18">
        <f t="shared" si="137"/>
        <v>38</v>
      </c>
      <c r="O127" s="15">
        <f t="shared" si="247"/>
        <v>38</v>
      </c>
      <c r="P127" s="96">
        <f>IF(O127="","",RANK(O127,O126:O130,0))</f>
        <v>5</v>
      </c>
      <c r="Q127" s="96" t="str">
        <f t="shared" ref="Q127:Q130" si="254">IF(P127&lt;5,O127,"")</f>
        <v/>
      </c>
      <c r="R127" s="65">
        <v>15</v>
      </c>
      <c r="S127" s="135">
        <f t="shared" si="138"/>
        <v>0</v>
      </c>
      <c r="T127" s="135">
        <f t="shared" si="139"/>
        <v>16</v>
      </c>
      <c r="U127" s="135">
        <f t="shared" si="140"/>
        <v>16</v>
      </c>
      <c r="V127" s="15">
        <f t="shared" si="248"/>
        <v>16</v>
      </c>
      <c r="W127" s="84">
        <f>IF(V127="","",RANK(V127,V126:V130,0))</f>
        <v>2</v>
      </c>
      <c r="X127" s="84">
        <f t="shared" ref="X127:X130" si="255">IF(W127&lt;5,V127,"")</f>
        <v>16</v>
      </c>
      <c r="Y127" s="156">
        <v>19</v>
      </c>
      <c r="Z127" s="135">
        <f t="shared" si="141"/>
        <v>0</v>
      </c>
      <c r="AA127" s="135">
        <f t="shared" si="142"/>
        <v>44</v>
      </c>
      <c r="AB127" s="135">
        <f t="shared" si="143"/>
        <v>44</v>
      </c>
      <c r="AC127" s="15">
        <f t="shared" si="249"/>
        <v>44</v>
      </c>
      <c r="AD127" s="84">
        <f>IF(AC127="","",RANK(AC127,AC126:AC130,0))</f>
        <v>3</v>
      </c>
      <c r="AE127" s="84">
        <f t="shared" ref="AE127:AE130" si="256">IF(AD127&lt;5,AC127,"")</f>
        <v>44</v>
      </c>
      <c r="AF127" s="18">
        <f t="shared" si="149"/>
        <v>140</v>
      </c>
      <c r="AG127" s="19">
        <f t="shared" si="250"/>
        <v>140</v>
      </c>
      <c r="AH127" s="19">
        <f t="shared" si="144"/>
        <v>33</v>
      </c>
      <c r="AI127" s="172"/>
      <c r="AJ127" s="129"/>
      <c r="AK127" s="176"/>
    </row>
    <row r="128" spans="1:37" ht="15" customHeight="1" x14ac:dyDescent="0.25">
      <c r="A128" s="68">
        <v>3</v>
      </c>
      <c r="B128" s="137"/>
      <c r="C128" s="139">
        <v>32</v>
      </c>
      <c r="D128" s="133">
        <v>7.2</v>
      </c>
      <c r="E128" s="18">
        <f t="shared" si="132"/>
        <v>59</v>
      </c>
      <c r="F128" s="18">
        <f t="shared" si="133"/>
        <v>0</v>
      </c>
      <c r="G128" s="18">
        <f t="shared" si="134"/>
        <v>59</v>
      </c>
      <c r="H128" s="15">
        <f t="shared" si="246"/>
        <v>59</v>
      </c>
      <c r="I128" s="84">
        <f>IF(H128="","",RANK(H128,H126:H130,0))</f>
        <v>1</v>
      </c>
      <c r="J128" s="84">
        <f t="shared" si="253"/>
        <v>59</v>
      </c>
      <c r="K128" s="65">
        <v>218</v>
      </c>
      <c r="L128" s="18">
        <f t="shared" si="135"/>
        <v>0</v>
      </c>
      <c r="M128" s="18">
        <f t="shared" si="136"/>
        <v>54</v>
      </c>
      <c r="N128" s="18">
        <f t="shared" si="137"/>
        <v>54</v>
      </c>
      <c r="O128" s="15">
        <f t="shared" si="247"/>
        <v>54</v>
      </c>
      <c r="P128" s="96">
        <f>IF(O128="","",RANK(O128,O126:O130,0))</f>
        <v>1</v>
      </c>
      <c r="Q128" s="96">
        <f t="shared" si="254"/>
        <v>54</v>
      </c>
      <c r="R128" s="65">
        <v>10</v>
      </c>
      <c r="S128" s="135">
        <f t="shared" si="138"/>
        <v>0</v>
      </c>
      <c r="T128" s="135">
        <f t="shared" si="139"/>
        <v>8</v>
      </c>
      <c r="U128" s="135">
        <f t="shared" si="140"/>
        <v>8</v>
      </c>
      <c r="V128" s="15">
        <f t="shared" si="248"/>
        <v>8</v>
      </c>
      <c r="W128" s="84">
        <f>IF(V128="","",RANK(V128,V126:V130,0))</f>
        <v>5</v>
      </c>
      <c r="X128" s="84" t="str">
        <f t="shared" si="255"/>
        <v/>
      </c>
      <c r="Y128" s="156">
        <v>17.5</v>
      </c>
      <c r="Z128" s="135">
        <f t="shared" si="141"/>
        <v>0</v>
      </c>
      <c r="AA128" s="135">
        <f t="shared" si="142"/>
        <v>39</v>
      </c>
      <c r="AB128" s="135">
        <f t="shared" si="143"/>
        <v>39</v>
      </c>
      <c r="AC128" s="15">
        <f t="shared" si="249"/>
        <v>39</v>
      </c>
      <c r="AD128" s="84">
        <f>IF(AC128="","",RANK(AC128,AC126:AC130,0))</f>
        <v>4</v>
      </c>
      <c r="AE128" s="84">
        <f t="shared" si="256"/>
        <v>39</v>
      </c>
      <c r="AF128" s="18">
        <f t="shared" si="149"/>
        <v>160</v>
      </c>
      <c r="AG128" s="19">
        <f t="shared" si="250"/>
        <v>160</v>
      </c>
      <c r="AH128" s="19">
        <f t="shared" si="144"/>
        <v>23</v>
      </c>
      <c r="AI128" s="172"/>
      <c r="AJ128" s="129"/>
      <c r="AK128" s="176"/>
    </row>
    <row r="129" spans="1:37" ht="15" customHeight="1" x14ac:dyDescent="0.25">
      <c r="A129" s="68">
        <v>4</v>
      </c>
      <c r="B129" s="137"/>
      <c r="C129" s="139">
        <v>32</v>
      </c>
      <c r="D129" s="133">
        <v>7.5</v>
      </c>
      <c r="E129" s="18">
        <f t="shared" si="132"/>
        <v>50</v>
      </c>
      <c r="F129" s="18">
        <f t="shared" si="133"/>
        <v>0</v>
      </c>
      <c r="G129" s="18">
        <f t="shared" si="134"/>
        <v>50</v>
      </c>
      <c r="H129" s="15">
        <f t="shared" si="246"/>
        <v>50</v>
      </c>
      <c r="I129" s="84">
        <f>IF(H129="","",RANK(H129,H126:H130,0))</f>
        <v>2</v>
      </c>
      <c r="J129" s="84">
        <f t="shared" si="253"/>
        <v>50</v>
      </c>
      <c r="K129" s="65">
        <v>212</v>
      </c>
      <c r="L129" s="18">
        <f t="shared" si="135"/>
        <v>0</v>
      </c>
      <c r="M129" s="18">
        <f t="shared" si="136"/>
        <v>51</v>
      </c>
      <c r="N129" s="18">
        <f t="shared" si="137"/>
        <v>51</v>
      </c>
      <c r="O129" s="15">
        <f t="shared" si="247"/>
        <v>51</v>
      </c>
      <c r="P129" s="96">
        <f>IF(O129="","",RANK(O129,O126:O130,0))</f>
        <v>2</v>
      </c>
      <c r="Q129" s="96">
        <f t="shared" si="254"/>
        <v>51</v>
      </c>
      <c r="R129" s="65">
        <v>11</v>
      </c>
      <c r="S129" s="135">
        <f t="shared" si="138"/>
        <v>0</v>
      </c>
      <c r="T129" s="135">
        <f t="shared" si="139"/>
        <v>9</v>
      </c>
      <c r="U129" s="135">
        <f t="shared" si="140"/>
        <v>9</v>
      </c>
      <c r="V129" s="15">
        <f t="shared" si="248"/>
        <v>9</v>
      </c>
      <c r="W129" s="84">
        <f>IF(V129="","",RANK(V129,V126:V130,0))</f>
        <v>3</v>
      </c>
      <c r="X129" s="84">
        <f t="shared" si="255"/>
        <v>9</v>
      </c>
      <c r="Y129" s="156">
        <v>15</v>
      </c>
      <c r="Z129" s="135">
        <f t="shared" si="141"/>
        <v>0</v>
      </c>
      <c r="AA129" s="135">
        <f t="shared" si="142"/>
        <v>32</v>
      </c>
      <c r="AB129" s="135">
        <f t="shared" si="143"/>
        <v>32</v>
      </c>
      <c r="AC129" s="15">
        <f t="shared" si="249"/>
        <v>32</v>
      </c>
      <c r="AD129" s="84">
        <f>IF(AC129="","",RANK(AC129,AC126:AC130,0))</f>
        <v>5</v>
      </c>
      <c r="AE129" s="84" t="str">
        <f t="shared" si="256"/>
        <v/>
      </c>
      <c r="AF129" s="18">
        <f t="shared" si="149"/>
        <v>142</v>
      </c>
      <c r="AG129" s="19">
        <f t="shared" si="250"/>
        <v>142</v>
      </c>
      <c r="AH129" s="19">
        <f t="shared" si="144"/>
        <v>31</v>
      </c>
      <c r="AI129" s="172"/>
      <c r="AJ129" s="129"/>
      <c r="AK129" s="176"/>
    </row>
    <row r="130" spans="1:37" ht="15" customHeight="1" x14ac:dyDescent="0.25">
      <c r="A130" s="68">
        <v>5</v>
      </c>
      <c r="B130" s="137"/>
      <c r="C130" s="139">
        <v>32</v>
      </c>
      <c r="D130" s="133">
        <v>8</v>
      </c>
      <c r="E130" s="18">
        <f t="shared" si="132"/>
        <v>32</v>
      </c>
      <c r="F130" s="18">
        <f t="shared" si="133"/>
        <v>0</v>
      </c>
      <c r="G130" s="18">
        <f t="shared" si="134"/>
        <v>32</v>
      </c>
      <c r="H130" s="15">
        <f t="shared" si="246"/>
        <v>32</v>
      </c>
      <c r="I130" s="84">
        <f>IF(H130="","",RANK(H130,H126:H130,0))</f>
        <v>5</v>
      </c>
      <c r="J130" s="84" t="str">
        <f t="shared" si="253"/>
        <v/>
      </c>
      <c r="K130" s="65">
        <v>208</v>
      </c>
      <c r="L130" s="18">
        <f t="shared" si="135"/>
        <v>0</v>
      </c>
      <c r="M130" s="18">
        <f t="shared" si="136"/>
        <v>48</v>
      </c>
      <c r="N130" s="18">
        <f t="shared" si="137"/>
        <v>48</v>
      </c>
      <c r="O130" s="15">
        <f t="shared" si="247"/>
        <v>48</v>
      </c>
      <c r="P130" s="96">
        <f>IF(O130="","",RANK(O130,O126:O130,0))</f>
        <v>3</v>
      </c>
      <c r="Q130" s="96">
        <f t="shared" si="254"/>
        <v>48</v>
      </c>
      <c r="R130" s="65">
        <v>11</v>
      </c>
      <c r="S130" s="135">
        <f t="shared" si="138"/>
        <v>0</v>
      </c>
      <c r="T130" s="135">
        <f t="shared" si="139"/>
        <v>9</v>
      </c>
      <c r="U130" s="135">
        <f t="shared" si="140"/>
        <v>9</v>
      </c>
      <c r="V130" s="15">
        <f t="shared" si="248"/>
        <v>9</v>
      </c>
      <c r="W130" s="84">
        <f>IF(V130="","",RANK(V130,V126:V130,0))</f>
        <v>3</v>
      </c>
      <c r="X130" s="84">
        <f t="shared" si="255"/>
        <v>9</v>
      </c>
      <c r="Y130" s="156">
        <v>25</v>
      </c>
      <c r="Z130" s="135">
        <f t="shared" si="141"/>
        <v>0</v>
      </c>
      <c r="AA130" s="135">
        <f t="shared" si="142"/>
        <v>58</v>
      </c>
      <c r="AB130" s="135">
        <f t="shared" si="143"/>
        <v>58</v>
      </c>
      <c r="AC130" s="15">
        <f t="shared" si="249"/>
        <v>58</v>
      </c>
      <c r="AD130" s="84">
        <f>IF(AC130="","",RANK(AC130,AC126:AC130,0))</f>
        <v>2</v>
      </c>
      <c r="AE130" s="84">
        <f t="shared" si="256"/>
        <v>58</v>
      </c>
      <c r="AF130" s="18">
        <f t="shared" si="149"/>
        <v>147</v>
      </c>
      <c r="AG130" s="19">
        <f t="shared" si="250"/>
        <v>147</v>
      </c>
      <c r="AH130" s="19">
        <f t="shared" si="144"/>
        <v>28</v>
      </c>
      <c r="AI130" s="173"/>
      <c r="AJ130" s="129"/>
      <c r="AK130" s="176"/>
    </row>
    <row r="131" spans="1:37" ht="26.25" customHeight="1" x14ac:dyDescent="0.25">
      <c r="A131" s="68"/>
      <c r="B131" s="137"/>
      <c r="C131" s="140">
        <v>32</v>
      </c>
      <c r="D131" s="133"/>
      <c r="E131" s="18">
        <f t="shared" si="132"/>
        <v>0</v>
      </c>
      <c r="F131" s="18">
        <f t="shared" si="133"/>
        <v>0</v>
      </c>
      <c r="G131" s="18">
        <f t="shared" si="134"/>
        <v>0</v>
      </c>
      <c r="H131" s="89"/>
      <c r="I131" s="101" t="s">
        <v>455</v>
      </c>
      <c r="J131" s="109">
        <f>SUM(J126:J130)</f>
        <v>197</v>
      </c>
      <c r="K131" s="65"/>
      <c r="L131" s="18">
        <f t="shared" si="135"/>
        <v>0</v>
      </c>
      <c r="M131" s="18">
        <f t="shared" si="136"/>
        <v>0</v>
      </c>
      <c r="N131" s="18">
        <f t="shared" si="137"/>
        <v>0</v>
      </c>
      <c r="O131" s="89"/>
      <c r="P131" s="101" t="s">
        <v>455</v>
      </c>
      <c r="Q131" s="110">
        <f>SUM(Q126:Q130)</f>
        <v>201</v>
      </c>
      <c r="R131" s="65"/>
      <c r="S131" s="135">
        <f t="shared" si="138"/>
        <v>0</v>
      </c>
      <c r="T131" s="135">
        <f t="shared" si="139"/>
        <v>0</v>
      </c>
      <c r="U131" s="135">
        <f t="shared" si="140"/>
        <v>0</v>
      </c>
      <c r="V131" s="89"/>
      <c r="W131" s="101" t="s">
        <v>455</v>
      </c>
      <c r="X131" s="109">
        <f>SUM(X126:X130)</f>
        <v>72</v>
      </c>
      <c r="Y131" s="156"/>
      <c r="Z131" s="135">
        <f t="shared" si="141"/>
        <v>0</v>
      </c>
      <c r="AA131" s="135">
        <f t="shared" si="142"/>
        <v>4</v>
      </c>
      <c r="AB131" s="135">
        <f t="shared" si="143"/>
        <v>4</v>
      </c>
      <c r="AC131" s="89"/>
      <c r="AD131" s="101" t="s">
        <v>455</v>
      </c>
      <c r="AE131" s="109">
        <f>SUM(AE126:AE130)</f>
        <v>203</v>
      </c>
      <c r="AF131" s="18"/>
      <c r="AG131" s="92"/>
      <c r="AH131" s="19" t="str">
        <f t="shared" si="144"/>
        <v/>
      </c>
      <c r="AI131" s="98"/>
      <c r="AJ131" s="98"/>
      <c r="AK131" s="177"/>
    </row>
    <row r="132" spans="1:37" ht="15" customHeight="1" x14ac:dyDescent="0.25">
      <c r="A132" s="68">
        <v>1</v>
      </c>
      <c r="B132" s="137"/>
      <c r="C132" s="139">
        <v>34</v>
      </c>
      <c r="D132" s="133">
        <v>8.1</v>
      </c>
      <c r="E132" s="18">
        <f t="shared" si="132"/>
        <v>29</v>
      </c>
      <c r="F132" s="18">
        <f t="shared" si="133"/>
        <v>0</v>
      </c>
      <c r="G132" s="18">
        <f t="shared" si="134"/>
        <v>29</v>
      </c>
      <c r="H132" s="15">
        <f t="shared" ref="H132:H136" si="257">G132</f>
        <v>29</v>
      </c>
      <c r="I132" s="84">
        <f>IF(H132="","",RANK(H132,H132:H136,0))</f>
        <v>2</v>
      </c>
      <c r="J132" s="84">
        <f>IF(I132&lt;5,H132,"")</f>
        <v>29</v>
      </c>
      <c r="K132" s="65">
        <v>200</v>
      </c>
      <c r="L132" s="18">
        <f t="shared" si="135"/>
        <v>0</v>
      </c>
      <c r="M132" s="18">
        <f t="shared" si="136"/>
        <v>40</v>
      </c>
      <c r="N132" s="18">
        <f t="shared" si="137"/>
        <v>40</v>
      </c>
      <c r="O132" s="15">
        <f t="shared" ref="O132:O136" si="258">N132</f>
        <v>40</v>
      </c>
      <c r="P132" s="96">
        <f>IF(O132="","",RANK(O132,O132:O136,0))</f>
        <v>1</v>
      </c>
      <c r="Q132" s="96">
        <f>IF(P132&lt;5,O132,"")</f>
        <v>40</v>
      </c>
      <c r="R132" s="65">
        <v>1</v>
      </c>
      <c r="S132" s="135">
        <f t="shared" si="138"/>
        <v>0</v>
      </c>
      <c r="T132" s="135">
        <f t="shared" si="139"/>
        <v>0</v>
      </c>
      <c r="U132" s="135">
        <f t="shared" si="140"/>
        <v>0</v>
      </c>
      <c r="V132" s="15">
        <f t="shared" ref="V132:V136" si="259">U132</f>
        <v>0</v>
      </c>
      <c r="W132" s="84">
        <f>IF(V132="","",RANK(V132,V132:V136,0))</f>
        <v>4</v>
      </c>
      <c r="X132" s="84">
        <f>IF(W132&lt;5,V132,"")</f>
        <v>0</v>
      </c>
      <c r="Y132" s="156">
        <v>19</v>
      </c>
      <c r="Z132" s="135">
        <f t="shared" si="141"/>
        <v>0</v>
      </c>
      <c r="AA132" s="135">
        <f t="shared" si="142"/>
        <v>44</v>
      </c>
      <c r="AB132" s="135">
        <f t="shared" si="143"/>
        <v>44</v>
      </c>
      <c r="AC132" s="15">
        <f t="shared" ref="AC132:AC136" si="260">AB132</f>
        <v>44</v>
      </c>
      <c r="AD132" s="84">
        <f>IF(AC132="","",RANK(AC132,AC132:AC136,0))</f>
        <v>2</v>
      </c>
      <c r="AE132" s="84">
        <f>IF(AD132&lt;5,AC132,"")</f>
        <v>44</v>
      </c>
      <c r="AF132" s="18">
        <f t="shared" si="149"/>
        <v>113</v>
      </c>
      <c r="AG132" s="19">
        <f t="shared" ref="AG132:AG136" si="261">AF132</f>
        <v>113</v>
      </c>
      <c r="AH132" s="19">
        <f t="shared" si="144"/>
        <v>79</v>
      </c>
      <c r="AI132" s="171">
        <f>SUM(J132:J136,Q132:Q136,X132:X136,AE132:AE136)</f>
        <v>407</v>
      </c>
      <c r="AJ132" s="129">
        <f t="shared" ref="AJ132" si="262">AI132</f>
        <v>407</v>
      </c>
      <c r="AK132" s="175">
        <f t="shared" ref="AK132" si="263">IF(ISNUMBER(AI132),RANK(AI132,$AI$6:$AI$293,0),"")</f>
        <v>24</v>
      </c>
    </row>
    <row r="133" spans="1:37" ht="15" customHeight="1" x14ac:dyDescent="0.25">
      <c r="A133" s="68">
        <v>2</v>
      </c>
      <c r="B133" s="137"/>
      <c r="C133" s="139">
        <v>34</v>
      </c>
      <c r="D133" s="133">
        <v>8.5</v>
      </c>
      <c r="E133" s="18">
        <f t="shared" si="132"/>
        <v>0</v>
      </c>
      <c r="F133" s="18">
        <f t="shared" si="133"/>
        <v>17</v>
      </c>
      <c r="G133" s="18">
        <f t="shared" si="134"/>
        <v>17</v>
      </c>
      <c r="H133" s="15">
        <f t="shared" si="257"/>
        <v>17</v>
      </c>
      <c r="I133" s="84">
        <f>IF(H133="","",RANK(H133,H132:H136,0))</f>
        <v>3</v>
      </c>
      <c r="J133" s="84">
        <f t="shared" ref="J133:J136" si="264">IF(I133&lt;5,H133,"")</f>
        <v>17</v>
      </c>
      <c r="K133" s="65">
        <v>183</v>
      </c>
      <c r="L133" s="18">
        <f t="shared" si="135"/>
        <v>0</v>
      </c>
      <c r="M133" s="18">
        <f t="shared" si="136"/>
        <v>29</v>
      </c>
      <c r="N133" s="18">
        <f t="shared" si="137"/>
        <v>29</v>
      </c>
      <c r="O133" s="15">
        <f t="shared" si="258"/>
        <v>29</v>
      </c>
      <c r="P133" s="96">
        <f>IF(O133="","",RANK(O133,O132:O136,0))</f>
        <v>3</v>
      </c>
      <c r="Q133" s="96">
        <f>IF(P133&lt;5,O133,"")</f>
        <v>29</v>
      </c>
      <c r="R133" s="65">
        <v>12</v>
      </c>
      <c r="S133" s="135">
        <f t="shared" si="138"/>
        <v>0</v>
      </c>
      <c r="T133" s="135">
        <f t="shared" si="139"/>
        <v>10</v>
      </c>
      <c r="U133" s="135">
        <f t="shared" si="140"/>
        <v>10</v>
      </c>
      <c r="V133" s="15">
        <f t="shared" si="259"/>
        <v>10</v>
      </c>
      <c r="W133" s="84">
        <f>IF(V133="","",RANK(V133,V132:V136,0))</f>
        <v>1</v>
      </c>
      <c r="X133" s="84">
        <f t="shared" ref="X133:X136" si="265">IF(W133&lt;5,V133,"")</f>
        <v>10</v>
      </c>
      <c r="Y133" s="156">
        <v>20.5</v>
      </c>
      <c r="Z133" s="135">
        <f t="shared" si="141"/>
        <v>0</v>
      </c>
      <c r="AA133" s="135">
        <f t="shared" si="142"/>
        <v>48</v>
      </c>
      <c r="AB133" s="135">
        <f t="shared" si="143"/>
        <v>48</v>
      </c>
      <c r="AC133" s="15">
        <f t="shared" si="260"/>
        <v>48</v>
      </c>
      <c r="AD133" s="84">
        <f>IF(AC133="","",RANK(AC133,AC132:AC136,0))</f>
        <v>1</v>
      </c>
      <c r="AE133" s="84">
        <f t="shared" ref="AE133:AE136" si="266">IF(AD133&lt;5,AC133,"")</f>
        <v>48</v>
      </c>
      <c r="AF133" s="18">
        <f t="shared" si="149"/>
        <v>104</v>
      </c>
      <c r="AG133" s="19">
        <f t="shared" si="261"/>
        <v>104</v>
      </c>
      <c r="AH133" s="19">
        <f t="shared" si="144"/>
        <v>90</v>
      </c>
      <c r="AI133" s="172"/>
      <c r="AJ133" s="129"/>
      <c r="AK133" s="176"/>
    </row>
    <row r="134" spans="1:37" ht="15" customHeight="1" x14ac:dyDescent="0.25">
      <c r="A134" s="68">
        <v>3</v>
      </c>
      <c r="B134" s="137"/>
      <c r="C134" s="139">
        <v>34</v>
      </c>
      <c r="D134" s="133">
        <v>7.9</v>
      </c>
      <c r="E134" s="18">
        <f t="shared" si="132"/>
        <v>35</v>
      </c>
      <c r="F134" s="18">
        <f t="shared" si="133"/>
        <v>0</v>
      </c>
      <c r="G134" s="18">
        <f t="shared" si="134"/>
        <v>35</v>
      </c>
      <c r="H134" s="15">
        <f t="shared" si="257"/>
        <v>35</v>
      </c>
      <c r="I134" s="84">
        <f>IF(H134="","",RANK(H134,H132:H136,0))</f>
        <v>1</v>
      </c>
      <c r="J134" s="84">
        <f t="shared" si="264"/>
        <v>35</v>
      </c>
      <c r="K134" s="65">
        <v>193</v>
      </c>
      <c r="L134" s="18">
        <f t="shared" si="135"/>
        <v>0</v>
      </c>
      <c r="M134" s="18">
        <f t="shared" si="136"/>
        <v>34</v>
      </c>
      <c r="N134" s="18">
        <f t="shared" si="137"/>
        <v>34</v>
      </c>
      <c r="O134" s="15">
        <f t="shared" si="258"/>
        <v>34</v>
      </c>
      <c r="P134" s="96">
        <f>IF(O134="","",RANK(O134,O132:O136,0))</f>
        <v>2</v>
      </c>
      <c r="Q134" s="96">
        <f t="shared" ref="Q134:Q136" si="267">IF(P134&lt;5,O134,"")</f>
        <v>34</v>
      </c>
      <c r="R134" s="65">
        <v>1</v>
      </c>
      <c r="S134" s="135">
        <f t="shared" si="138"/>
        <v>0</v>
      </c>
      <c r="T134" s="135">
        <f t="shared" si="139"/>
        <v>0</v>
      </c>
      <c r="U134" s="135">
        <f t="shared" si="140"/>
        <v>0</v>
      </c>
      <c r="V134" s="15">
        <f t="shared" si="259"/>
        <v>0</v>
      </c>
      <c r="W134" s="84">
        <f>IF(V134="","",RANK(V134,V132:V136,0))</f>
        <v>4</v>
      </c>
      <c r="X134" s="84"/>
      <c r="Y134" s="156">
        <v>19</v>
      </c>
      <c r="Z134" s="135">
        <f t="shared" si="141"/>
        <v>0</v>
      </c>
      <c r="AA134" s="135">
        <f t="shared" si="142"/>
        <v>44</v>
      </c>
      <c r="AB134" s="135">
        <f t="shared" si="143"/>
        <v>44</v>
      </c>
      <c r="AC134" s="15">
        <f t="shared" si="260"/>
        <v>44</v>
      </c>
      <c r="AD134" s="84">
        <f>IF(AC134="","",RANK(AC134,AC132:AC136,0))</f>
        <v>2</v>
      </c>
      <c r="AE134" s="84">
        <f t="shared" si="266"/>
        <v>44</v>
      </c>
      <c r="AF134" s="18">
        <f t="shared" si="149"/>
        <v>113</v>
      </c>
      <c r="AG134" s="19">
        <f t="shared" si="261"/>
        <v>113</v>
      </c>
      <c r="AH134" s="19">
        <f t="shared" si="144"/>
        <v>79</v>
      </c>
      <c r="AI134" s="172"/>
      <c r="AJ134" s="129"/>
      <c r="AK134" s="176"/>
    </row>
    <row r="135" spans="1:37" ht="15" customHeight="1" x14ac:dyDescent="0.25">
      <c r="A135" s="68">
        <v>4</v>
      </c>
      <c r="B135" s="137"/>
      <c r="C135" s="139">
        <v>34</v>
      </c>
      <c r="D135" s="133">
        <v>8.5</v>
      </c>
      <c r="E135" s="18">
        <f t="shared" ref="E135:E198" si="268">IF(D135&gt;8.13,0,IF(D135&gt;8.1,28,IF(D135&gt;8.06,29,IF(D135&gt;8.03,30,IF(D135&gt;8,31,IF(D135&gt;7.95,32,IF(D135&gt;7.93,33,IF(D135&gt;7.9,34,IF(D135&gt;7.85,35,IF(D135&gt;7.83,36,IF(D135&gt;7.8,37,IF(D135&gt;7.75,38,IF(D135&gt;7.74,39,IF(D135&gt;7.72,40,IF(D135&gt;7.7,41,IF(D135&gt;7.65,42,IF(D135&gt;7.64,43,IF(D135&gt;7.62,44,IF(D135&gt;7.6,45,IF(D135&gt;7.55,46,IF(D135&gt;7.54,47,IF(D135&gt;7.53,48,IF(D135&gt;7.5,49,IF(D135&gt;7.45,50,IF(D135&gt;7.43,51,IF(D135&gt;7.4,52,IF(D135&gt;7.35,53,IF(D135&gt;7.34,54,IF(D135&gt;7.3,55,IF(D135&gt;7.25,56,IF(D135&gt;7.24,57,IF(D135&gt;7.2,58,IF(D135&gt;7.15,59,IF(D135&gt;7.1,60,IF(D135&gt;7,61,IF(D135&gt;7,62,IF(D135&gt;6.95,63,IF(D135&gt;6.9,64,IF(D135&gt;6.85,65,IF(D135&gt;6.8,66,IF(D135&gt;6.75,67,IF(D135&gt;6.7,68,IF(D135&gt;6.6,69,IF(D135&gt;6.1,70,))))))))))))))))))))))))))))))))))))))))))))</f>
        <v>0</v>
      </c>
      <c r="F135" s="18">
        <f t="shared" ref="F135:F198" si="269">IF(D135&gt;9.5,0,IF(D135&gt;9.4,1,IF(D135&gt;9.3,2,IF(D135&gt;9.2,3,IF(D135&gt;9.1,4,IF(D135&gt;9.05,5,IF(D135&gt;9,6,IF(D135&gt;8.95,7,IF(D135&gt;8.9,8,IF(D135&gt;8.85,9,IF(D135&gt;8.8,10,IF(D135&gt;8.75,11,IF(D135&gt;8.7,12,IF(D135&gt;8.65,13,IF(D135&gt;8.6,14,IF(D135&gt;8.55,15,IF(D135&gt;8.5,16,IF(D135&gt;8.45,17,IF(D135&gt;8.43,18,IF(D135&gt;8.4,19,IF(D135&gt;8.35,20,IF(D135&gt;8.32,21,IF(D135&gt;8.3,22,IF(D135&gt;8.25,23,IF(D135&gt;8.23,24,IF(D135&gt;8.2,25,IF(D135&gt;8.15,26,IF(D135&gt;8.13,27,))))))))))))))))))))))))))))</f>
        <v>17</v>
      </c>
      <c r="G135" s="18">
        <f t="shared" ref="G135:G198" si="270">E135+F135</f>
        <v>17</v>
      </c>
      <c r="H135" s="15">
        <f t="shared" si="257"/>
        <v>17</v>
      </c>
      <c r="I135" s="84">
        <f>IF(H135="","",RANK(H135,H132:H136,0))</f>
        <v>3</v>
      </c>
      <c r="J135" s="84">
        <f t="shared" si="264"/>
        <v>17</v>
      </c>
      <c r="K135" s="65">
        <v>174</v>
      </c>
      <c r="L135" s="18">
        <f t="shared" ref="L135:L198" si="271">IF(K135&lt;230,0,IF(K135&lt;232,60,IF(K135&lt;234,61,IF(K135&lt;236,62,IF(K135&lt;238,63,IF(K135&lt;240,64,IF(K135&lt;243,65,IF(K135&lt;246,66,IF(K135&lt;249,67,IF(K135&lt;252,68,IF(K135&lt;255,69,IF(K135&lt;280,70,))))))))))))</f>
        <v>0</v>
      </c>
      <c r="M135" s="18">
        <f t="shared" ref="M135:M198" si="272">IF(K135&lt;116,0,IF(K135&lt;119,1,IF(K135&lt;122,2,IF(K135&lt;125,3,IF(K135&lt;128,4,IF(K135&lt;131,5,IF(K135&lt;134,6,IF(K135&lt;137,7,IF(K135&lt;140,8,IF(K135&lt;143,9,IF(K135&lt;146,10,IF(K135&lt;148,11,IF(K135&lt;150,12,IF(K135&lt;152,13,IF(K135&lt;154,14,IF(K135&lt;156,15,IF(K135&lt;158,16,IF(K135&lt;160,17,IF(K135&lt;162,18,IF(K135&lt;164,19,IF(K135&lt;166,20,IF(K135&lt;168,21,IF(K135&lt;170,22,IF(K135&lt;172,23,IF(K135&lt;174,24,IF(K135&lt;176,25,IF(K135&lt;178,26,IF(K135&lt;180,27,IF(K135&lt;182,28,IF(K135&lt;184,29,IF(K135&lt;186,30,IF(K135&lt;188,31,IF(K135&lt;190,32,IF(K135&lt;192,33,IF(K135&lt;194,34,IF(K135&lt;196,35,IF(K135&lt;197,36,IF(K135&lt;198,37,IF(K135&lt;199,38,IF(K135&lt;200,39,IF(K135&lt;201,40,IF(K135&lt;202,41,IF(K135&lt;203,42,IF(K135&lt;204,43,IF(K135&lt;205,44,IF(K135&lt;206,45,IF(K135&lt;207,46,IF(K135&lt;208,47,IF(K135&lt;209,48,IF(K135&lt;210,49,IF(K135&lt;212,50,IF(K135&lt;214,51,IF(K135&lt;216,52,IF(K135&lt;218,53,IF(K135&lt;220,54,IF(K135&lt;222,55,IF(K135&lt;224,56,IF(K135&lt;226,57,IF(K135&lt;228,58,IF(K135&lt;230,59,))))))))))))))))))))))))))))))))))))))))))))))))))))))))))))</f>
        <v>25</v>
      </c>
      <c r="N135" s="18">
        <f t="shared" ref="N135:N198" si="273">L135+M135</f>
        <v>25</v>
      </c>
      <c r="O135" s="15">
        <f t="shared" si="258"/>
        <v>25</v>
      </c>
      <c r="P135" s="96">
        <f>IF(O135="","",RANK(O135,O132:O136,0))</f>
        <v>5</v>
      </c>
      <c r="Q135" s="96" t="str">
        <f t="shared" si="267"/>
        <v/>
      </c>
      <c r="R135" s="65">
        <v>5</v>
      </c>
      <c r="S135" s="135">
        <f t="shared" ref="S135:S198" si="274">IF(R135&lt;38,0,IF(R135&lt;40,60,IF(R135&lt;42,61,IF(R135&lt;44,62,IF(R135&lt;46,63,IF(R135&lt;48,64,IF(R135&lt;51,65,IF(R135&lt;54,66,IF(R135&lt;57,67,IF(R135&lt;60,68,IF(R135&lt;63,69,IF(R135&lt;66,70,IF(R135&lt;67,71,IF(R135&lt;68,72,IF(R135&lt;69,73,IF(R135&lt;70,74,IF(R135&lt;71,75,IF(R135&lt;72,76,IF(R135&lt;73,77,IF(R135&lt;74,78,IF(R135&lt;75,79,IF(R135&lt;76,80,IF(R135&lt;77,81,IF(R135&lt;78,82,IF(R135&lt;79,83,IF(R135&lt;80,84,IF(R135&lt;81,85,)))))))))))))))))))))))))))</f>
        <v>0</v>
      </c>
      <c r="T135" s="135">
        <f t="shared" ref="T135:T198" si="275">IF(R135&lt;3,0,IF(R135&lt;4,1,IF(R135&lt;5,2,IF(R135&lt;6,3,IF(R135&lt;7,4,IF(R135&lt;8,5,IF(R135&lt;9,6,IF(R135&lt;10,7,IF(R135&lt;11,8,IF(R135&lt;12,9,IF(R135&lt;12.5,10,IF(R135&lt;13,11,IF(R135&lt;13.5,12,IF(R135&lt;14,13,IF(R135&lt;14.5,14,IF(R135&lt;15,15,IF(R135&lt;15.5,16,IF(R135&lt;16,17,IF(R135&lt;16.5,18,IF(R135&lt;17,19,IF(R135&lt;17.5,20,IF(R135&lt;18,21,IF(R135&lt;18.5,22,IF(R135&lt;19,23,IF(R135&lt;19.5,24,IF(R135&lt;20,25,IF(R135&lt;20.5,26,IF(R135&lt;21,27,IF(R135&lt;21.5,28,IF(R135&lt;22,29,IF(R135&lt;22.5,30,IF(R135&lt;23,31,IF(R135&lt;23.5,32,IF(R135&lt;24,33,IF(R135&lt;24.5,34,IF(R135&lt;25,35,IF(R135&lt;25.5,36,IF(R135&lt;26,37,IF(R135&lt;26.5,38,IF(R135&lt;27,39,IF(R135&lt;27.5,40,IF(R135&lt;28,41,IF(R135&lt;28.5,42,IF(R135&lt;29,43,IF(R135&lt;29.5,44,IF(R135&lt;29.7,45,IF(R135&lt;30,46,IF(R135&lt;30.5,47,IF(R135&lt;30.7,48,IF(R135&lt;31,49,IF(R135&lt;31.5,50,IF(R135&lt;32,51,IF(R135&lt;32.5,52,IF(R135&lt;33,53,IF(R135&lt;33.5,54,IF(R135&lt;34,55,IF(R135&lt;35,56,IF(R135&lt;36,57,IF(R135&lt;37,58,IF(R135&lt;38,59,))))))))))))))))))))))))))))))))))))))))))))))))))))))))))))</f>
        <v>3</v>
      </c>
      <c r="U135" s="135">
        <f t="shared" ref="U135:U198" si="276">S135+T135</f>
        <v>3</v>
      </c>
      <c r="V135" s="15">
        <f t="shared" si="259"/>
        <v>3</v>
      </c>
      <c r="W135" s="84">
        <f>IF(V135="","",RANK(V135,V132:V136,0))</f>
        <v>2</v>
      </c>
      <c r="X135" s="84">
        <f t="shared" si="265"/>
        <v>3</v>
      </c>
      <c r="Y135" s="156">
        <v>14</v>
      </c>
      <c r="Z135" s="135">
        <f t="shared" ref="Z135:Z198" si="277">IF(Y135&lt;26,0,IF(Y135&lt;26.5,60,IF(Y135&lt;27,61,IF(Y135&lt;28,62,IF(Y135&lt;29,63,IF(Y135&lt;30,64,IF(Y135&lt;31,65,IF(Y135&lt;32,66,IF(Y135&lt;33,67,IF(Y135&lt;34,68,IF(Y135&lt;35,69,IF(Y135&lt;36,70,IF(Y135&lt;37,71,IF(Y135&lt;38,72,IF(Y135&lt;39,73,IF(Y135&lt;40,74,IF(Y135&lt;41,75,IF(Y135&lt;42,76,IF(Y135&lt;43,77,)))))))))))))))))))</f>
        <v>0</v>
      </c>
      <c r="AA135" s="135">
        <f t="shared" ref="AA135:AA198" si="278">IF(Y135&lt;-3,0,IF(Y135&lt;-2,1,IF(Y135&lt;-1,2,IF(Y135&lt;0,3,IF(Y135&lt;1,4,IF(Y135&lt;2,5,IF(Y135&lt;3,6,IF(Y135&lt;4,7,IF(Y135&lt;4.5,8,IF(Y135&lt;5,9,IF(Y135&lt;5.5,10,IF(Y135&lt;6,11,IF(Y135&lt;6.5,12,IF(Y135&lt;7,13,IF(Y135&lt;7.5,14,IF(Y135&lt;8,15,IF(Y135&lt;8.5,16,IF(Y135&lt;9,17,IF(Y135&lt;9.5,18,IF(Y135&lt;10,19,IF(Y135&lt;10.5,20,IF(Y135&lt;11,21,IF(Y135&lt;11.5,22,IF(Y135&lt;12,23,IF(Y135&lt;12.5,24,IF(Y135&lt;13,25,IF(Y135&lt;13.5,26,IF(Y135&lt;13.7,27,IF(Y135&lt;14,28,IF(Y135&lt;14.5,29,IF(Y135&lt;14.6,30,IF(Y135&lt;15,31,IF(Y135&lt;15.5,32,IF(Y135&lt;15.6,33,IF(Y135&lt;16,34,IF(Y135&lt;16.5,35,IF(Y135&lt;16.7,36,IF(Y135&lt;17,37,IF(Y135&lt;17.5,38,IF(Y135&lt;17.7,39,IF(Y135&lt;18,40,IF(Y135&lt;18.5,41,IF(Y135&lt;18.6,42,IF(Y135&lt;19,43,IF(Y135&lt;19.5,44,IF(Y135&lt;19.6,45,IF(Y135&lt;20,46,IF(Y135&lt;20.5,47,IF(Y135&lt;20.6,48,IF(Y135&lt;21,49,IF(Y135&lt;21.5,50,IF(Y135&lt;22,51,IF(Y135&lt;22.5,52,IF(Y135&lt;23,53,IF(Y135&lt;23.5,54,IF(Y135&lt;24,55,IF(Y135&lt;24.5,56,IF(Y135&lt;25,57,IF(Y135&lt;25.5,58,IF(Y135&lt;26,59,))))))))))))))))))))))))))))))))))))))))))))))))))))))))))))</f>
        <v>29</v>
      </c>
      <c r="AB135" s="135">
        <f t="shared" ref="AB135:AB198" si="279">Z135+AA135</f>
        <v>29</v>
      </c>
      <c r="AC135" s="15">
        <f t="shared" si="260"/>
        <v>29</v>
      </c>
      <c r="AD135" s="84">
        <f>IF(AC135="","",RANK(AC135,AC132:AC136,0))</f>
        <v>4</v>
      </c>
      <c r="AE135" s="84">
        <f t="shared" si="266"/>
        <v>29</v>
      </c>
      <c r="AF135" s="18">
        <f t="shared" ref="AF135:AF198" si="280">H135+O135+V135+AC135</f>
        <v>74</v>
      </c>
      <c r="AG135" s="19">
        <f t="shared" si="261"/>
        <v>74</v>
      </c>
      <c r="AH135" s="19">
        <f t="shared" ref="AH135:AH198" si="281">IF(ISNUMBER(AG135),RANK(AG135,$AG$6:$AG$293,0),"")</f>
        <v>139</v>
      </c>
      <c r="AI135" s="172"/>
      <c r="AJ135" s="129"/>
      <c r="AK135" s="176"/>
    </row>
    <row r="136" spans="1:37" ht="15" customHeight="1" x14ac:dyDescent="0.25">
      <c r="A136" s="68">
        <v>5</v>
      </c>
      <c r="B136" s="137"/>
      <c r="C136" s="139">
        <v>34</v>
      </c>
      <c r="D136" s="133">
        <v>8.8000000000000007</v>
      </c>
      <c r="E136" s="18">
        <f t="shared" si="268"/>
        <v>0</v>
      </c>
      <c r="F136" s="18">
        <f t="shared" si="269"/>
        <v>11</v>
      </c>
      <c r="G136" s="18">
        <f t="shared" si="270"/>
        <v>11</v>
      </c>
      <c r="H136" s="15">
        <f t="shared" si="257"/>
        <v>11</v>
      </c>
      <c r="I136" s="84">
        <f>IF(H136="","",RANK(H136,H132:H136,0))</f>
        <v>5</v>
      </c>
      <c r="J136" s="84" t="str">
        <f t="shared" si="264"/>
        <v/>
      </c>
      <c r="K136" s="65">
        <v>177</v>
      </c>
      <c r="L136" s="18">
        <f t="shared" si="271"/>
        <v>0</v>
      </c>
      <c r="M136" s="18">
        <f t="shared" si="272"/>
        <v>26</v>
      </c>
      <c r="N136" s="18">
        <f t="shared" si="273"/>
        <v>26</v>
      </c>
      <c r="O136" s="15">
        <f t="shared" si="258"/>
        <v>26</v>
      </c>
      <c r="P136" s="96">
        <f>IF(O136="","",RANK(O136,O132:O136,0))</f>
        <v>4</v>
      </c>
      <c r="Q136" s="96">
        <f t="shared" si="267"/>
        <v>26</v>
      </c>
      <c r="R136" s="65">
        <v>4</v>
      </c>
      <c r="S136" s="135">
        <f t="shared" si="274"/>
        <v>0</v>
      </c>
      <c r="T136" s="135">
        <f t="shared" si="275"/>
        <v>2</v>
      </c>
      <c r="U136" s="135">
        <f t="shared" si="276"/>
        <v>2</v>
      </c>
      <c r="V136" s="15">
        <f t="shared" si="259"/>
        <v>2</v>
      </c>
      <c r="W136" s="84">
        <f>IF(V136="","",RANK(V136,V132:V136,0))</f>
        <v>3</v>
      </c>
      <c r="X136" s="84">
        <f t="shared" si="265"/>
        <v>2</v>
      </c>
      <c r="Y136" s="156">
        <v>8</v>
      </c>
      <c r="Z136" s="135">
        <f t="shared" si="277"/>
        <v>0</v>
      </c>
      <c r="AA136" s="135">
        <f t="shared" si="278"/>
        <v>16</v>
      </c>
      <c r="AB136" s="135">
        <f t="shared" si="279"/>
        <v>16</v>
      </c>
      <c r="AC136" s="15">
        <f t="shared" si="260"/>
        <v>16</v>
      </c>
      <c r="AD136" s="84">
        <f>IF(AC136="","",RANK(AC136,AC132:AC136,0))</f>
        <v>5</v>
      </c>
      <c r="AE136" s="84" t="str">
        <f t="shared" si="266"/>
        <v/>
      </c>
      <c r="AF136" s="18">
        <f t="shared" si="280"/>
        <v>55</v>
      </c>
      <c r="AG136" s="19">
        <f t="shared" si="261"/>
        <v>55</v>
      </c>
      <c r="AH136" s="19">
        <f t="shared" si="281"/>
        <v>156</v>
      </c>
      <c r="AI136" s="173"/>
      <c r="AJ136" s="129"/>
      <c r="AK136" s="176"/>
    </row>
    <row r="137" spans="1:37" ht="26.25" customHeight="1" x14ac:dyDescent="0.25">
      <c r="A137" s="68"/>
      <c r="B137" s="137"/>
      <c r="C137" s="140">
        <v>33</v>
      </c>
      <c r="D137" s="133"/>
      <c r="E137" s="18">
        <f t="shared" si="268"/>
        <v>0</v>
      </c>
      <c r="F137" s="18">
        <f t="shared" si="269"/>
        <v>0</v>
      </c>
      <c r="G137" s="18">
        <f t="shared" si="270"/>
        <v>0</v>
      </c>
      <c r="H137" s="89"/>
      <c r="I137" s="101" t="s">
        <v>455</v>
      </c>
      <c r="J137" s="109">
        <f>SUM(J132:J136)</f>
        <v>98</v>
      </c>
      <c r="K137" s="65"/>
      <c r="L137" s="18">
        <f t="shared" si="271"/>
        <v>0</v>
      </c>
      <c r="M137" s="18">
        <f t="shared" si="272"/>
        <v>0</v>
      </c>
      <c r="N137" s="18">
        <f t="shared" si="273"/>
        <v>0</v>
      </c>
      <c r="O137" s="89"/>
      <c r="P137" s="101" t="s">
        <v>455</v>
      </c>
      <c r="Q137" s="110">
        <f>SUM(Q132:Q136)</f>
        <v>129</v>
      </c>
      <c r="R137" s="65"/>
      <c r="S137" s="135">
        <f t="shared" si="274"/>
        <v>0</v>
      </c>
      <c r="T137" s="135">
        <f t="shared" si="275"/>
        <v>0</v>
      </c>
      <c r="U137" s="135">
        <f t="shared" si="276"/>
        <v>0</v>
      </c>
      <c r="V137" s="89"/>
      <c r="W137" s="101" t="s">
        <v>455</v>
      </c>
      <c r="X137" s="109">
        <f>SUM(X132:X136)</f>
        <v>15</v>
      </c>
      <c r="Y137" s="156"/>
      <c r="Z137" s="135">
        <f t="shared" si="277"/>
        <v>0</v>
      </c>
      <c r="AA137" s="135">
        <f t="shared" si="278"/>
        <v>4</v>
      </c>
      <c r="AB137" s="135">
        <f t="shared" si="279"/>
        <v>4</v>
      </c>
      <c r="AC137" s="89"/>
      <c r="AD137" s="101" t="s">
        <v>455</v>
      </c>
      <c r="AE137" s="109">
        <f>SUM(AE132:AE136)</f>
        <v>165</v>
      </c>
      <c r="AF137" s="18"/>
      <c r="AG137" s="92"/>
      <c r="AH137" s="19" t="str">
        <f t="shared" si="281"/>
        <v/>
      </c>
      <c r="AI137" s="98"/>
      <c r="AJ137" s="98"/>
      <c r="AK137" s="177"/>
    </row>
    <row r="138" spans="1:37" ht="15" customHeight="1" x14ac:dyDescent="0.25">
      <c r="A138" s="68">
        <v>1</v>
      </c>
      <c r="B138" s="137"/>
      <c r="C138" s="139">
        <v>36</v>
      </c>
      <c r="D138" s="133">
        <v>8.1999999999999993</v>
      </c>
      <c r="E138" s="18">
        <f t="shared" si="268"/>
        <v>0</v>
      </c>
      <c r="F138" s="18">
        <f t="shared" si="269"/>
        <v>26</v>
      </c>
      <c r="G138" s="18">
        <f t="shared" si="270"/>
        <v>26</v>
      </c>
      <c r="H138" s="15">
        <f t="shared" ref="H138:H142" si="282">G138</f>
        <v>26</v>
      </c>
      <c r="I138" s="84">
        <f>IF(H138="","",RANK(H138,H138:H142,0))</f>
        <v>3</v>
      </c>
      <c r="J138" s="84">
        <f>IF(I138&lt;5,H138,"")</f>
        <v>26</v>
      </c>
      <c r="K138" s="65">
        <v>203</v>
      </c>
      <c r="L138" s="18">
        <f t="shared" si="271"/>
        <v>0</v>
      </c>
      <c r="M138" s="18">
        <f t="shared" si="272"/>
        <v>43</v>
      </c>
      <c r="N138" s="18">
        <f t="shared" si="273"/>
        <v>43</v>
      </c>
      <c r="O138" s="15">
        <f t="shared" ref="O138:O142" si="283">N138</f>
        <v>43</v>
      </c>
      <c r="P138" s="96">
        <f>IF(O138="","",RANK(O138,O138:O142,0))</f>
        <v>1</v>
      </c>
      <c r="Q138" s="96">
        <f>IF(P138&lt;5,O138,"")</f>
        <v>43</v>
      </c>
      <c r="R138" s="65">
        <v>30</v>
      </c>
      <c r="S138" s="135">
        <f t="shared" si="274"/>
        <v>0</v>
      </c>
      <c r="T138" s="135">
        <f t="shared" si="275"/>
        <v>47</v>
      </c>
      <c r="U138" s="135">
        <f t="shared" si="276"/>
        <v>47</v>
      </c>
      <c r="V138" s="15">
        <f t="shared" ref="V138:V142" si="284">U138</f>
        <v>47</v>
      </c>
      <c r="W138" s="84">
        <f>IF(V138="","",RANK(V138,V138:V142,0))</f>
        <v>1</v>
      </c>
      <c r="X138" s="84">
        <f>IF(W138&lt;5,V138,"")</f>
        <v>47</v>
      </c>
      <c r="Y138" s="156">
        <v>23</v>
      </c>
      <c r="Z138" s="135">
        <f t="shared" si="277"/>
        <v>0</v>
      </c>
      <c r="AA138" s="135">
        <f t="shared" si="278"/>
        <v>54</v>
      </c>
      <c r="AB138" s="135">
        <f t="shared" si="279"/>
        <v>54</v>
      </c>
      <c r="AC138" s="15">
        <f t="shared" ref="AC138:AC142" si="285">AB138</f>
        <v>54</v>
      </c>
      <c r="AD138" s="84">
        <f>IF(AC138="","",RANK(AC138,AC138:AC142,0))</f>
        <v>1</v>
      </c>
      <c r="AE138" s="84">
        <f>IF(AD138&lt;5,AC138,"")</f>
        <v>54</v>
      </c>
      <c r="AF138" s="18">
        <f t="shared" si="280"/>
        <v>170</v>
      </c>
      <c r="AG138" s="19">
        <f t="shared" ref="AG138:AG142" si="286">AF138</f>
        <v>170</v>
      </c>
      <c r="AH138" s="19">
        <f t="shared" si="281"/>
        <v>15</v>
      </c>
      <c r="AI138" s="171">
        <f>SUM(J138:J142,Q138:Q142,X138:X142,AE138:AE142)</f>
        <v>455</v>
      </c>
      <c r="AJ138" s="129">
        <f t="shared" ref="AJ138" si="287">AI138</f>
        <v>455</v>
      </c>
      <c r="AK138" s="175">
        <f t="shared" ref="AK138" si="288">IF(ISNUMBER(AI138),RANK(AI138,$AI$6:$AI$293,0),"")</f>
        <v>21</v>
      </c>
    </row>
    <row r="139" spans="1:37" ht="15" customHeight="1" x14ac:dyDescent="0.25">
      <c r="A139" s="68">
        <v>2</v>
      </c>
      <c r="B139" s="137"/>
      <c r="C139" s="139">
        <v>36</v>
      </c>
      <c r="D139" s="133">
        <v>7.8</v>
      </c>
      <c r="E139" s="18">
        <f t="shared" si="268"/>
        <v>38</v>
      </c>
      <c r="F139" s="18">
        <f t="shared" si="269"/>
        <v>0</v>
      </c>
      <c r="G139" s="18">
        <f t="shared" si="270"/>
        <v>38</v>
      </c>
      <c r="H139" s="15">
        <f t="shared" si="282"/>
        <v>38</v>
      </c>
      <c r="I139" s="84">
        <f>IF(H139="","",RANK(H139,H138:H142,0))</f>
        <v>1</v>
      </c>
      <c r="J139" s="84">
        <f t="shared" ref="J139:J142" si="289">IF(I139&lt;5,H139,"")</f>
        <v>38</v>
      </c>
      <c r="K139" s="65">
        <v>189</v>
      </c>
      <c r="L139" s="18">
        <f t="shared" si="271"/>
        <v>0</v>
      </c>
      <c r="M139" s="18">
        <f t="shared" si="272"/>
        <v>32</v>
      </c>
      <c r="N139" s="18">
        <f t="shared" si="273"/>
        <v>32</v>
      </c>
      <c r="O139" s="15">
        <f t="shared" si="283"/>
        <v>32</v>
      </c>
      <c r="P139" s="96">
        <f>IF(O139="","",RANK(O139,O138:O142,0))</f>
        <v>2</v>
      </c>
      <c r="Q139" s="96">
        <f t="shared" ref="Q139:Q142" si="290">IF(P139&lt;5,O139,"")</f>
        <v>32</v>
      </c>
      <c r="R139" s="65">
        <v>1</v>
      </c>
      <c r="S139" s="135">
        <f t="shared" si="274"/>
        <v>0</v>
      </c>
      <c r="T139" s="135">
        <f t="shared" si="275"/>
        <v>0</v>
      </c>
      <c r="U139" s="135">
        <f t="shared" si="276"/>
        <v>0</v>
      </c>
      <c r="V139" s="15">
        <f t="shared" si="284"/>
        <v>0</v>
      </c>
      <c r="W139" s="84">
        <f>IF(V139="","",RANK(V139,V138:V142,0))</f>
        <v>4</v>
      </c>
      <c r="X139" s="84">
        <f t="shared" ref="X139" si="291">IF(W139&lt;5,V139,"")</f>
        <v>0</v>
      </c>
      <c r="Y139" s="156">
        <v>0</v>
      </c>
      <c r="Z139" s="135">
        <f t="shared" si="277"/>
        <v>0</v>
      </c>
      <c r="AA139" s="135">
        <f t="shared" si="278"/>
        <v>4</v>
      </c>
      <c r="AB139" s="135">
        <f t="shared" si="279"/>
        <v>4</v>
      </c>
      <c r="AC139" s="15">
        <f t="shared" si="285"/>
        <v>4</v>
      </c>
      <c r="AD139" s="84">
        <f>IF(AC139="","",RANK(AC139,AC138:AC142,0))</f>
        <v>5</v>
      </c>
      <c r="AE139" s="84" t="str">
        <f t="shared" ref="AE139:AE142" si="292">IF(AD139&lt;5,AC139,"")</f>
        <v/>
      </c>
      <c r="AF139" s="18">
        <f t="shared" si="280"/>
        <v>74</v>
      </c>
      <c r="AG139" s="19">
        <f t="shared" si="286"/>
        <v>74</v>
      </c>
      <c r="AH139" s="19">
        <f t="shared" si="281"/>
        <v>139</v>
      </c>
      <c r="AI139" s="172"/>
      <c r="AJ139" s="129"/>
      <c r="AK139" s="176"/>
    </row>
    <row r="140" spans="1:37" ht="15" customHeight="1" x14ac:dyDescent="0.25">
      <c r="A140" s="68">
        <v>3</v>
      </c>
      <c r="B140" s="137"/>
      <c r="C140" s="139">
        <v>36</v>
      </c>
      <c r="D140" s="133">
        <v>8.1</v>
      </c>
      <c r="E140" s="18">
        <f t="shared" si="268"/>
        <v>29</v>
      </c>
      <c r="F140" s="18">
        <f t="shared" si="269"/>
        <v>0</v>
      </c>
      <c r="G140" s="18">
        <f t="shared" si="270"/>
        <v>29</v>
      </c>
      <c r="H140" s="15">
        <f t="shared" si="282"/>
        <v>29</v>
      </c>
      <c r="I140" s="84">
        <f>IF(H140="","",RANK(H140,H138:H142,0))</f>
        <v>2</v>
      </c>
      <c r="J140" s="84">
        <f t="shared" si="289"/>
        <v>29</v>
      </c>
      <c r="K140" s="65">
        <v>188</v>
      </c>
      <c r="L140" s="18">
        <f t="shared" si="271"/>
        <v>0</v>
      </c>
      <c r="M140" s="18">
        <f t="shared" si="272"/>
        <v>32</v>
      </c>
      <c r="N140" s="18">
        <f t="shared" si="273"/>
        <v>32</v>
      </c>
      <c r="O140" s="15">
        <f t="shared" si="283"/>
        <v>32</v>
      </c>
      <c r="P140" s="96">
        <f>IF(O140="","",RANK(O140,O138:O142,0))</f>
        <v>2</v>
      </c>
      <c r="Q140" s="96">
        <f t="shared" si="290"/>
        <v>32</v>
      </c>
      <c r="R140" s="65">
        <v>0</v>
      </c>
      <c r="S140" s="135">
        <f t="shared" si="274"/>
        <v>0</v>
      </c>
      <c r="T140" s="135">
        <f t="shared" si="275"/>
        <v>0</v>
      </c>
      <c r="U140" s="135">
        <f t="shared" si="276"/>
        <v>0</v>
      </c>
      <c r="V140" s="15">
        <f t="shared" si="284"/>
        <v>0</v>
      </c>
      <c r="W140" s="84">
        <f>IF(V140="","",RANK(V140,V138:V142,0))</f>
        <v>4</v>
      </c>
      <c r="X140" s="84"/>
      <c r="Y140" s="156">
        <v>10</v>
      </c>
      <c r="Z140" s="135">
        <f t="shared" si="277"/>
        <v>0</v>
      </c>
      <c r="AA140" s="135">
        <f t="shared" si="278"/>
        <v>20</v>
      </c>
      <c r="AB140" s="135">
        <f t="shared" si="279"/>
        <v>20</v>
      </c>
      <c r="AC140" s="15">
        <f t="shared" si="285"/>
        <v>20</v>
      </c>
      <c r="AD140" s="84">
        <f>IF(AC140="","",RANK(AC140,AC138:AC142,0))</f>
        <v>4</v>
      </c>
      <c r="AE140" s="84">
        <f t="shared" si="292"/>
        <v>20</v>
      </c>
      <c r="AF140" s="18">
        <f t="shared" si="280"/>
        <v>81</v>
      </c>
      <c r="AG140" s="19">
        <f t="shared" si="286"/>
        <v>81</v>
      </c>
      <c r="AH140" s="19">
        <f t="shared" si="281"/>
        <v>130</v>
      </c>
      <c r="AI140" s="172"/>
      <c r="AJ140" s="129"/>
      <c r="AK140" s="176"/>
    </row>
    <row r="141" spans="1:37" ht="15" customHeight="1" x14ac:dyDescent="0.25">
      <c r="A141" s="68">
        <v>4</v>
      </c>
      <c r="B141" s="137"/>
      <c r="C141" s="139">
        <v>36</v>
      </c>
      <c r="D141" s="133">
        <v>8.8000000000000007</v>
      </c>
      <c r="E141" s="18">
        <f t="shared" si="268"/>
        <v>0</v>
      </c>
      <c r="F141" s="18">
        <f t="shared" si="269"/>
        <v>11</v>
      </c>
      <c r="G141" s="18">
        <f t="shared" si="270"/>
        <v>11</v>
      </c>
      <c r="H141" s="15">
        <f t="shared" si="282"/>
        <v>11</v>
      </c>
      <c r="I141" s="84">
        <f>IF(H141="","",RANK(H141,H138:H142,0))</f>
        <v>4</v>
      </c>
      <c r="J141" s="84">
        <f t="shared" si="289"/>
        <v>11</v>
      </c>
      <c r="K141" s="65">
        <v>178</v>
      </c>
      <c r="L141" s="18">
        <f t="shared" si="271"/>
        <v>0</v>
      </c>
      <c r="M141" s="18">
        <f t="shared" si="272"/>
        <v>27</v>
      </c>
      <c r="N141" s="18">
        <f t="shared" si="273"/>
        <v>27</v>
      </c>
      <c r="O141" s="15">
        <f t="shared" si="283"/>
        <v>27</v>
      </c>
      <c r="P141" s="96">
        <f>IF(O141="","",RANK(O141,O138:O142,0))</f>
        <v>4</v>
      </c>
      <c r="Q141" s="96">
        <f t="shared" si="290"/>
        <v>27</v>
      </c>
      <c r="R141" s="65">
        <v>4</v>
      </c>
      <c r="S141" s="135">
        <f t="shared" si="274"/>
        <v>0</v>
      </c>
      <c r="T141" s="135">
        <f t="shared" si="275"/>
        <v>2</v>
      </c>
      <c r="U141" s="135">
        <f t="shared" si="276"/>
        <v>2</v>
      </c>
      <c r="V141" s="15">
        <f t="shared" si="284"/>
        <v>2</v>
      </c>
      <c r="W141" s="84">
        <f>IF(V141="","",RANK(V141,V138:V142,0))</f>
        <v>3</v>
      </c>
      <c r="X141" s="84">
        <f t="shared" ref="X141:X142" si="293">IF(W141&lt;5,V141,"")</f>
        <v>2</v>
      </c>
      <c r="Y141" s="156">
        <v>19.5</v>
      </c>
      <c r="Z141" s="135">
        <f t="shared" si="277"/>
        <v>0</v>
      </c>
      <c r="AA141" s="135">
        <f t="shared" si="278"/>
        <v>45</v>
      </c>
      <c r="AB141" s="135">
        <f t="shared" si="279"/>
        <v>45</v>
      </c>
      <c r="AC141" s="15">
        <f t="shared" si="285"/>
        <v>45</v>
      </c>
      <c r="AD141" s="84">
        <f>IF(AC141="","",RANK(AC141,AC138:AC142,0))</f>
        <v>2</v>
      </c>
      <c r="AE141" s="84">
        <f t="shared" si="292"/>
        <v>45</v>
      </c>
      <c r="AF141" s="18">
        <f t="shared" si="280"/>
        <v>85</v>
      </c>
      <c r="AG141" s="19">
        <f t="shared" si="286"/>
        <v>85</v>
      </c>
      <c r="AH141" s="19">
        <f t="shared" si="281"/>
        <v>123</v>
      </c>
      <c r="AI141" s="172"/>
      <c r="AJ141" s="129"/>
      <c r="AK141" s="176"/>
    </row>
    <row r="142" spans="1:37" ht="15" customHeight="1" x14ac:dyDescent="0.25">
      <c r="A142" s="68">
        <v>5</v>
      </c>
      <c r="B142" s="137"/>
      <c r="C142" s="139">
        <v>36</v>
      </c>
      <c r="D142" s="133">
        <v>9.1999999999999993</v>
      </c>
      <c r="E142" s="18">
        <f t="shared" si="268"/>
        <v>0</v>
      </c>
      <c r="F142" s="18">
        <f t="shared" si="269"/>
        <v>4</v>
      </c>
      <c r="G142" s="18">
        <f t="shared" si="270"/>
        <v>4</v>
      </c>
      <c r="H142" s="15">
        <f t="shared" si="282"/>
        <v>4</v>
      </c>
      <c r="I142" s="84">
        <f>IF(H142="","",RANK(H142,H138:H142,0))</f>
        <v>5</v>
      </c>
      <c r="J142" s="84" t="str">
        <f t="shared" si="289"/>
        <v/>
      </c>
      <c r="K142" s="65">
        <v>173</v>
      </c>
      <c r="L142" s="18">
        <f t="shared" si="271"/>
        <v>0</v>
      </c>
      <c r="M142" s="18">
        <f t="shared" si="272"/>
        <v>24</v>
      </c>
      <c r="N142" s="18">
        <f t="shared" si="273"/>
        <v>24</v>
      </c>
      <c r="O142" s="15">
        <f t="shared" si="283"/>
        <v>24</v>
      </c>
      <c r="P142" s="96">
        <f>IF(O142="","",RANK(O142,O138:O142,0))</f>
        <v>5</v>
      </c>
      <c r="Q142" s="96" t="str">
        <f t="shared" si="290"/>
        <v/>
      </c>
      <c r="R142" s="65">
        <v>10</v>
      </c>
      <c r="S142" s="135">
        <f t="shared" si="274"/>
        <v>0</v>
      </c>
      <c r="T142" s="135">
        <f t="shared" si="275"/>
        <v>8</v>
      </c>
      <c r="U142" s="135">
        <f t="shared" si="276"/>
        <v>8</v>
      </c>
      <c r="V142" s="15">
        <f t="shared" si="284"/>
        <v>8</v>
      </c>
      <c r="W142" s="84">
        <f>IF(V142="","",RANK(V142,V138:V142,0))</f>
        <v>2</v>
      </c>
      <c r="X142" s="84">
        <f t="shared" si="293"/>
        <v>8</v>
      </c>
      <c r="Y142" s="156">
        <v>18</v>
      </c>
      <c r="Z142" s="135">
        <f t="shared" si="277"/>
        <v>0</v>
      </c>
      <c r="AA142" s="135">
        <f t="shared" si="278"/>
        <v>41</v>
      </c>
      <c r="AB142" s="135">
        <f t="shared" si="279"/>
        <v>41</v>
      </c>
      <c r="AC142" s="15">
        <f t="shared" si="285"/>
        <v>41</v>
      </c>
      <c r="AD142" s="84">
        <f>IF(AC142="","",RANK(AC142,AC138:AC142,0))</f>
        <v>3</v>
      </c>
      <c r="AE142" s="84">
        <f t="shared" si="292"/>
        <v>41</v>
      </c>
      <c r="AF142" s="18">
        <f t="shared" si="280"/>
        <v>77</v>
      </c>
      <c r="AG142" s="19">
        <f t="shared" si="286"/>
        <v>77</v>
      </c>
      <c r="AH142" s="19">
        <f t="shared" si="281"/>
        <v>134</v>
      </c>
      <c r="AI142" s="173"/>
      <c r="AJ142" s="129"/>
      <c r="AK142" s="176"/>
    </row>
    <row r="143" spans="1:37" ht="26.25" customHeight="1" x14ac:dyDescent="0.25">
      <c r="A143" s="68"/>
      <c r="B143" s="137"/>
      <c r="C143" s="140">
        <v>34</v>
      </c>
      <c r="D143" s="133"/>
      <c r="E143" s="18">
        <f t="shared" si="268"/>
        <v>0</v>
      </c>
      <c r="F143" s="18">
        <f t="shared" si="269"/>
        <v>0</v>
      </c>
      <c r="G143" s="18">
        <f t="shared" si="270"/>
        <v>0</v>
      </c>
      <c r="H143" s="89"/>
      <c r="I143" s="101" t="s">
        <v>455</v>
      </c>
      <c r="J143" s="109">
        <f>SUM(J138:J142)</f>
        <v>104</v>
      </c>
      <c r="K143" s="65"/>
      <c r="L143" s="18">
        <f t="shared" si="271"/>
        <v>0</v>
      </c>
      <c r="M143" s="18">
        <f t="shared" si="272"/>
        <v>0</v>
      </c>
      <c r="N143" s="18">
        <f t="shared" si="273"/>
        <v>0</v>
      </c>
      <c r="O143" s="89"/>
      <c r="P143" s="101" t="s">
        <v>455</v>
      </c>
      <c r="Q143" s="110">
        <f>SUM(Q138:Q142)</f>
        <v>134</v>
      </c>
      <c r="R143" s="65"/>
      <c r="S143" s="135">
        <f t="shared" si="274"/>
        <v>0</v>
      </c>
      <c r="T143" s="135">
        <f t="shared" si="275"/>
        <v>0</v>
      </c>
      <c r="U143" s="135">
        <f t="shared" si="276"/>
        <v>0</v>
      </c>
      <c r="V143" s="89"/>
      <c r="W143" s="101" t="s">
        <v>455</v>
      </c>
      <c r="X143" s="109">
        <f>SUM(X138:X142)</f>
        <v>57</v>
      </c>
      <c r="Y143" s="156"/>
      <c r="Z143" s="135">
        <f t="shared" si="277"/>
        <v>0</v>
      </c>
      <c r="AA143" s="135">
        <f t="shared" si="278"/>
        <v>4</v>
      </c>
      <c r="AB143" s="135">
        <f t="shared" si="279"/>
        <v>4</v>
      </c>
      <c r="AC143" s="89"/>
      <c r="AD143" s="101" t="s">
        <v>455</v>
      </c>
      <c r="AE143" s="109">
        <f>SUM(AE138:AE142)</f>
        <v>160</v>
      </c>
      <c r="AF143" s="18"/>
      <c r="AG143" s="92"/>
      <c r="AH143" s="19" t="str">
        <f t="shared" si="281"/>
        <v/>
      </c>
      <c r="AI143" s="98"/>
      <c r="AJ143" s="98"/>
      <c r="AK143" s="177"/>
    </row>
    <row r="144" spans="1:37" ht="15" customHeight="1" x14ac:dyDescent="0.25">
      <c r="A144" s="68">
        <v>1</v>
      </c>
      <c r="B144" s="137"/>
      <c r="C144" s="139">
        <v>38</v>
      </c>
      <c r="D144" s="133">
        <v>7.4</v>
      </c>
      <c r="E144" s="18">
        <f t="shared" si="268"/>
        <v>53</v>
      </c>
      <c r="F144" s="18">
        <f t="shared" si="269"/>
        <v>0</v>
      </c>
      <c r="G144" s="18">
        <f t="shared" si="270"/>
        <v>53</v>
      </c>
      <c r="H144" s="15">
        <f t="shared" ref="H144:H148" si="294">G144</f>
        <v>53</v>
      </c>
      <c r="I144" s="84">
        <f>IF(H144="","",RANK(H144,H144:H148,0))</f>
        <v>2</v>
      </c>
      <c r="J144" s="84">
        <f>IF(I144&lt;5,H144,"")</f>
        <v>53</v>
      </c>
      <c r="K144" s="65">
        <v>218</v>
      </c>
      <c r="L144" s="18">
        <f t="shared" si="271"/>
        <v>0</v>
      </c>
      <c r="M144" s="18">
        <f t="shared" si="272"/>
        <v>54</v>
      </c>
      <c r="N144" s="18">
        <f t="shared" si="273"/>
        <v>54</v>
      </c>
      <c r="O144" s="15">
        <f t="shared" ref="O144:O148" si="295">N144</f>
        <v>54</v>
      </c>
      <c r="P144" s="96">
        <f>IF(O144="","",RANK(O144,O144:O148,0))</f>
        <v>1</v>
      </c>
      <c r="Q144" s="96">
        <f>IF(P144&lt;5,O144,"")</f>
        <v>54</v>
      </c>
      <c r="R144" s="65">
        <v>13</v>
      </c>
      <c r="S144" s="135">
        <f t="shared" si="274"/>
        <v>0</v>
      </c>
      <c r="T144" s="135">
        <f t="shared" si="275"/>
        <v>12</v>
      </c>
      <c r="U144" s="135">
        <f t="shared" si="276"/>
        <v>12</v>
      </c>
      <c r="V144" s="15">
        <f t="shared" ref="V144:V148" si="296">U144</f>
        <v>12</v>
      </c>
      <c r="W144" s="84">
        <f>IF(V144="","",RANK(V144,V144:V148,0))</f>
        <v>1</v>
      </c>
      <c r="X144" s="84">
        <f>IF(W144&lt;5,V144,"")</f>
        <v>12</v>
      </c>
      <c r="Y144" s="156">
        <v>25.5</v>
      </c>
      <c r="Z144" s="135">
        <f t="shared" si="277"/>
        <v>0</v>
      </c>
      <c r="AA144" s="135">
        <f t="shared" si="278"/>
        <v>59</v>
      </c>
      <c r="AB144" s="135">
        <f t="shared" si="279"/>
        <v>59</v>
      </c>
      <c r="AC144" s="15">
        <f t="shared" ref="AC144:AC148" si="297">AB144</f>
        <v>59</v>
      </c>
      <c r="AD144" s="84">
        <f>IF(AC144="","",RANK(AC144,AC144:AC148,0))</f>
        <v>1</v>
      </c>
      <c r="AE144" s="84">
        <f>IF(AD144&lt;5,AC144,"")</f>
        <v>59</v>
      </c>
      <c r="AF144" s="18">
        <f t="shared" si="280"/>
        <v>178</v>
      </c>
      <c r="AG144" s="19">
        <f t="shared" ref="AG144:AG148" si="298">AF144</f>
        <v>178</v>
      </c>
      <c r="AH144" s="19">
        <f t="shared" si="281"/>
        <v>11</v>
      </c>
      <c r="AI144" s="171">
        <f>SUM(J144:J148,Q144:Q148,X144:X148,AE144:AE148)</f>
        <v>588</v>
      </c>
      <c r="AJ144" s="129">
        <f t="shared" ref="AJ144" si="299">AI144</f>
        <v>588</v>
      </c>
      <c r="AK144" s="175">
        <f t="shared" ref="AK144" si="300">IF(ISNUMBER(AI144),RANK(AI144,$AI$6:$AI$293,0),"")</f>
        <v>8</v>
      </c>
    </row>
    <row r="145" spans="1:37" ht="15" customHeight="1" x14ac:dyDescent="0.25">
      <c r="A145" s="68">
        <v>2</v>
      </c>
      <c r="B145" s="137"/>
      <c r="C145" s="139">
        <v>38</v>
      </c>
      <c r="D145" s="133">
        <v>7.8</v>
      </c>
      <c r="E145" s="18">
        <f t="shared" si="268"/>
        <v>38</v>
      </c>
      <c r="F145" s="18">
        <f t="shared" si="269"/>
        <v>0</v>
      </c>
      <c r="G145" s="18">
        <f t="shared" si="270"/>
        <v>38</v>
      </c>
      <c r="H145" s="15">
        <f t="shared" si="294"/>
        <v>38</v>
      </c>
      <c r="I145" s="84">
        <f>IF(H145="","",RANK(H145,H144:H148,0))</f>
        <v>3</v>
      </c>
      <c r="J145" s="84">
        <f t="shared" ref="J145:J148" si="301">IF(I145&lt;5,H145,"")</f>
        <v>38</v>
      </c>
      <c r="K145" s="65">
        <v>204</v>
      </c>
      <c r="L145" s="18">
        <f t="shared" si="271"/>
        <v>0</v>
      </c>
      <c r="M145" s="18">
        <f t="shared" si="272"/>
        <v>44</v>
      </c>
      <c r="N145" s="18">
        <f t="shared" si="273"/>
        <v>44</v>
      </c>
      <c r="O145" s="15">
        <f t="shared" si="295"/>
        <v>44</v>
      </c>
      <c r="P145" s="96">
        <f>IF(O145="","",RANK(O145,O144:O148,0))</f>
        <v>4</v>
      </c>
      <c r="Q145" s="96">
        <f t="shared" ref="Q145:Q148" si="302">IF(P145&lt;5,O145,"")</f>
        <v>44</v>
      </c>
      <c r="R145" s="65">
        <v>8</v>
      </c>
      <c r="S145" s="135">
        <f t="shared" si="274"/>
        <v>0</v>
      </c>
      <c r="T145" s="135">
        <f t="shared" si="275"/>
        <v>6</v>
      </c>
      <c r="U145" s="135">
        <f t="shared" si="276"/>
        <v>6</v>
      </c>
      <c r="V145" s="15">
        <f t="shared" si="296"/>
        <v>6</v>
      </c>
      <c r="W145" s="84">
        <f>IF(V145="","",RANK(V145,V144:V148,0))</f>
        <v>2</v>
      </c>
      <c r="X145" s="84">
        <f t="shared" ref="X145:X148" si="303">IF(W145&lt;5,V145,"")</f>
        <v>6</v>
      </c>
      <c r="Y145" s="156">
        <v>17</v>
      </c>
      <c r="Z145" s="135">
        <f t="shared" si="277"/>
        <v>0</v>
      </c>
      <c r="AA145" s="135">
        <f t="shared" si="278"/>
        <v>38</v>
      </c>
      <c r="AB145" s="135">
        <f t="shared" si="279"/>
        <v>38</v>
      </c>
      <c r="AC145" s="15">
        <f t="shared" si="297"/>
        <v>38</v>
      </c>
      <c r="AD145" s="84">
        <f>IF(AC145="","",RANK(AC145,AC144:AC148,0))</f>
        <v>3</v>
      </c>
      <c r="AE145" s="84">
        <f t="shared" ref="AE145:AE148" si="304">IF(AD145&lt;5,AC145,"")</f>
        <v>38</v>
      </c>
      <c r="AF145" s="18">
        <f t="shared" si="280"/>
        <v>126</v>
      </c>
      <c r="AG145" s="19">
        <f t="shared" si="298"/>
        <v>126</v>
      </c>
      <c r="AH145" s="19">
        <f t="shared" si="281"/>
        <v>57</v>
      </c>
      <c r="AI145" s="172"/>
      <c r="AJ145" s="129"/>
      <c r="AK145" s="176"/>
    </row>
    <row r="146" spans="1:37" ht="15" customHeight="1" x14ac:dyDescent="0.25">
      <c r="A146" s="68">
        <v>3</v>
      </c>
      <c r="B146" s="137"/>
      <c r="C146" s="139">
        <v>38</v>
      </c>
      <c r="D146" s="133">
        <v>7.8</v>
      </c>
      <c r="E146" s="18">
        <f t="shared" si="268"/>
        <v>38</v>
      </c>
      <c r="F146" s="18">
        <f t="shared" si="269"/>
        <v>0</v>
      </c>
      <c r="G146" s="18">
        <f t="shared" si="270"/>
        <v>38</v>
      </c>
      <c r="H146" s="15">
        <f t="shared" si="294"/>
        <v>38</v>
      </c>
      <c r="I146" s="84">
        <f>IF(H146="","",RANK(H146,H144:H148,0))</f>
        <v>3</v>
      </c>
      <c r="J146" s="84">
        <f t="shared" si="301"/>
        <v>38</v>
      </c>
      <c r="K146" s="65">
        <v>195</v>
      </c>
      <c r="L146" s="18">
        <f t="shared" si="271"/>
        <v>0</v>
      </c>
      <c r="M146" s="18">
        <f t="shared" si="272"/>
        <v>35</v>
      </c>
      <c r="N146" s="18">
        <f t="shared" si="273"/>
        <v>35</v>
      </c>
      <c r="O146" s="15">
        <f t="shared" si="295"/>
        <v>35</v>
      </c>
      <c r="P146" s="96">
        <f>IF(O146="","",RANK(O146,O144:O148,0))</f>
        <v>5</v>
      </c>
      <c r="Q146" s="96" t="str">
        <f t="shared" si="302"/>
        <v/>
      </c>
      <c r="R146" s="65">
        <v>0</v>
      </c>
      <c r="S146" s="135">
        <f t="shared" si="274"/>
        <v>0</v>
      </c>
      <c r="T146" s="135">
        <f t="shared" si="275"/>
        <v>0</v>
      </c>
      <c r="U146" s="135">
        <f t="shared" si="276"/>
        <v>0</v>
      </c>
      <c r="V146" s="15">
        <f t="shared" si="296"/>
        <v>0</v>
      </c>
      <c r="W146" s="84">
        <f>IF(V146="","",RANK(V146,V144:V148,0))</f>
        <v>5</v>
      </c>
      <c r="X146" s="84" t="str">
        <f t="shared" si="303"/>
        <v/>
      </c>
      <c r="Y146" s="156">
        <v>7</v>
      </c>
      <c r="Z146" s="135">
        <f t="shared" si="277"/>
        <v>0</v>
      </c>
      <c r="AA146" s="135">
        <f t="shared" si="278"/>
        <v>14</v>
      </c>
      <c r="AB146" s="135">
        <f t="shared" si="279"/>
        <v>14</v>
      </c>
      <c r="AC146" s="15">
        <f t="shared" si="297"/>
        <v>14</v>
      </c>
      <c r="AD146" s="84">
        <f>IF(AC146="","",RANK(AC146,AC144:AC148,0))</f>
        <v>5</v>
      </c>
      <c r="AE146" s="84" t="str">
        <f t="shared" si="304"/>
        <v/>
      </c>
      <c r="AF146" s="18">
        <f t="shared" si="280"/>
        <v>87</v>
      </c>
      <c r="AG146" s="19">
        <f t="shared" si="298"/>
        <v>87</v>
      </c>
      <c r="AH146" s="19">
        <f t="shared" si="281"/>
        <v>119</v>
      </c>
      <c r="AI146" s="172"/>
      <c r="AJ146" s="129"/>
      <c r="AK146" s="176"/>
    </row>
    <row r="147" spans="1:37" ht="15" customHeight="1" x14ac:dyDescent="0.25">
      <c r="A147" s="68">
        <v>4</v>
      </c>
      <c r="B147" s="137"/>
      <c r="C147" s="139">
        <v>38</v>
      </c>
      <c r="D147" s="133">
        <v>7.8</v>
      </c>
      <c r="E147" s="18">
        <f t="shared" si="268"/>
        <v>38</v>
      </c>
      <c r="F147" s="18">
        <f t="shared" si="269"/>
        <v>0</v>
      </c>
      <c r="G147" s="18">
        <f t="shared" si="270"/>
        <v>38</v>
      </c>
      <c r="H147" s="15">
        <f t="shared" si="294"/>
        <v>38</v>
      </c>
      <c r="I147" s="84">
        <f>IF(H147="","",RANK(H147,H144:H148,0))</f>
        <v>3</v>
      </c>
      <c r="J147" s="84"/>
      <c r="K147" s="65">
        <v>209</v>
      </c>
      <c r="L147" s="18">
        <f t="shared" si="271"/>
        <v>0</v>
      </c>
      <c r="M147" s="18">
        <f t="shared" si="272"/>
        <v>49</v>
      </c>
      <c r="N147" s="18">
        <f t="shared" si="273"/>
        <v>49</v>
      </c>
      <c r="O147" s="15">
        <f t="shared" si="295"/>
        <v>49</v>
      </c>
      <c r="P147" s="96">
        <f>IF(O147="","",RANK(O147,O144:O148,0))</f>
        <v>3</v>
      </c>
      <c r="Q147" s="96">
        <f t="shared" si="302"/>
        <v>49</v>
      </c>
      <c r="R147" s="65">
        <v>5</v>
      </c>
      <c r="S147" s="135">
        <f t="shared" si="274"/>
        <v>0</v>
      </c>
      <c r="T147" s="135">
        <f t="shared" si="275"/>
        <v>3</v>
      </c>
      <c r="U147" s="135">
        <f t="shared" si="276"/>
        <v>3</v>
      </c>
      <c r="V147" s="15">
        <f t="shared" si="296"/>
        <v>3</v>
      </c>
      <c r="W147" s="84">
        <f>IF(V147="","",RANK(V147,V144:V148,0))</f>
        <v>4</v>
      </c>
      <c r="X147" s="84">
        <f t="shared" si="303"/>
        <v>3</v>
      </c>
      <c r="Y147" s="156">
        <v>9</v>
      </c>
      <c r="Z147" s="135">
        <f t="shared" si="277"/>
        <v>0</v>
      </c>
      <c r="AA147" s="135">
        <f t="shared" si="278"/>
        <v>18</v>
      </c>
      <c r="AB147" s="135">
        <f t="shared" si="279"/>
        <v>18</v>
      </c>
      <c r="AC147" s="15">
        <f t="shared" si="297"/>
        <v>18</v>
      </c>
      <c r="AD147" s="84">
        <f>IF(AC147="","",RANK(AC147,AC144:AC148,0))</f>
        <v>4</v>
      </c>
      <c r="AE147" s="84">
        <f t="shared" si="304"/>
        <v>18</v>
      </c>
      <c r="AF147" s="18">
        <f t="shared" si="280"/>
        <v>108</v>
      </c>
      <c r="AG147" s="19">
        <f t="shared" si="298"/>
        <v>108</v>
      </c>
      <c r="AH147" s="19">
        <f t="shared" si="281"/>
        <v>86</v>
      </c>
      <c r="AI147" s="172"/>
      <c r="AJ147" s="129"/>
      <c r="AK147" s="176"/>
    </row>
    <row r="148" spans="1:37" ht="15" customHeight="1" x14ac:dyDescent="0.25">
      <c r="A148" s="68">
        <v>5</v>
      </c>
      <c r="B148" s="137"/>
      <c r="C148" s="139">
        <v>38</v>
      </c>
      <c r="D148" s="133">
        <v>7.1</v>
      </c>
      <c r="E148" s="18">
        <f t="shared" si="268"/>
        <v>61</v>
      </c>
      <c r="F148" s="18">
        <f t="shared" si="269"/>
        <v>0</v>
      </c>
      <c r="G148" s="18">
        <f t="shared" si="270"/>
        <v>61</v>
      </c>
      <c r="H148" s="15">
        <f t="shared" si="294"/>
        <v>61</v>
      </c>
      <c r="I148" s="84">
        <f>IF(H148="","",RANK(H148,H144:H148,0))</f>
        <v>1</v>
      </c>
      <c r="J148" s="84">
        <f t="shared" si="301"/>
        <v>61</v>
      </c>
      <c r="K148" s="65">
        <v>219</v>
      </c>
      <c r="L148" s="18">
        <f t="shared" si="271"/>
        <v>0</v>
      </c>
      <c r="M148" s="18">
        <f t="shared" si="272"/>
        <v>54</v>
      </c>
      <c r="N148" s="18">
        <f t="shared" si="273"/>
        <v>54</v>
      </c>
      <c r="O148" s="15">
        <f t="shared" si="295"/>
        <v>54</v>
      </c>
      <c r="P148" s="96">
        <f>IF(O148="","",RANK(O148,O144:O148,0))</f>
        <v>1</v>
      </c>
      <c r="Q148" s="96">
        <f t="shared" si="302"/>
        <v>54</v>
      </c>
      <c r="R148" s="65">
        <v>7</v>
      </c>
      <c r="S148" s="135">
        <f t="shared" si="274"/>
        <v>0</v>
      </c>
      <c r="T148" s="135">
        <f t="shared" si="275"/>
        <v>5</v>
      </c>
      <c r="U148" s="135">
        <f t="shared" si="276"/>
        <v>5</v>
      </c>
      <c r="V148" s="15">
        <f t="shared" si="296"/>
        <v>5</v>
      </c>
      <c r="W148" s="84">
        <f>IF(V148="","",RANK(V148,V144:V148,0))</f>
        <v>3</v>
      </c>
      <c r="X148" s="84">
        <f t="shared" si="303"/>
        <v>5</v>
      </c>
      <c r="Y148" s="156">
        <v>24</v>
      </c>
      <c r="Z148" s="135">
        <f t="shared" si="277"/>
        <v>0</v>
      </c>
      <c r="AA148" s="135">
        <f t="shared" si="278"/>
        <v>56</v>
      </c>
      <c r="AB148" s="135">
        <f t="shared" si="279"/>
        <v>56</v>
      </c>
      <c r="AC148" s="15">
        <f t="shared" si="297"/>
        <v>56</v>
      </c>
      <c r="AD148" s="84">
        <f>IF(AC148="","",RANK(AC148,AC144:AC148,0))</f>
        <v>2</v>
      </c>
      <c r="AE148" s="84">
        <f t="shared" si="304"/>
        <v>56</v>
      </c>
      <c r="AF148" s="18">
        <f t="shared" si="280"/>
        <v>176</v>
      </c>
      <c r="AG148" s="19">
        <f t="shared" si="298"/>
        <v>176</v>
      </c>
      <c r="AH148" s="19">
        <f t="shared" si="281"/>
        <v>12</v>
      </c>
      <c r="AI148" s="173"/>
      <c r="AJ148" s="129"/>
      <c r="AK148" s="176"/>
    </row>
    <row r="149" spans="1:37" ht="26.25" customHeight="1" x14ac:dyDescent="0.25">
      <c r="A149" s="68"/>
      <c r="B149" s="137"/>
      <c r="C149" s="140">
        <v>38</v>
      </c>
      <c r="D149" s="133"/>
      <c r="E149" s="18">
        <f t="shared" si="268"/>
        <v>0</v>
      </c>
      <c r="F149" s="18">
        <f t="shared" si="269"/>
        <v>0</v>
      </c>
      <c r="G149" s="18">
        <f t="shared" si="270"/>
        <v>0</v>
      </c>
      <c r="H149" s="89"/>
      <c r="I149" s="101" t="s">
        <v>455</v>
      </c>
      <c r="J149" s="109">
        <f>SUM(J144:J148)</f>
        <v>190</v>
      </c>
      <c r="K149" s="65"/>
      <c r="L149" s="18">
        <f t="shared" si="271"/>
        <v>0</v>
      </c>
      <c r="M149" s="18">
        <f t="shared" si="272"/>
        <v>0</v>
      </c>
      <c r="N149" s="18">
        <f t="shared" si="273"/>
        <v>0</v>
      </c>
      <c r="O149" s="89"/>
      <c r="P149" s="101" t="s">
        <v>455</v>
      </c>
      <c r="Q149" s="110">
        <f>SUM(Q144:Q148)</f>
        <v>201</v>
      </c>
      <c r="R149" s="65"/>
      <c r="S149" s="135">
        <f t="shared" si="274"/>
        <v>0</v>
      </c>
      <c r="T149" s="135">
        <f t="shared" si="275"/>
        <v>0</v>
      </c>
      <c r="U149" s="135">
        <f t="shared" si="276"/>
        <v>0</v>
      </c>
      <c r="V149" s="89"/>
      <c r="W149" s="101" t="s">
        <v>455</v>
      </c>
      <c r="X149" s="109">
        <f>SUM(X144:X148)</f>
        <v>26</v>
      </c>
      <c r="Y149" s="156"/>
      <c r="Z149" s="135">
        <f t="shared" si="277"/>
        <v>0</v>
      </c>
      <c r="AA149" s="135">
        <f t="shared" si="278"/>
        <v>4</v>
      </c>
      <c r="AB149" s="135">
        <f t="shared" si="279"/>
        <v>4</v>
      </c>
      <c r="AC149" s="89"/>
      <c r="AD149" s="101" t="s">
        <v>455</v>
      </c>
      <c r="AE149" s="109">
        <f>SUM(AE144:AE148)</f>
        <v>171</v>
      </c>
      <c r="AF149" s="18"/>
      <c r="AG149" s="92"/>
      <c r="AH149" s="19" t="str">
        <f t="shared" si="281"/>
        <v/>
      </c>
      <c r="AI149" s="98"/>
      <c r="AJ149" s="98"/>
      <c r="AK149" s="177"/>
    </row>
    <row r="150" spans="1:37" ht="15" customHeight="1" x14ac:dyDescent="0.25">
      <c r="A150" s="68">
        <v>1</v>
      </c>
      <c r="B150" s="137"/>
      <c r="C150" s="139">
        <v>39</v>
      </c>
      <c r="D150" s="133"/>
      <c r="E150" s="18">
        <f t="shared" si="268"/>
        <v>0</v>
      </c>
      <c r="F150" s="18">
        <f t="shared" si="269"/>
        <v>0</v>
      </c>
      <c r="G150" s="18">
        <f t="shared" si="270"/>
        <v>0</v>
      </c>
      <c r="H150" s="15">
        <f t="shared" ref="H150:H154" si="305">G150</f>
        <v>0</v>
      </c>
      <c r="I150" s="84">
        <f>IF(H150="","",RANK(H150,H150:H154,0))</f>
        <v>1</v>
      </c>
      <c r="J150" s="84">
        <f>IF(I150&lt;5,H150,"")</f>
        <v>0</v>
      </c>
      <c r="K150" s="65"/>
      <c r="L150" s="18">
        <f t="shared" si="271"/>
        <v>0</v>
      </c>
      <c r="M150" s="18">
        <f t="shared" si="272"/>
        <v>0</v>
      </c>
      <c r="N150" s="18">
        <f t="shared" si="273"/>
        <v>0</v>
      </c>
      <c r="O150" s="15">
        <f t="shared" ref="O150:O154" si="306">N150</f>
        <v>0</v>
      </c>
      <c r="P150" s="96">
        <f>IF(O150="","",RANK(O150,O150:O154,0))</f>
        <v>1</v>
      </c>
      <c r="Q150" s="96">
        <f>IF(P150&lt;5,O150,"")</f>
        <v>0</v>
      </c>
      <c r="R150" s="65"/>
      <c r="S150" s="135">
        <f t="shared" si="274"/>
        <v>0</v>
      </c>
      <c r="T150" s="135">
        <f t="shared" si="275"/>
        <v>0</v>
      </c>
      <c r="U150" s="135">
        <f t="shared" si="276"/>
        <v>0</v>
      </c>
      <c r="V150" s="15">
        <f t="shared" ref="V150:V154" si="307">U150</f>
        <v>0</v>
      </c>
      <c r="W150" s="84">
        <f>IF(V150="","",RANK(V150,V150:V154,0))</f>
        <v>1</v>
      </c>
      <c r="X150" s="84">
        <f>IF(W150&lt;5,V150,"")</f>
        <v>0</v>
      </c>
      <c r="Y150" s="154">
        <v>-100</v>
      </c>
      <c r="Z150" s="135">
        <f t="shared" si="277"/>
        <v>0</v>
      </c>
      <c r="AA150" s="135">
        <f t="shared" si="278"/>
        <v>0</v>
      </c>
      <c r="AB150" s="135">
        <f t="shared" si="279"/>
        <v>0</v>
      </c>
      <c r="AC150" s="15">
        <f t="shared" ref="AC150:AC154" si="308">AB150</f>
        <v>0</v>
      </c>
      <c r="AD150" s="84">
        <f>IF(AC150="","",RANK(AC150,AC150:AC154,0))</f>
        <v>1</v>
      </c>
      <c r="AE150" s="84">
        <f>IF(AD150&lt;5,AC150,"")</f>
        <v>0</v>
      </c>
      <c r="AF150" s="18">
        <f t="shared" si="280"/>
        <v>0</v>
      </c>
      <c r="AG150" s="19">
        <f t="shared" ref="AG150:AG154" si="309">AF150</f>
        <v>0</v>
      </c>
      <c r="AH150" s="19">
        <f t="shared" si="281"/>
        <v>168</v>
      </c>
      <c r="AI150" s="171">
        <f>SUM(J150:J154,Q150:Q154,X150:X154,AE150:AE154)</f>
        <v>0</v>
      </c>
      <c r="AJ150" s="129">
        <f t="shared" ref="AJ150" si="310">AI150</f>
        <v>0</v>
      </c>
      <c r="AK150" s="175">
        <f t="shared" ref="AK150" si="311">IF(ISNUMBER(AI150),RANK(AI150,$AI$6:$AI$293,0),"")</f>
        <v>36</v>
      </c>
    </row>
    <row r="151" spans="1:37" ht="15" customHeight="1" x14ac:dyDescent="0.25">
      <c r="A151" s="68">
        <v>2</v>
      </c>
      <c r="B151" s="137"/>
      <c r="C151" s="139">
        <v>39</v>
      </c>
      <c r="D151" s="133"/>
      <c r="E151" s="18">
        <f t="shared" si="268"/>
        <v>0</v>
      </c>
      <c r="F151" s="18">
        <f t="shared" si="269"/>
        <v>0</v>
      </c>
      <c r="G151" s="18">
        <f t="shared" si="270"/>
        <v>0</v>
      </c>
      <c r="H151" s="15">
        <f t="shared" si="305"/>
        <v>0</v>
      </c>
      <c r="I151" s="84">
        <f>IF(H151="","",RANK(H151,H150:H154,0))</f>
        <v>1</v>
      </c>
      <c r="J151" s="84">
        <f t="shared" ref="J151:J154" si="312">IF(I151&lt;5,H151,"")</f>
        <v>0</v>
      </c>
      <c r="K151" s="65"/>
      <c r="L151" s="18">
        <f t="shared" si="271"/>
        <v>0</v>
      </c>
      <c r="M151" s="18">
        <f t="shared" si="272"/>
        <v>0</v>
      </c>
      <c r="N151" s="18">
        <f t="shared" si="273"/>
        <v>0</v>
      </c>
      <c r="O151" s="15">
        <f t="shared" si="306"/>
        <v>0</v>
      </c>
      <c r="P151" s="96">
        <f>IF(O151="","",RANK(O151,O150:O154,0))</f>
        <v>1</v>
      </c>
      <c r="Q151" s="96">
        <f t="shared" ref="Q151:Q154" si="313">IF(P151&lt;5,O151,"")</f>
        <v>0</v>
      </c>
      <c r="R151" s="65"/>
      <c r="S151" s="135">
        <f t="shared" si="274"/>
        <v>0</v>
      </c>
      <c r="T151" s="135">
        <f t="shared" si="275"/>
        <v>0</v>
      </c>
      <c r="U151" s="135">
        <f t="shared" si="276"/>
        <v>0</v>
      </c>
      <c r="V151" s="15">
        <f t="shared" si="307"/>
        <v>0</v>
      </c>
      <c r="W151" s="84">
        <f>IF(V151="","",RANK(V151,V150:V154,0))</f>
        <v>1</v>
      </c>
      <c r="X151" s="84">
        <f t="shared" ref="X151:X154" si="314">IF(W151&lt;5,V151,"")</f>
        <v>0</v>
      </c>
      <c r="Y151" s="154">
        <v>-100</v>
      </c>
      <c r="Z151" s="135">
        <f t="shared" si="277"/>
        <v>0</v>
      </c>
      <c r="AA151" s="135">
        <f t="shared" si="278"/>
        <v>0</v>
      </c>
      <c r="AB151" s="135">
        <f t="shared" si="279"/>
        <v>0</v>
      </c>
      <c r="AC151" s="15">
        <f t="shared" si="308"/>
        <v>0</v>
      </c>
      <c r="AD151" s="84">
        <f>IF(AC151="","",RANK(AC151,AC150:AC154,0))</f>
        <v>1</v>
      </c>
      <c r="AE151" s="84">
        <f t="shared" ref="AE151:AE154" si="315">IF(AD151&lt;5,AC151,"")</f>
        <v>0</v>
      </c>
      <c r="AF151" s="18">
        <f t="shared" si="280"/>
        <v>0</v>
      </c>
      <c r="AG151" s="19">
        <f t="shared" si="309"/>
        <v>0</v>
      </c>
      <c r="AH151" s="19">
        <f t="shared" si="281"/>
        <v>168</v>
      </c>
      <c r="AI151" s="172"/>
      <c r="AJ151" s="129"/>
      <c r="AK151" s="176"/>
    </row>
    <row r="152" spans="1:37" ht="15" customHeight="1" x14ac:dyDescent="0.25">
      <c r="A152" s="68">
        <v>3</v>
      </c>
      <c r="B152" s="137"/>
      <c r="C152" s="139">
        <v>39</v>
      </c>
      <c r="D152" s="133"/>
      <c r="E152" s="18">
        <f t="shared" si="268"/>
        <v>0</v>
      </c>
      <c r="F152" s="18">
        <f t="shared" si="269"/>
        <v>0</v>
      </c>
      <c r="G152" s="18">
        <f t="shared" si="270"/>
        <v>0</v>
      </c>
      <c r="H152" s="15">
        <f t="shared" si="305"/>
        <v>0</v>
      </c>
      <c r="I152" s="84">
        <f>IF(H152="","",RANK(H152,H150:H154,0))</f>
        <v>1</v>
      </c>
      <c r="J152" s="84">
        <f t="shared" si="312"/>
        <v>0</v>
      </c>
      <c r="K152" s="65"/>
      <c r="L152" s="18">
        <f t="shared" si="271"/>
        <v>0</v>
      </c>
      <c r="M152" s="18">
        <f t="shared" si="272"/>
        <v>0</v>
      </c>
      <c r="N152" s="18">
        <f t="shared" si="273"/>
        <v>0</v>
      </c>
      <c r="O152" s="15">
        <f t="shared" si="306"/>
        <v>0</v>
      </c>
      <c r="P152" s="96">
        <f>IF(O152="","",RANK(O152,O150:O154,0))</f>
        <v>1</v>
      </c>
      <c r="Q152" s="96">
        <f t="shared" si="313"/>
        <v>0</v>
      </c>
      <c r="R152" s="65"/>
      <c r="S152" s="135">
        <f t="shared" si="274"/>
        <v>0</v>
      </c>
      <c r="T152" s="135">
        <f t="shared" si="275"/>
        <v>0</v>
      </c>
      <c r="U152" s="135">
        <f t="shared" si="276"/>
        <v>0</v>
      </c>
      <c r="V152" s="15">
        <f t="shared" si="307"/>
        <v>0</v>
      </c>
      <c r="W152" s="84">
        <f>IF(V152="","",RANK(V152,V150:V154,0))</f>
        <v>1</v>
      </c>
      <c r="X152" s="84">
        <f t="shared" si="314"/>
        <v>0</v>
      </c>
      <c r="Y152" s="154">
        <v>-100</v>
      </c>
      <c r="Z152" s="135">
        <f t="shared" si="277"/>
        <v>0</v>
      </c>
      <c r="AA152" s="135">
        <f t="shared" si="278"/>
        <v>0</v>
      </c>
      <c r="AB152" s="135">
        <f t="shared" si="279"/>
        <v>0</v>
      </c>
      <c r="AC152" s="15">
        <f t="shared" si="308"/>
        <v>0</v>
      </c>
      <c r="AD152" s="84">
        <f>IF(AC152="","",RANK(AC152,AC150:AC154,0))</f>
        <v>1</v>
      </c>
      <c r="AE152" s="84">
        <f t="shared" si="315"/>
        <v>0</v>
      </c>
      <c r="AF152" s="18">
        <f t="shared" si="280"/>
        <v>0</v>
      </c>
      <c r="AG152" s="19">
        <f t="shared" si="309"/>
        <v>0</v>
      </c>
      <c r="AH152" s="19">
        <f t="shared" si="281"/>
        <v>168</v>
      </c>
      <c r="AI152" s="172"/>
      <c r="AJ152" s="129"/>
      <c r="AK152" s="176"/>
    </row>
    <row r="153" spans="1:37" ht="15" customHeight="1" x14ac:dyDescent="0.25">
      <c r="A153" s="68">
        <v>4</v>
      </c>
      <c r="B153" s="137"/>
      <c r="C153" s="139">
        <v>39</v>
      </c>
      <c r="D153" s="133"/>
      <c r="E153" s="18">
        <f t="shared" si="268"/>
        <v>0</v>
      </c>
      <c r="F153" s="18">
        <f t="shared" si="269"/>
        <v>0</v>
      </c>
      <c r="G153" s="18">
        <f t="shared" si="270"/>
        <v>0</v>
      </c>
      <c r="H153" s="15">
        <f t="shared" si="305"/>
        <v>0</v>
      </c>
      <c r="I153" s="84">
        <f>IF(H153="","",RANK(H153,H150:H154,0))</f>
        <v>1</v>
      </c>
      <c r="J153" s="84">
        <f t="shared" si="312"/>
        <v>0</v>
      </c>
      <c r="K153" s="65"/>
      <c r="L153" s="18">
        <f t="shared" si="271"/>
        <v>0</v>
      </c>
      <c r="M153" s="18">
        <f t="shared" si="272"/>
        <v>0</v>
      </c>
      <c r="N153" s="18">
        <f t="shared" si="273"/>
        <v>0</v>
      </c>
      <c r="O153" s="15">
        <f t="shared" si="306"/>
        <v>0</v>
      </c>
      <c r="P153" s="96">
        <f>IF(O153="","",RANK(O153,O150:O154,0))</f>
        <v>1</v>
      </c>
      <c r="Q153" s="96">
        <f t="shared" si="313"/>
        <v>0</v>
      </c>
      <c r="R153" s="65"/>
      <c r="S153" s="135">
        <f t="shared" si="274"/>
        <v>0</v>
      </c>
      <c r="T153" s="135">
        <f t="shared" si="275"/>
        <v>0</v>
      </c>
      <c r="U153" s="135">
        <f t="shared" si="276"/>
        <v>0</v>
      </c>
      <c r="V153" s="15">
        <f t="shared" si="307"/>
        <v>0</v>
      </c>
      <c r="W153" s="84">
        <f>IF(V153="","",RANK(V153,V150:V154,0))</f>
        <v>1</v>
      </c>
      <c r="X153" s="84">
        <f t="shared" si="314"/>
        <v>0</v>
      </c>
      <c r="Y153" s="154">
        <v>-100</v>
      </c>
      <c r="Z153" s="135">
        <f t="shared" si="277"/>
        <v>0</v>
      </c>
      <c r="AA153" s="135">
        <f t="shared" si="278"/>
        <v>0</v>
      </c>
      <c r="AB153" s="135">
        <f t="shared" si="279"/>
        <v>0</v>
      </c>
      <c r="AC153" s="15">
        <f t="shared" si="308"/>
        <v>0</v>
      </c>
      <c r="AD153" s="84">
        <f>IF(AC153="","",RANK(AC153,AC150:AC154,0))</f>
        <v>1</v>
      </c>
      <c r="AE153" s="84">
        <f t="shared" si="315"/>
        <v>0</v>
      </c>
      <c r="AF153" s="18">
        <f t="shared" si="280"/>
        <v>0</v>
      </c>
      <c r="AG153" s="19">
        <f t="shared" si="309"/>
        <v>0</v>
      </c>
      <c r="AH153" s="19">
        <f t="shared" si="281"/>
        <v>168</v>
      </c>
      <c r="AI153" s="172"/>
      <c r="AJ153" s="129"/>
      <c r="AK153" s="176"/>
    </row>
    <row r="154" spans="1:37" ht="15" customHeight="1" x14ac:dyDescent="0.25">
      <c r="A154" s="68">
        <v>5</v>
      </c>
      <c r="B154" s="137"/>
      <c r="C154" s="139">
        <v>39</v>
      </c>
      <c r="D154" s="133"/>
      <c r="E154" s="18">
        <f t="shared" si="268"/>
        <v>0</v>
      </c>
      <c r="F154" s="18">
        <f t="shared" si="269"/>
        <v>0</v>
      </c>
      <c r="G154" s="18">
        <f t="shared" si="270"/>
        <v>0</v>
      </c>
      <c r="H154" s="15">
        <f t="shared" si="305"/>
        <v>0</v>
      </c>
      <c r="I154" s="84">
        <f>IF(H154="","",RANK(H154,H150:H154,0))</f>
        <v>1</v>
      </c>
      <c r="J154" s="84">
        <f t="shared" si="312"/>
        <v>0</v>
      </c>
      <c r="K154" s="65"/>
      <c r="L154" s="18">
        <f t="shared" si="271"/>
        <v>0</v>
      </c>
      <c r="M154" s="18">
        <f t="shared" si="272"/>
        <v>0</v>
      </c>
      <c r="N154" s="18">
        <f t="shared" si="273"/>
        <v>0</v>
      </c>
      <c r="O154" s="15">
        <f t="shared" si="306"/>
        <v>0</v>
      </c>
      <c r="P154" s="96">
        <f>IF(O154="","",RANK(O154,O150:O154,0))</f>
        <v>1</v>
      </c>
      <c r="Q154" s="96">
        <f t="shared" si="313"/>
        <v>0</v>
      </c>
      <c r="R154" s="65"/>
      <c r="S154" s="135">
        <f t="shared" si="274"/>
        <v>0</v>
      </c>
      <c r="T154" s="135">
        <f t="shared" si="275"/>
        <v>0</v>
      </c>
      <c r="U154" s="135">
        <f t="shared" si="276"/>
        <v>0</v>
      </c>
      <c r="V154" s="15">
        <f t="shared" si="307"/>
        <v>0</v>
      </c>
      <c r="W154" s="84">
        <f>IF(V154="","",RANK(V154,V150:V154,0))</f>
        <v>1</v>
      </c>
      <c r="X154" s="84">
        <f t="shared" si="314"/>
        <v>0</v>
      </c>
      <c r="Y154" s="154">
        <v>-100</v>
      </c>
      <c r="Z154" s="135">
        <f t="shared" si="277"/>
        <v>0</v>
      </c>
      <c r="AA154" s="135">
        <f t="shared" si="278"/>
        <v>0</v>
      </c>
      <c r="AB154" s="135">
        <f t="shared" si="279"/>
        <v>0</v>
      </c>
      <c r="AC154" s="15">
        <f t="shared" si="308"/>
        <v>0</v>
      </c>
      <c r="AD154" s="84">
        <f>IF(AC154="","",RANK(AC154,AC150:AC154,0))</f>
        <v>1</v>
      </c>
      <c r="AE154" s="84">
        <f t="shared" si="315"/>
        <v>0</v>
      </c>
      <c r="AF154" s="18">
        <f t="shared" si="280"/>
        <v>0</v>
      </c>
      <c r="AG154" s="19">
        <f t="shared" si="309"/>
        <v>0</v>
      </c>
      <c r="AH154" s="19">
        <f t="shared" si="281"/>
        <v>168</v>
      </c>
      <c r="AI154" s="173"/>
      <c r="AJ154" s="129"/>
      <c r="AK154" s="176"/>
    </row>
    <row r="155" spans="1:37" ht="26.25" customHeight="1" x14ac:dyDescent="0.25">
      <c r="A155" s="68"/>
      <c r="B155" s="137"/>
      <c r="C155" s="140">
        <v>39</v>
      </c>
      <c r="D155" s="133"/>
      <c r="E155" s="18">
        <f t="shared" si="268"/>
        <v>0</v>
      </c>
      <c r="F155" s="18">
        <f t="shared" si="269"/>
        <v>0</v>
      </c>
      <c r="G155" s="18">
        <f t="shared" si="270"/>
        <v>0</v>
      </c>
      <c r="H155" s="89"/>
      <c r="I155" s="101" t="s">
        <v>455</v>
      </c>
      <c r="J155" s="109">
        <f>SUM(J150:J154)</f>
        <v>0</v>
      </c>
      <c r="K155" s="65"/>
      <c r="L155" s="18">
        <f t="shared" si="271"/>
        <v>0</v>
      </c>
      <c r="M155" s="18">
        <f t="shared" si="272"/>
        <v>0</v>
      </c>
      <c r="N155" s="18">
        <f t="shared" si="273"/>
        <v>0</v>
      </c>
      <c r="O155" s="89"/>
      <c r="P155" s="101" t="s">
        <v>455</v>
      </c>
      <c r="Q155" s="110">
        <f>SUM(Q150:Q154)</f>
        <v>0</v>
      </c>
      <c r="R155" s="65"/>
      <c r="S155" s="135">
        <f t="shared" si="274"/>
        <v>0</v>
      </c>
      <c r="T155" s="135">
        <f t="shared" si="275"/>
        <v>0</v>
      </c>
      <c r="U155" s="135">
        <f t="shared" si="276"/>
        <v>0</v>
      </c>
      <c r="V155" s="89"/>
      <c r="W155" s="101" t="s">
        <v>455</v>
      </c>
      <c r="X155" s="109">
        <f>SUM(X150:X154)</f>
        <v>0</v>
      </c>
      <c r="Y155" s="156"/>
      <c r="Z155" s="135">
        <f t="shared" si="277"/>
        <v>0</v>
      </c>
      <c r="AA155" s="135">
        <f t="shared" si="278"/>
        <v>4</v>
      </c>
      <c r="AB155" s="135">
        <f t="shared" si="279"/>
        <v>4</v>
      </c>
      <c r="AC155" s="89"/>
      <c r="AD155" s="101" t="s">
        <v>455</v>
      </c>
      <c r="AE155" s="109">
        <f>SUM(AE150:AE154)</f>
        <v>0</v>
      </c>
      <c r="AF155" s="18"/>
      <c r="AG155" s="92"/>
      <c r="AH155" s="19" t="str">
        <f t="shared" si="281"/>
        <v/>
      </c>
      <c r="AI155" s="98"/>
      <c r="AJ155" s="98"/>
      <c r="AK155" s="177"/>
    </row>
    <row r="156" spans="1:37" ht="15" customHeight="1" x14ac:dyDescent="0.25">
      <c r="A156" s="68">
        <v>1</v>
      </c>
      <c r="B156" s="137"/>
      <c r="C156" s="139">
        <v>40</v>
      </c>
      <c r="D156" s="133">
        <v>7.9</v>
      </c>
      <c r="E156" s="18">
        <f t="shared" si="268"/>
        <v>35</v>
      </c>
      <c r="F156" s="18">
        <f t="shared" si="269"/>
        <v>0</v>
      </c>
      <c r="G156" s="18">
        <f t="shared" si="270"/>
        <v>35</v>
      </c>
      <c r="H156" s="15">
        <f t="shared" ref="H156:H160" si="316">G156</f>
        <v>35</v>
      </c>
      <c r="I156" s="84">
        <f>IF(H156="","",RANK(H156,H156:H160,0))</f>
        <v>2</v>
      </c>
      <c r="J156" s="84">
        <f>IF(I156&lt;5,H156,"")</f>
        <v>35</v>
      </c>
      <c r="K156" s="65">
        <v>166</v>
      </c>
      <c r="L156" s="18">
        <f t="shared" si="271"/>
        <v>0</v>
      </c>
      <c r="M156" s="18">
        <f t="shared" si="272"/>
        <v>21</v>
      </c>
      <c r="N156" s="18">
        <f t="shared" si="273"/>
        <v>21</v>
      </c>
      <c r="O156" s="15">
        <f t="shared" ref="O156:O160" si="317">N156</f>
        <v>21</v>
      </c>
      <c r="P156" s="96">
        <f>IF(O156="","",RANK(O156,O156:O160,0))</f>
        <v>5</v>
      </c>
      <c r="Q156" s="96" t="str">
        <f>IF(P156&lt;5,O156,"")</f>
        <v/>
      </c>
      <c r="R156" s="65">
        <v>4</v>
      </c>
      <c r="S156" s="135">
        <f t="shared" si="274"/>
        <v>0</v>
      </c>
      <c r="T156" s="135">
        <f t="shared" si="275"/>
        <v>2</v>
      </c>
      <c r="U156" s="135">
        <f t="shared" si="276"/>
        <v>2</v>
      </c>
      <c r="V156" s="15">
        <f t="shared" ref="V156:V160" si="318">U156</f>
        <v>2</v>
      </c>
      <c r="W156" s="84">
        <f>IF(V156="","",RANK(V156,V156:V160,0))</f>
        <v>1</v>
      </c>
      <c r="X156" s="84">
        <f>IF(W156&lt;5,V156,"")</f>
        <v>2</v>
      </c>
      <c r="Y156" s="156">
        <v>18.5</v>
      </c>
      <c r="Z156" s="135">
        <f t="shared" si="277"/>
        <v>0</v>
      </c>
      <c r="AA156" s="135">
        <f t="shared" si="278"/>
        <v>42</v>
      </c>
      <c r="AB156" s="135">
        <f t="shared" si="279"/>
        <v>42</v>
      </c>
      <c r="AC156" s="15">
        <f t="shared" ref="AC156:AC160" si="319">AB156</f>
        <v>42</v>
      </c>
      <c r="AD156" s="84">
        <f>IF(AC156="","",RANK(AC156,AC156:AC160,0))</f>
        <v>5</v>
      </c>
      <c r="AE156" s="84" t="str">
        <f>IF(AD156&lt;5,AC156,"")</f>
        <v/>
      </c>
      <c r="AF156" s="18">
        <f t="shared" si="280"/>
        <v>100</v>
      </c>
      <c r="AG156" s="19">
        <f t="shared" ref="AG156:AG160" si="320">AF156</f>
        <v>100</v>
      </c>
      <c r="AH156" s="19">
        <f t="shared" si="281"/>
        <v>92</v>
      </c>
      <c r="AI156" s="171">
        <f>SUM(J156:J160,Q156:Q160,X156:X160,AE156:AE160)</f>
        <v>461</v>
      </c>
      <c r="AJ156" s="129">
        <f t="shared" ref="AJ156" si="321">AI156</f>
        <v>461</v>
      </c>
      <c r="AK156" s="175">
        <f t="shared" ref="AK156" si="322">IF(ISNUMBER(AI156),RANK(AI156,$AI$6:$AI$293,0),"")</f>
        <v>19</v>
      </c>
    </row>
    <row r="157" spans="1:37" ht="15" customHeight="1" x14ac:dyDescent="0.25">
      <c r="A157" s="68">
        <v>2</v>
      </c>
      <c r="B157" s="137"/>
      <c r="C157" s="139">
        <v>40</v>
      </c>
      <c r="D157" s="133">
        <v>8.1</v>
      </c>
      <c r="E157" s="18">
        <f t="shared" si="268"/>
        <v>29</v>
      </c>
      <c r="F157" s="18">
        <f t="shared" si="269"/>
        <v>0</v>
      </c>
      <c r="G157" s="18">
        <f t="shared" si="270"/>
        <v>29</v>
      </c>
      <c r="H157" s="15">
        <f t="shared" si="316"/>
        <v>29</v>
      </c>
      <c r="I157" s="84">
        <f>IF(H157="","",RANK(H157,H156:H160,0))</f>
        <v>3</v>
      </c>
      <c r="J157" s="84">
        <f t="shared" ref="J157:J160" si="323">IF(I157&lt;5,H157,"")</f>
        <v>29</v>
      </c>
      <c r="K157" s="65">
        <v>183</v>
      </c>
      <c r="L157" s="18">
        <f t="shared" si="271"/>
        <v>0</v>
      </c>
      <c r="M157" s="18">
        <f t="shared" si="272"/>
        <v>29</v>
      </c>
      <c r="N157" s="18">
        <f t="shared" si="273"/>
        <v>29</v>
      </c>
      <c r="O157" s="15">
        <f t="shared" si="317"/>
        <v>29</v>
      </c>
      <c r="P157" s="96">
        <f>IF(O157="","",RANK(O157,O156:O160,0))</f>
        <v>3</v>
      </c>
      <c r="Q157" s="96">
        <f>IF(P157&lt;5,O157,"")</f>
        <v>29</v>
      </c>
      <c r="R157" s="65">
        <v>2</v>
      </c>
      <c r="S157" s="135">
        <f t="shared" si="274"/>
        <v>0</v>
      </c>
      <c r="T157" s="135">
        <f t="shared" si="275"/>
        <v>0</v>
      </c>
      <c r="U157" s="135">
        <f t="shared" si="276"/>
        <v>0</v>
      </c>
      <c r="V157" s="15">
        <f t="shared" si="318"/>
        <v>0</v>
      </c>
      <c r="W157" s="84">
        <f>IF(V157="","",RANK(V157,V156:V160,0))</f>
        <v>3</v>
      </c>
      <c r="X157" s="84">
        <f t="shared" ref="X157:X159" si="324">IF(W157&lt;5,V157,"")</f>
        <v>0</v>
      </c>
      <c r="Y157" s="156">
        <v>20.5</v>
      </c>
      <c r="Z157" s="135">
        <f t="shared" si="277"/>
        <v>0</v>
      </c>
      <c r="AA157" s="135">
        <f t="shared" si="278"/>
        <v>48</v>
      </c>
      <c r="AB157" s="135">
        <f t="shared" si="279"/>
        <v>48</v>
      </c>
      <c r="AC157" s="15">
        <f t="shared" si="319"/>
        <v>48</v>
      </c>
      <c r="AD157" s="84">
        <f>IF(AC157="","",RANK(AC157,AC156:AC160,0))</f>
        <v>1</v>
      </c>
      <c r="AE157" s="84">
        <f t="shared" ref="AE157:AE160" si="325">IF(AD157&lt;5,AC157,"")</f>
        <v>48</v>
      </c>
      <c r="AF157" s="18">
        <f t="shared" si="280"/>
        <v>106</v>
      </c>
      <c r="AG157" s="19">
        <f t="shared" si="320"/>
        <v>106</v>
      </c>
      <c r="AH157" s="19">
        <f t="shared" si="281"/>
        <v>87</v>
      </c>
      <c r="AI157" s="172"/>
      <c r="AJ157" s="129"/>
      <c r="AK157" s="176"/>
    </row>
    <row r="158" spans="1:37" ht="15" customHeight="1" x14ac:dyDescent="0.25">
      <c r="A158" s="68">
        <v>3</v>
      </c>
      <c r="B158" s="137"/>
      <c r="C158" s="139">
        <v>40</v>
      </c>
      <c r="D158" s="133">
        <v>7.5</v>
      </c>
      <c r="E158" s="18">
        <f t="shared" si="268"/>
        <v>50</v>
      </c>
      <c r="F158" s="18">
        <f t="shared" si="269"/>
        <v>0</v>
      </c>
      <c r="G158" s="18">
        <f t="shared" si="270"/>
        <v>50</v>
      </c>
      <c r="H158" s="15">
        <f t="shared" si="316"/>
        <v>50</v>
      </c>
      <c r="I158" s="84">
        <f>IF(H158="","",RANK(H158,H156:H160,0))</f>
        <v>1</v>
      </c>
      <c r="J158" s="84">
        <f t="shared" si="323"/>
        <v>50</v>
      </c>
      <c r="K158" s="65">
        <v>195</v>
      </c>
      <c r="L158" s="18">
        <f t="shared" si="271"/>
        <v>0</v>
      </c>
      <c r="M158" s="18">
        <f t="shared" si="272"/>
        <v>35</v>
      </c>
      <c r="N158" s="18">
        <f t="shared" si="273"/>
        <v>35</v>
      </c>
      <c r="O158" s="15">
        <f t="shared" si="317"/>
        <v>35</v>
      </c>
      <c r="P158" s="96">
        <f>IF(O158="","",RANK(O158,O156:O160,0))</f>
        <v>2</v>
      </c>
      <c r="Q158" s="96">
        <f t="shared" ref="Q158:Q160" si="326">IF(P158&lt;5,O158,"")</f>
        <v>35</v>
      </c>
      <c r="R158" s="65">
        <v>4</v>
      </c>
      <c r="S158" s="135">
        <f t="shared" si="274"/>
        <v>0</v>
      </c>
      <c r="T158" s="135">
        <f t="shared" si="275"/>
        <v>2</v>
      </c>
      <c r="U158" s="135">
        <f t="shared" si="276"/>
        <v>2</v>
      </c>
      <c r="V158" s="15">
        <f t="shared" si="318"/>
        <v>2</v>
      </c>
      <c r="W158" s="84">
        <f>IF(V158="","",RANK(V158,V156:V160,0))</f>
        <v>1</v>
      </c>
      <c r="X158" s="84">
        <f t="shared" si="324"/>
        <v>2</v>
      </c>
      <c r="Y158" s="156">
        <v>20</v>
      </c>
      <c r="Z158" s="135">
        <f t="shared" si="277"/>
        <v>0</v>
      </c>
      <c r="AA158" s="135">
        <f t="shared" si="278"/>
        <v>47</v>
      </c>
      <c r="AB158" s="135">
        <f t="shared" si="279"/>
        <v>47</v>
      </c>
      <c r="AC158" s="15">
        <f t="shared" si="319"/>
        <v>47</v>
      </c>
      <c r="AD158" s="84">
        <f>IF(AC158="","",RANK(AC158,AC156:AC160,0))</f>
        <v>2</v>
      </c>
      <c r="AE158" s="84">
        <f t="shared" si="325"/>
        <v>47</v>
      </c>
      <c r="AF158" s="18">
        <f t="shared" si="280"/>
        <v>134</v>
      </c>
      <c r="AG158" s="19">
        <f t="shared" si="320"/>
        <v>134</v>
      </c>
      <c r="AH158" s="19">
        <f t="shared" si="281"/>
        <v>43</v>
      </c>
      <c r="AI158" s="172"/>
      <c r="AJ158" s="129"/>
      <c r="AK158" s="176"/>
    </row>
    <row r="159" spans="1:37" ht="15" customHeight="1" x14ac:dyDescent="0.25">
      <c r="A159" s="68">
        <v>4</v>
      </c>
      <c r="B159" s="137"/>
      <c r="C159" s="139">
        <v>40</v>
      </c>
      <c r="D159" s="133">
        <v>8.4</v>
      </c>
      <c r="E159" s="18">
        <f t="shared" si="268"/>
        <v>0</v>
      </c>
      <c r="F159" s="18">
        <f t="shared" si="269"/>
        <v>20</v>
      </c>
      <c r="G159" s="18">
        <f t="shared" si="270"/>
        <v>20</v>
      </c>
      <c r="H159" s="15">
        <f t="shared" si="316"/>
        <v>20</v>
      </c>
      <c r="I159" s="84">
        <f>IF(H159="","",RANK(H159,H156:H160,0))</f>
        <v>5</v>
      </c>
      <c r="J159" s="84" t="str">
        <f t="shared" si="323"/>
        <v/>
      </c>
      <c r="K159" s="65">
        <v>198</v>
      </c>
      <c r="L159" s="18">
        <f t="shared" si="271"/>
        <v>0</v>
      </c>
      <c r="M159" s="18">
        <f t="shared" si="272"/>
        <v>38</v>
      </c>
      <c r="N159" s="18">
        <f t="shared" si="273"/>
        <v>38</v>
      </c>
      <c r="O159" s="15">
        <f t="shared" si="317"/>
        <v>38</v>
      </c>
      <c r="P159" s="96">
        <f>IF(O159="","",RANK(O159,O156:O160,0))</f>
        <v>1</v>
      </c>
      <c r="Q159" s="96">
        <f t="shared" si="326"/>
        <v>38</v>
      </c>
      <c r="R159" s="65">
        <v>0</v>
      </c>
      <c r="S159" s="135">
        <f t="shared" si="274"/>
        <v>0</v>
      </c>
      <c r="T159" s="135">
        <f t="shared" si="275"/>
        <v>0</v>
      </c>
      <c r="U159" s="135">
        <f t="shared" si="276"/>
        <v>0</v>
      </c>
      <c r="V159" s="15">
        <f t="shared" si="318"/>
        <v>0</v>
      </c>
      <c r="W159" s="84">
        <f>IF(V159="","",RANK(V159,V156:V160,0))</f>
        <v>3</v>
      </c>
      <c r="X159" s="84">
        <f t="shared" si="324"/>
        <v>0</v>
      </c>
      <c r="Y159" s="156">
        <v>20</v>
      </c>
      <c r="Z159" s="135">
        <f t="shared" si="277"/>
        <v>0</v>
      </c>
      <c r="AA159" s="135">
        <f t="shared" si="278"/>
        <v>47</v>
      </c>
      <c r="AB159" s="135">
        <f t="shared" si="279"/>
        <v>47</v>
      </c>
      <c r="AC159" s="15">
        <f t="shared" si="319"/>
        <v>47</v>
      </c>
      <c r="AD159" s="84">
        <f>IF(AC159="","",RANK(AC159,AC156:AC160,0))</f>
        <v>2</v>
      </c>
      <c r="AE159" s="84">
        <f t="shared" si="325"/>
        <v>47</v>
      </c>
      <c r="AF159" s="18">
        <f t="shared" si="280"/>
        <v>105</v>
      </c>
      <c r="AG159" s="19">
        <f t="shared" si="320"/>
        <v>105</v>
      </c>
      <c r="AH159" s="19">
        <f t="shared" si="281"/>
        <v>89</v>
      </c>
      <c r="AI159" s="172"/>
      <c r="AJ159" s="129"/>
      <c r="AK159" s="176"/>
    </row>
    <row r="160" spans="1:37" ht="15" customHeight="1" x14ac:dyDescent="0.25">
      <c r="A160" s="68">
        <v>5</v>
      </c>
      <c r="B160" s="137"/>
      <c r="C160" s="139">
        <v>40</v>
      </c>
      <c r="D160" s="133">
        <v>8.1</v>
      </c>
      <c r="E160" s="18">
        <f t="shared" si="268"/>
        <v>29</v>
      </c>
      <c r="F160" s="18">
        <f t="shared" si="269"/>
        <v>0</v>
      </c>
      <c r="G160" s="18">
        <f t="shared" si="270"/>
        <v>29</v>
      </c>
      <c r="H160" s="15">
        <f t="shared" si="316"/>
        <v>29</v>
      </c>
      <c r="I160" s="84">
        <f>IF(H160="","",RANK(H160,H156:H160,0))</f>
        <v>3</v>
      </c>
      <c r="J160" s="84">
        <f t="shared" si="323"/>
        <v>29</v>
      </c>
      <c r="K160" s="65">
        <v>170</v>
      </c>
      <c r="L160" s="18">
        <f t="shared" si="271"/>
        <v>0</v>
      </c>
      <c r="M160" s="18">
        <f t="shared" si="272"/>
        <v>23</v>
      </c>
      <c r="N160" s="18">
        <f t="shared" si="273"/>
        <v>23</v>
      </c>
      <c r="O160" s="15">
        <f t="shared" si="317"/>
        <v>23</v>
      </c>
      <c r="P160" s="96">
        <f>IF(O160="","",RANK(O160,O156:O160,0))</f>
        <v>4</v>
      </c>
      <c r="Q160" s="96">
        <f t="shared" si="326"/>
        <v>23</v>
      </c>
      <c r="R160" s="65">
        <v>0</v>
      </c>
      <c r="S160" s="135">
        <f t="shared" si="274"/>
        <v>0</v>
      </c>
      <c r="T160" s="135">
        <f t="shared" si="275"/>
        <v>0</v>
      </c>
      <c r="U160" s="135">
        <f t="shared" si="276"/>
        <v>0</v>
      </c>
      <c r="V160" s="15">
        <f t="shared" si="318"/>
        <v>0</v>
      </c>
      <c r="W160" s="84">
        <f>IF(V160="","",RANK(V160,V156:V160,0))</f>
        <v>3</v>
      </c>
      <c r="X160" s="84"/>
      <c r="Y160" s="156">
        <v>20</v>
      </c>
      <c r="Z160" s="135">
        <f t="shared" si="277"/>
        <v>0</v>
      </c>
      <c r="AA160" s="135">
        <f t="shared" si="278"/>
        <v>47</v>
      </c>
      <c r="AB160" s="135">
        <f t="shared" si="279"/>
        <v>47</v>
      </c>
      <c r="AC160" s="15">
        <f t="shared" si="319"/>
        <v>47</v>
      </c>
      <c r="AD160" s="84">
        <f>IF(AC160="","",RANK(AC160,AC156:AC160,0))</f>
        <v>2</v>
      </c>
      <c r="AE160" s="84">
        <f t="shared" si="325"/>
        <v>47</v>
      </c>
      <c r="AF160" s="18">
        <f t="shared" si="280"/>
        <v>99</v>
      </c>
      <c r="AG160" s="19">
        <f t="shared" si="320"/>
        <v>99</v>
      </c>
      <c r="AH160" s="19">
        <f t="shared" si="281"/>
        <v>95</v>
      </c>
      <c r="AI160" s="173"/>
      <c r="AJ160" s="129"/>
      <c r="AK160" s="176"/>
    </row>
    <row r="161" spans="1:37" ht="26.25" customHeight="1" x14ac:dyDescent="0.25">
      <c r="A161" s="68"/>
      <c r="B161" s="137"/>
      <c r="C161" s="140">
        <v>40</v>
      </c>
      <c r="D161" s="133"/>
      <c r="E161" s="18">
        <f t="shared" si="268"/>
        <v>0</v>
      </c>
      <c r="F161" s="18">
        <f t="shared" si="269"/>
        <v>0</v>
      </c>
      <c r="G161" s="18">
        <f t="shared" si="270"/>
        <v>0</v>
      </c>
      <c r="H161" s="89"/>
      <c r="I161" s="101" t="s">
        <v>455</v>
      </c>
      <c r="J161" s="109">
        <f>SUM(J156:J160)</f>
        <v>143</v>
      </c>
      <c r="K161" s="65"/>
      <c r="L161" s="18">
        <f t="shared" si="271"/>
        <v>0</v>
      </c>
      <c r="M161" s="18">
        <f t="shared" si="272"/>
        <v>0</v>
      </c>
      <c r="N161" s="18">
        <f t="shared" si="273"/>
        <v>0</v>
      </c>
      <c r="O161" s="89"/>
      <c r="P161" s="101" t="s">
        <v>455</v>
      </c>
      <c r="Q161" s="110">
        <f>SUM(Q156:Q160)</f>
        <v>125</v>
      </c>
      <c r="R161" s="65"/>
      <c r="S161" s="135">
        <f t="shared" si="274"/>
        <v>0</v>
      </c>
      <c r="T161" s="135">
        <f t="shared" si="275"/>
        <v>0</v>
      </c>
      <c r="U161" s="135">
        <f t="shared" si="276"/>
        <v>0</v>
      </c>
      <c r="V161" s="89"/>
      <c r="W161" s="101" t="s">
        <v>455</v>
      </c>
      <c r="X161" s="109">
        <f>SUM(X156:X160)</f>
        <v>4</v>
      </c>
      <c r="Y161" s="156"/>
      <c r="Z161" s="135">
        <f t="shared" si="277"/>
        <v>0</v>
      </c>
      <c r="AA161" s="135">
        <f t="shared" si="278"/>
        <v>4</v>
      </c>
      <c r="AB161" s="135">
        <f t="shared" si="279"/>
        <v>4</v>
      </c>
      <c r="AC161" s="89"/>
      <c r="AD161" s="101" t="s">
        <v>455</v>
      </c>
      <c r="AE161" s="109">
        <f>SUM(AE156:AE160)</f>
        <v>189</v>
      </c>
      <c r="AF161" s="18"/>
      <c r="AG161" s="92"/>
      <c r="AH161" s="19" t="str">
        <f t="shared" si="281"/>
        <v/>
      </c>
      <c r="AI161" s="98"/>
      <c r="AJ161" s="98"/>
      <c r="AK161" s="177"/>
    </row>
    <row r="162" spans="1:37" ht="15" customHeight="1" x14ac:dyDescent="0.25">
      <c r="A162" s="68">
        <v>1</v>
      </c>
      <c r="B162" s="137"/>
      <c r="C162" s="139">
        <v>41</v>
      </c>
      <c r="D162" s="133">
        <v>8.1999999999999993</v>
      </c>
      <c r="E162" s="18">
        <f t="shared" si="268"/>
        <v>0</v>
      </c>
      <c r="F162" s="18">
        <f t="shared" si="269"/>
        <v>26</v>
      </c>
      <c r="G162" s="18">
        <f t="shared" si="270"/>
        <v>26</v>
      </c>
      <c r="H162" s="15">
        <f t="shared" ref="H162:H166" si="327">G162</f>
        <v>26</v>
      </c>
      <c r="I162" s="84">
        <f>IF(H162="","",RANK(H162,H162:H166,0))</f>
        <v>2</v>
      </c>
      <c r="J162" s="84">
        <f>IF(I162&lt;5,H162,"")</f>
        <v>26</v>
      </c>
      <c r="K162" s="65">
        <v>174</v>
      </c>
      <c r="L162" s="18">
        <f t="shared" si="271"/>
        <v>0</v>
      </c>
      <c r="M162" s="18">
        <f t="shared" si="272"/>
        <v>25</v>
      </c>
      <c r="N162" s="18">
        <f t="shared" si="273"/>
        <v>25</v>
      </c>
      <c r="O162" s="15">
        <f t="shared" ref="O162:O166" si="328">N162</f>
        <v>25</v>
      </c>
      <c r="P162" s="96">
        <f>IF(O162="","",RANK(O162,O162:O166,0))</f>
        <v>3</v>
      </c>
      <c r="Q162" s="96">
        <f>IF(P162&lt;5,O162,"")</f>
        <v>25</v>
      </c>
      <c r="R162" s="65">
        <v>0</v>
      </c>
      <c r="S162" s="135">
        <f t="shared" si="274"/>
        <v>0</v>
      </c>
      <c r="T162" s="135">
        <f t="shared" si="275"/>
        <v>0</v>
      </c>
      <c r="U162" s="135">
        <f t="shared" si="276"/>
        <v>0</v>
      </c>
      <c r="V162" s="15">
        <f t="shared" ref="V162:V166" si="329">U162</f>
        <v>0</v>
      </c>
      <c r="W162" s="84">
        <f>IF(V162="","",RANK(V162,V162:V166,0))</f>
        <v>1</v>
      </c>
      <c r="X162" s="84">
        <f>IF(W162&lt;5,V162,"")</f>
        <v>0</v>
      </c>
      <c r="Y162" s="156">
        <v>26.5</v>
      </c>
      <c r="Z162" s="135">
        <f t="shared" si="277"/>
        <v>61</v>
      </c>
      <c r="AA162" s="135">
        <f t="shared" si="278"/>
        <v>0</v>
      </c>
      <c r="AB162" s="135">
        <f t="shared" si="279"/>
        <v>61</v>
      </c>
      <c r="AC162" s="15">
        <f t="shared" ref="AC162:AC166" si="330">AB162</f>
        <v>61</v>
      </c>
      <c r="AD162" s="84">
        <f>IF(AC162="","",RANK(AC162,AC162:AC166,0))</f>
        <v>1</v>
      </c>
      <c r="AE162" s="84">
        <f>IF(AD162&lt;5,AC162,"")</f>
        <v>61</v>
      </c>
      <c r="AF162" s="18">
        <f t="shared" si="280"/>
        <v>112</v>
      </c>
      <c r="AG162" s="19">
        <f t="shared" ref="AG162:AG166" si="331">AF162</f>
        <v>112</v>
      </c>
      <c r="AH162" s="19">
        <f t="shared" si="281"/>
        <v>83</v>
      </c>
      <c r="AI162" s="171">
        <f>SUM(J162:J166,Q162:Q166,X162:X166,AE162:AE166)</f>
        <v>344</v>
      </c>
      <c r="AJ162" s="129">
        <f t="shared" ref="AJ162" si="332">AI162</f>
        <v>344</v>
      </c>
      <c r="AK162" s="175">
        <f t="shared" ref="AK162" si="333">IF(ISNUMBER(AI162),RANK(AI162,$AI$6:$AI$293,0),"")</f>
        <v>31</v>
      </c>
    </row>
    <row r="163" spans="1:37" ht="15" customHeight="1" x14ac:dyDescent="0.25">
      <c r="A163" s="68">
        <v>2</v>
      </c>
      <c r="B163" s="137"/>
      <c r="C163" s="139">
        <v>41</v>
      </c>
      <c r="D163" s="133">
        <v>8.6999999999999993</v>
      </c>
      <c r="E163" s="18">
        <f t="shared" si="268"/>
        <v>0</v>
      </c>
      <c r="F163" s="18">
        <f t="shared" si="269"/>
        <v>13</v>
      </c>
      <c r="G163" s="18">
        <f t="shared" si="270"/>
        <v>13</v>
      </c>
      <c r="H163" s="15">
        <f t="shared" si="327"/>
        <v>13</v>
      </c>
      <c r="I163" s="84">
        <f>IF(H163="","",RANK(H163,H162:H166,0))</f>
        <v>3</v>
      </c>
      <c r="J163" s="84">
        <f t="shared" ref="J163:J166" si="334">IF(I163&lt;5,H163,"")</f>
        <v>13</v>
      </c>
      <c r="K163" s="65">
        <v>177</v>
      </c>
      <c r="L163" s="18">
        <f t="shared" si="271"/>
        <v>0</v>
      </c>
      <c r="M163" s="18">
        <f t="shared" si="272"/>
        <v>26</v>
      </c>
      <c r="N163" s="18">
        <f t="shared" si="273"/>
        <v>26</v>
      </c>
      <c r="O163" s="15">
        <f t="shared" si="328"/>
        <v>26</v>
      </c>
      <c r="P163" s="96">
        <f>IF(O163="","",RANK(O163,O162:O166,0))</f>
        <v>2</v>
      </c>
      <c r="Q163" s="96">
        <f t="shared" ref="Q163:Q166" si="335">IF(P163&lt;5,O163,"")</f>
        <v>26</v>
      </c>
      <c r="R163" s="65">
        <v>2</v>
      </c>
      <c r="S163" s="135">
        <f t="shared" si="274"/>
        <v>0</v>
      </c>
      <c r="T163" s="135">
        <f t="shared" si="275"/>
        <v>0</v>
      </c>
      <c r="U163" s="135">
        <f t="shared" si="276"/>
        <v>0</v>
      </c>
      <c r="V163" s="15">
        <f t="shared" si="329"/>
        <v>0</v>
      </c>
      <c r="W163" s="84">
        <f>IF(V163="","",RANK(V163,V162:V166,0))</f>
        <v>1</v>
      </c>
      <c r="X163" s="84">
        <f t="shared" ref="X163:X165" si="336">IF(W163&lt;5,V163,"")</f>
        <v>0</v>
      </c>
      <c r="Y163" s="156">
        <v>11</v>
      </c>
      <c r="Z163" s="135">
        <f t="shared" si="277"/>
        <v>0</v>
      </c>
      <c r="AA163" s="135">
        <f t="shared" si="278"/>
        <v>22</v>
      </c>
      <c r="AB163" s="135">
        <f t="shared" si="279"/>
        <v>22</v>
      </c>
      <c r="AC163" s="15">
        <f t="shared" si="330"/>
        <v>22</v>
      </c>
      <c r="AD163" s="84">
        <f>IF(AC163="","",RANK(AC163,AC162:AC166,0))</f>
        <v>4</v>
      </c>
      <c r="AE163" s="84">
        <f t="shared" ref="AE163:AE166" si="337">IF(AD163&lt;5,AC163,"")</f>
        <v>22</v>
      </c>
      <c r="AF163" s="18">
        <f t="shared" si="280"/>
        <v>61</v>
      </c>
      <c r="AG163" s="19">
        <f t="shared" si="331"/>
        <v>61</v>
      </c>
      <c r="AH163" s="19">
        <f t="shared" si="281"/>
        <v>153</v>
      </c>
      <c r="AI163" s="172"/>
      <c r="AJ163" s="129"/>
      <c r="AK163" s="176"/>
    </row>
    <row r="164" spans="1:37" ht="15" customHeight="1" x14ac:dyDescent="0.25">
      <c r="A164" s="68">
        <v>3</v>
      </c>
      <c r="B164" s="137"/>
      <c r="C164" s="139">
        <v>41</v>
      </c>
      <c r="D164" s="133">
        <v>9.1999999999999993</v>
      </c>
      <c r="E164" s="18">
        <f t="shared" si="268"/>
        <v>0</v>
      </c>
      <c r="F164" s="18">
        <f t="shared" si="269"/>
        <v>4</v>
      </c>
      <c r="G164" s="18">
        <f t="shared" si="270"/>
        <v>4</v>
      </c>
      <c r="H164" s="15">
        <f t="shared" si="327"/>
        <v>4</v>
      </c>
      <c r="I164" s="84">
        <f>IF(H164="","",RANK(H164,H162:H166,0))</f>
        <v>4</v>
      </c>
      <c r="J164" s="84">
        <f t="shared" si="334"/>
        <v>4</v>
      </c>
      <c r="K164" s="65">
        <v>169</v>
      </c>
      <c r="L164" s="18">
        <f t="shared" si="271"/>
        <v>0</v>
      </c>
      <c r="M164" s="18">
        <f t="shared" si="272"/>
        <v>22</v>
      </c>
      <c r="N164" s="18">
        <f t="shared" si="273"/>
        <v>22</v>
      </c>
      <c r="O164" s="15">
        <f t="shared" si="328"/>
        <v>22</v>
      </c>
      <c r="P164" s="96">
        <f>IF(O164="","",RANK(O164,O162:O166,0))</f>
        <v>4</v>
      </c>
      <c r="Q164" s="96">
        <f t="shared" si="335"/>
        <v>22</v>
      </c>
      <c r="R164" s="65">
        <v>0</v>
      </c>
      <c r="S164" s="135">
        <f t="shared" si="274"/>
        <v>0</v>
      </c>
      <c r="T164" s="135">
        <f t="shared" si="275"/>
        <v>0</v>
      </c>
      <c r="U164" s="135">
        <f t="shared" si="276"/>
        <v>0</v>
      </c>
      <c r="V164" s="15">
        <f t="shared" si="329"/>
        <v>0</v>
      </c>
      <c r="W164" s="84">
        <f>IF(V164="","",RANK(V164,V162:V166,0))</f>
        <v>1</v>
      </c>
      <c r="X164" s="84">
        <f t="shared" si="336"/>
        <v>0</v>
      </c>
      <c r="Y164" s="156">
        <v>16</v>
      </c>
      <c r="Z164" s="135">
        <f t="shared" si="277"/>
        <v>0</v>
      </c>
      <c r="AA164" s="135">
        <f t="shared" si="278"/>
        <v>35</v>
      </c>
      <c r="AB164" s="135">
        <f t="shared" si="279"/>
        <v>35</v>
      </c>
      <c r="AC164" s="15">
        <f t="shared" si="330"/>
        <v>35</v>
      </c>
      <c r="AD164" s="84">
        <f>IF(AC164="","",RANK(AC164,AC162:AC166,0))</f>
        <v>2</v>
      </c>
      <c r="AE164" s="84">
        <f t="shared" si="337"/>
        <v>35</v>
      </c>
      <c r="AF164" s="18">
        <f t="shared" si="280"/>
        <v>61</v>
      </c>
      <c r="AG164" s="19">
        <f t="shared" si="331"/>
        <v>61</v>
      </c>
      <c r="AH164" s="19">
        <f t="shared" si="281"/>
        <v>153</v>
      </c>
      <c r="AI164" s="172"/>
      <c r="AJ164" s="129"/>
      <c r="AK164" s="176"/>
    </row>
    <row r="165" spans="1:37" ht="15" customHeight="1" x14ac:dyDescent="0.25">
      <c r="A165" s="68">
        <v>4</v>
      </c>
      <c r="B165" s="137"/>
      <c r="C165" s="139">
        <v>41</v>
      </c>
      <c r="D165" s="133">
        <v>8.1</v>
      </c>
      <c r="E165" s="18">
        <f t="shared" si="268"/>
        <v>29</v>
      </c>
      <c r="F165" s="18">
        <f t="shared" si="269"/>
        <v>0</v>
      </c>
      <c r="G165" s="18">
        <f t="shared" si="270"/>
        <v>29</v>
      </c>
      <c r="H165" s="15">
        <f t="shared" si="327"/>
        <v>29</v>
      </c>
      <c r="I165" s="84">
        <f>IF(H165="","",RANK(H165,H162:H166,0))</f>
        <v>1</v>
      </c>
      <c r="J165" s="84">
        <f t="shared" si="334"/>
        <v>29</v>
      </c>
      <c r="K165" s="65">
        <v>208</v>
      </c>
      <c r="L165" s="18">
        <f t="shared" si="271"/>
        <v>0</v>
      </c>
      <c r="M165" s="18">
        <f t="shared" si="272"/>
        <v>48</v>
      </c>
      <c r="N165" s="18">
        <f t="shared" si="273"/>
        <v>48</v>
      </c>
      <c r="O165" s="15">
        <f t="shared" si="328"/>
        <v>48</v>
      </c>
      <c r="P165" s="96">
        <f>IF(O165="","",RANK(O165,O162:O166,0))</f>
        <v>1</v>
      </c>
      <c r="Q165" s="96">
        <f t="shared" si="335"/>
        <v>48</v>
      </c>
      <c r="R165" s="65">
        <v>2</v>
      </c>
      <c r="S165" s="135">
        <f t="shared" si="274"/>
        <v>0</v>
      </c>
      <c r="T165" s="135">
        <f t="shared" si="275"/>
        <v>0</v>
      </c>
      <c r="U165" s="135">
        <f t="shared" si="276"/>
        <v>0</v>
      </c>
      <c r="V165" s="15">
        <f t="shared" si="329"/>
        <v>0</v>
      </c>
      <c r="W165" s="84">
        <f>IF(V165="","",RANK(V165,V162:V166,0))</f>
        <v>1</v>
      </c>
      <c r="X165" s="84">
        <f t="shared" si="336"/>
        <v>0</v>
      </c>
      <c r="Y165" s="156">
        <v>9</v>
      </c>
      <c r="Z165" s="135">
        <f t="shared" si="277"/>
        <v>0</v>
      </c>
      <c r="AA165" s="135">
        <f t="shared" si="278"/>
        <v>18</v>
      </c>
      <c r="AB165" s="135">
        <f t="shared" si="279"/>
        <v>18</v>
      </c>
      <c r="AC165" s="15">
        <f t="shared" si="330"/>
        <v>18</v>
      </c>
      <c r="AD165" s="84">
        <f>IF(AC165="","",RANK(AC165,AC162:AC166,0))</f>
        <v>5</v>
      </c>
      <c r="AE165" s="84" t="str">
        <f t="shared" si="337"/>
        <v/>
      </c>
      <c r="AF165" s="18">
        <f t="shared" si="280"/>
        <v>95</v>
      </c>
      <c r="AG165" s="19">
        <f t="shared" si="331"/>
        <v>95</v>
      </c>
      <c r="AH165" s="19">
        <f t="shared" si="281"/>
        <v>107</v>
      </c>
      <c r="AI165" s="172"/>
      <c r="AJ165" s="129"/>
      <c r="AK165" s="176"/>
    </row>
    <row r="166" spans="1:37" ht="15" customHeight="1" x14ac:dyDescent="0.25">
      <c r="A166" s="68">
        <v>5</v>
      </c>
      <c r="B166" s="137"/>
      <c r="C166" s="139">
        <v>41</v>
      </c>
      <c r="D166" s="133">
        <v>9.6</v>
      </c>
      <c r="E166" s="18">
        <f t="shared" si="268"/>
        <v>0</v>
      </c>
      <c r="F166" s="18">
        <f t="shared" si="269"/>
        <v>0</v>
      </c>
      <c r="G166" s="18">
        <f t="shared" si="270"/>
        <v>0</v>
      </c>
      <c r="H166" s="15">
        <f t="shared" si="327"/>
        <v>0</v>
      </c>
      <c r="I166" s="84">
        <f>IF(H166="","",RANK(H166,H162:H166,0))</f>
        <v>5</v>
      </c>
      <c r="J166" s="84" t="str">
        <f t="shared" si="334"/>
        <v/>
      </c>
      <c r="K166" s="65">
        <v>159</v>
      </c>
      <c r="L166" s="18">
        <f t="shared" si="271"/>
        <v>0</v>
      </c>
      <c r="M166" s="18">
        <f t="shared" si="272"/>
        <v>17</v>
      </c>
      <c r="N166" s="18">
        <f t="shared" si="273"/>
        <v>17</v>
      </c>
      <c r="O166" s="15">
        <f t="shared" si="328"/>
        <v>17</v>
      </c>
      <c r="P166" s="96">
        <f>IF(O166="","",RANK(O166,O162:O166,0))</f>
        <v>5</v>
      </c>
      <c r="Q166" s="96" t="str">
        <f t="shared" si="335"/>
        <v/>
      </c>
      <c r="R166" s="65">
        <v>0</v>
      </c>
      <c r="S166" s="135">
        <f t="shared" si="274"/>
        <v>0</v>
      </c>
      <c r="T166" s="135">
        <f t="shared" si="275"/>
        <v>0</v>
      </c>
      <c r="U166" s="135">
        <f t="shared" si="276"/>
        <v>0</v>
      </c>
      <c r="V166" s="15">
        <f t="shared" si="329"/>
        <v>0</v>
      </c>
      <c r="W166" s="84">
        <f>IF(V166="","",RANK(V166,V162:V166,0))</f>
        <v>1</v>
      </c>
      <c r="X166" s="84"/>
      <c r="Y166" s="156">
        <v>15.5</v>
      </c>
      <c r="Z166" s="135">
        <f t="shared" si="277"/>
        <v>0</v>
      </c>
      <c r="AA166" s="135">
        <f t="shared" si="278"/>
        <v>33</v>
      </c>
      <c r="AB166" s="135">
        <f t="shared" si="279"/>
        <v>33</v>
      </c>
      <c r="AC166" s="15">
        <f t="shared" si="330"/>
        <v>33</v>
      </c>
      <c r="AD166" s="84">
        <f>IF(AC166="","",RANK(AC166,AC162:AC166,0))</f>
        <v>3</v>
      </c>
      <c r="AE166" s="84">
        <f t="shared" si="337"/>
        <v>33</v>
      </c>
      <c r="AF166" s="18">
        <f t="shared" si="280"/>
        <v>50</v>
      </c>
      <c r="AG166" s="19">
        <f t="shared" si="331"/>
        <v>50</v>
      </c>
      <c r="AH166" s="19">
        <f t="shared" si="281"/>
        <v>158</v>
      </c>
      <c r="AI166" s="173"/>
      <c r="AJ166" s="129"/>
      <c r="AK166" s="176"/>
    </row>
    <row r="167" spans="1:37" ht="26.25" customHeight="1" x14ac:dyDescent="0.25">
      <c r="A167" s="68"/>
      <c r="B167" s="137"/>
      <c r="C167" s="140">
        <v>41</v>
      </c>
      <c r="D167" s="133"/>
      <c r="E167" s="18">
        <f t="shared" si="268"/>
        <v>0</v>
      </c>
      <c r="F167" s="18">
        <f t="shared" si="269"/>
        <v>0</v>
      </c>
      <c r="G167" s="18">
        <f t="shared" si="270"/>
        <v>0</v>
      </c>
      <c r="H167" s="89"/>
      <c r="I167" s="101" t="s">
        <v>455</v>
      </c>
      <c r="J167" s="109">
        <f>SUM(J162:J166)</f>
        <v>72</v>
      </c>
      <c r="K167" s="65"/>
      <c r="L167" s="18">
        <f t="shared" si="271"/>
        <v>0</v>
      </c>
      <c r="M167" s="18">
        <f t="shared" si="272"/>
        <v>0</v>
      </c>
      <c r="N167" s="18">
        <f t="shared" si="273"/>
        <v>0</v>
      </c>
      <c r="O167" s="89"/>
      <c r="P167" s="101" t="s">
        <v>455</v>
      </c>
      <c r="Q167" s="110">
        <f>SUM(Q162:Q166)</f>
        <v>121</v>
      </c>
      <c r="R167" s="65"/>
      <c r="S167" s="135">
        <f t="shared" si="274"/>
        <v>0</v>
      </c>
      <c r="T167" s="135">
        <f t="shared" si="275"/>
        <v>0</v>
      </c>
      <c r="U167" s="135">
        <f t="shared" si="276"/>
        <v>0</v>
      </c>
      <c r="V167" s="89"/>
      <c r="W167" s="101" t="s">
        <v>455</v>
      </c>
      <c r="X167" s="109">
        <f>SUM(X162:X166)</f>
        <v>0</v>
      </c>
      <c r="Y167" s="156"/>
      <c r="Z167" s="135">
        <f t="shared" si="277"/>
        <v>0</v>
      </c>
      <c r="AA167" s="135">
        <f t="shared" si="278"/>
        <v>4</v>
      </c>
      <c r="AB167" s="135">
        <f t="shared" si="279"/>
        <v>4</v>
      </c>
      <c r="AC167" s="89"/>
      <c r="AD167" s="101" t="s">
        <v>455</v>
      </c>
      <c r="AE167" s="109">
        <f>SUM(AE162:AE166)</f>
        <v>151</v>
      </c>
      <c r="AF167" s="18"/>
      <c r="AG167" s="92"/>
      <c r="AH167" s="19" t="str">
        <f t="shared" si="281"/>
        <v/>
      </c>
      <c r="AI167" s="98"/>
      <c r="AJ167" s="98"/>
      <c r="AK167" s="177"/>
    </row>
    <row r="168" spans="1:37" ht="15" customHeight="1" x14ac:dyDescent="0.25">
      <c r="A168" s="68">
        <v>1</v>
      </c>
      <c r="B168" s="137"/>
      <c r="C168" s="139">
        <v>42</v>
      </c>
      <c r="D168" s="133"/>
      <c r="E168" s="18">
        <f t="shared" si="268"/>
        <v>0</v>
      </c>
      <c r="F168" s="18">
        <f t="shared" si="269"/>
        <v>0</v>
      </c>
      <c r="G168" s="18">
        <f t="shared" si="270"/>
        <v>0</v>
      </c>
      <c r="H168" s="15">
        <f t="shared" ref="H168:H172" si="338">G168</f>
        <v>0</v>
      </c>
      <c r="I168" s="84">
        <f>IF(H168="","",RANK(H168,H168:H172,0))</f>
        <v>1</v>
      </c>
      <c r="J168" s="84">
        <f>IF(I168&lt;5,H168,"")</f>
        <v>0</v>
      </c>
      <c r="K168" s="65"/>
      <c r="L168" s="18">
        <f t="shared" si="271"/>
        <v>0</v>
      </c>
      <c r="M168" s="18">
        <f t="shared" si="272"/>
        <v>0</v>
      </c>
      <c r="N168" s="18">
        <f t="shared" si="273"/>
        <v>0</v>
      </c>
      <c r="O168" s="15">
        <f t="shared" ref="O168:O172" si="339">N168</f>
        <v>0</v>
      </c>
      <c r="P168" s="96">
        <f>IF(O168="","",RANK(O168,O168:O172,0))</f>
        <v>1</v>
      </c>
      <c r="Q168" s="96">
        <f>IF(P168&lt;5,O168,"")</f>
        <v>0</v>
      </c>
      <c r="R168" s="65"/>
      <c r="S168" s="135">
        <f t="shared" si="274"/>
        <v>0</v>
      </c>
      <c r="T168" s="135">
        <f t="shared" si="275"/>
        <v>0</v>
      </c>
      <c r="U168" s="135">
        <f t="shared" si="276"/>
        <v>0</v>
      </c>
      <c r="V168" s="15">
        <f t="shared" ref="V168:V172" si="340">U168</f>
        <v>0</v>
      </c>
      <c r="W168" s="84">
        <f>IF(V168="","",RANK(V168,V168:V172,0))</f>
        <v>1</v>
      </c>
      <c r="X168" s="84">
        <f>IF(W168&lt;5,V168,"")</f>
        <v>0</v>
      </c>
      <c r="Y168" s="154">
        <v>-100</v>
      </c>
      <c r="Z168" s="135">
        <f t="shared" si="277"/>
        <v>0</v>
      </c>
      <c r="AA168" s="135">
        <f t="shared" si="278"/>
        <v>0</v>
      </c>
      <c r="AB168" s="135">
        <f t="shared" si="279"/>
        <v>0</v>
      </c>
      <c r="AC168" s="15">
        <f t="shared" ref="AC168:AC172" si="341">AB168</f>
        <v>0</v>
      </c>
      <c r="AD168" s="84">
        <f>IF(AC168="","",RANK(AC168,AC168:AC172,0))</f>
        <v>1</v>
      </c>
      <c r="AE168" s="84">
        <f>IF(AD168&lt;5,AC168,"")</f>
        <v>0</v>
      </c>
      <c r="AF168" s="18">
        <f t="shared" si="280"/>
        <v>0</v>
      </c>
      <c r="AG168" s="19">
        <f t="shared" ref="AG168:AG172" si="342">AF168</f>
        <v>0</v>
      </c>
      <c r="AH168" s="19">
        <f t="shared" si="281"/>
        <v>168</v>
      </c>
      <c r="AI168" s="171">
        <f>SUM(J168:J172,Q168:Q172,X168:X172,AE168:AE172)</f>
        <v>0</v>
      </c>
      <c r="AJ168" s="129">
        <f t="shared" ref="AJ168" si="343">AI168</f>
        <v>0</v>
      </c>
      <c r="AK168" s="175">
        <f t="shared" ref="AK168" si="344">IF(ISNUMBER(AI168),RANK(AI168,$AI$6:$AI$293,0),"")</f>
        <v>36</v>
      </c>
    </row>
    <row r="169" spans="1:37" ht="15" customHeight="1" x14ac:dyDescent="0.25">
      <c r="A169" s="68">
        <v>2</v>
      </c>
      <c r="B169" s="137"/>
      <c r="C169" s="139">
        <v>42</v>
      </c>
      <c r="D169" s="133"/>
      <c r="E169" s="18">
        <f t="shared" si="268"/>
        <v>0</v>
      </c>
      <c r="F169" s="18">
        <f t="shared" si="269"/>
        <v>0</v>
      </c>
      <c r="G169" s="18">
        <f t="shared" si="270"/>
        <v>0</v>
      </c>
      <c r="H169" s="15">
        <f t="shared" si="338"/>
        <v>0</v>
      </c>
      <c r="I169" s="84">
        <f>IF(H169="","",RANK(H169,H168:H172,0))</f>
        <v>1</v>
      </c>
      <c r="J169" s="84">
        <f t="shared" ref="J169:J172" si="345">IF(I169&lt;5,H169,"")</f>
        <v>0</v>
      </c>
      <c r="K169" s="65"/>
      <c r="L169" s="18">
        <f t="shared" si="271"/>
        <v>0</v>
      </c>
      <c r="M169" s="18">
        <f t="shared" si="272"/>
        <v>0</v>
      </c>
      <c r="N169" s="18">
        <f t="shared" si="273"/>
        <v>0</v>
      </c>
      <c r="O169" s="15">
        <f t="shared" si="339"/>
        <v>0</v>
      </c>
      <c r="P169" s="96">
        <f>IF(O169="","",RANK(O169,O168:O172,0))</f>
        <v>1</v>
      </c>
      <c r="Q169" s="96">
        <f t="shared" ref="Q169:Q172" si="346">IF(P169&lt;5,O169,"")</f>
        <v>0</v>
      </c>
      <c r="R169" s="65"/>
      <c r="S169" s="135">
        <f t="shared" si="274"/>
        <v>0</v>
      </c>
      <c r="T169" s="135">
        <f t="shared" si="275"/>
        <v>0</v>
      </c>
      <c r="U169" s="135">
        <f t="shared" si="276"/>
        <v>0</v>
      </c>
      <c r="V169" s="15">
        <f t="shared" si="340"/>
        <v>0</v>
      </c>
      <c r="W169" s="84">
        <f>IF(V169="","",RANK(V169,V168:V172,0))</f>
        <v>1</v>
      </c>
      <c r="X169" s="84">
        <f t="shared" ref="X169:X172" si="347">IF(W169&lt;5,V169,"")</f>
        <v>0</v>
      </c>
      <c r="Y169" s="154">
        <v>-100</v>
      </c>
      <c r="Z169" s="135">
        <f t="shared" si="277"/>
        <v>0</v>
      </c>
      <c r="AA169" s="135">
        <f t="shared" si="278"/>
        <v>0</v>
      </c>
      <c r="AB169" s="135">
        <f t="shared" si="279"/>
        <v>0</v>
      </c>
      <c r="AC169" s="15">
        <f t="shared" si="341"/>
        <v>0</v>
      </c>
      <c r="AD169" s="84">
        <f>IF(AC169="","",RANK(AC169,AC168:AC172,0))</f>
        <v>1</v>
      </c>
      <c r="AE169" s="84">
        <f t="shared" ref="AE169:AE172" si="348">IF(AD169&lt;5,AC169,"")</f>
        <v>0</v>
      </c>
      <c r="AF169" s="18">
        <f t="shared" si="280"/>
        <v>0</v>
      </c>
      <c r="AG169" s="19">
        <f t="shared" si="342"/>
        <v>0</v>
      </c>
      <c r="AH169" s="19">
        <f t="shared" si="281"/>
        <v>168</v>
      </c>
      <c r="AI169" s="172"/>
      <c r="AJ169" s="129"/>
      <c r="AK169" s="176"/>
    </row>
    <row r="170" spans="1:37" ht="15" customHeight="1" x14ac:dyDescent="0.25">
      <c r="A170" s="68">
        <v>3</v>
      </c>
      <c r="B170" s="137"/>
      <c r="C170" s="139">
        <v>42</v>
      </c>
      <c r="D170" s="133"/>
      <c r="E170" s="18">
        <f t="shared" si="268"/>
        <v>0</v>
      </c>
      <c r="F170" s="18">
        <f t="shared" si="269"/>
        <v>0</v>
      </c>
      <c r="G170" s="18">
        <f t="shared" si="270"/>
        <v>0</v>
      </c>
      <c r="H170" s="15">
        <f t="shared" si="338"/>
        <v>0</v>
      </c>
      <c r="I170" s="84">
        <f>IF(H170="","",RANK(H170,H168:H172,0))</f>
        <v>1</v>
      </c>
      <c r="J170" s="84">
        <f t="shared" si="345"/>
        <v>0</v>
      </c>
      <c r="K170" s="65"/>
      <c r="L170" s="18">
        <f t="shared" si="271"/>
        <v>0</v>
      </c>
      <c r="M170" s="18">
        <f t="shared" si="272"/>
        <v>0</v>
      </c>
      <c r="N170" s="18">
        <f t="shared" si="273"/>
        <v>0</v>
      </c>
      <c r="O170" s="15">
        <f t="shared" si="339"/>
        <v>0</v>
      </c>
      <c r="P170" s="96">
        <f>IF(O170="","",RANK(O170,O168:O172,0))</f>
        <v>1</v>
      </c>
      <c r="Q170" s="96">
        <f t="shared" si="346"/>
        <v>0</v>
      </c>
      <c r="R170" s="65"/>
      <c r="S170" s="135">
        <f t="shared" si="274"/>
        <v>0</v>
      </c>
      <c r="T170" s="135">
        <f t="shared" si="275"/>
        <v>0</v>
      </c>
      <c r="U170" s="135">
        <f t="shared" si="276"/>
        <v>0</v>
      </c>
      <c r="V170" s="15">
        <f t="shared" si="340"/>
        <v>0</v>
      </c>
      <c r="W170" s="84">
        <f>IF(V170="","",RANK(V170,V168:V172,0))</f>
        <v>1</v>
      </c>
      <c r="X170" s="84">
        <f t="shared" si="347"/>
        <v>0</v>
      </c>
      <c r="Y170" s="154">
        <v>-100</v>
      </c>
      <c r="Z170" s="135">
        <f t="shared" si="277"/>
        <v>0</v>
      </c>
      <c r="AA170" s="135">
        <f t="shared" si="278"/>
        <v>0</v>
      </c>
      <c r="AB170" s="135">
        <f t="shared" si="279"/>
        <v>0</v>
      </c>
      <c r="AC170" s="15">
        <f t="shared" si="341"/>
        <v>0</v>
      </c>
      <c r="AD170" s="84">
        <f>IF(AC170="","",RANK(AC170,AC168:AC172,0))</f>
        <v>1</v>
      </c>
      <c r="AE170" s="84">
        <f t="shared" si="348"/>
        <v>0</v>
      </c>
      <c r="AF170" s="18">
        <f t="shared" si="280"/>
        <v>0</v>
      </c>
      <c r="AG170" s="19">
        <f t="shared" si="342"/>
        <v>0</v>
      </c>
      <c r="AH170" s="19">
        <f t="shared" si="281"/>
        <v>168</v>
      </c>
      <c r="AI170" s="172"/>
      <c r="AJ170" s="129"/>
      <c r="AK170" s="176"/>
    </row>
    <row r="171" spans="1:37" ht="15" customHeight="1" x14ac:dyDescent="0.25">
      <c r="A171" s="68">
        <v>4</v>
      </c>
      <c r="B171" s="137"/>
      <c r="C171" s="139">
        <v>42</v>
      </c>
      <c r="D171" s="133"/>
      <c r="E171" s="18">
        <f t="shared" si="268"/>
        <v>0</v>
      </c>
      <c r="F171" s="18">
        <f t="shared" si="269"/>
        <v>0</v>
      </c>
      <c r="G171" s="18">
        <f t="shared" si="270"/>
        <v>0</v>
      </c>
      <c r="H171" s="15">
        <f t="shared" si="338"/>
        <v>0</v>
      </c>
      <c r="I171" s="84">
        <f>IF(H171="","",RANK(H171,H168:H172,0))</f>
        <v>1</v>
      </c>
      <c r="J171" s="84">
        <f t="shared" si="345"/>
        <v>0</v>
      </c>
      <c r="K171" s="65"/>
      <c r="L171" s="18">
        <f t="shared" si="271"/>
        <v>0</v>
      </c>
      <c r="M171" s="18">
        <f t="shared" si="272"/>
        <v>0</v>
      </c>
      <c r="N171" s="18">
        <f t="shared" si="273"/>
        <v>0</v>
      </c>
      <c r="O171" s="15">
        <f t="shared" si="339"/>
        <v>0</v>
      </c>
      <c r="P171" s="96">
        <f>IF(O171="","",RANK(O171,O168:O172,0))</f>
        <v>1</v>
      </c>
      <c r="Q171" s="96">
        <f t="shared" si="346"/>
        <v>0</v>
      </c>
      <c r="R171" s="65"/>
      <c r="S171" s="135">
        <f t="shared" si="274"/>
        <v>0</v>
      </c>
      <c r="T171" s="135">
        <f t="shared" si="275"/>
        <v>0</v>
      </c>
      <c r="U171" s="135">
        <f t="shared" si="276"/>
        <v>0</v>
      </c>
      <c r="V171" s="15">
        <f t="shared" si="340"/>
        <v>0</v>
      </c>
      <c r="W171" s="84">
        <f>IF(V171="","",RANK(V171,V168:V172,0))</f>
        <v>1</v>
      </c>
      <c r="X171" s="84">
        <f t="shared" si="347"/>
        <v>0</v>
      </c>
      <c r="Y171" s="154">
        <v>-100</v>
      </c>
      <c r="Z171" s="135">
        <f t="shared" si="277"/>
        <v>0</v>
      </c>
      <c r="AA171" s="135">
        <f t="shared" si="278"/>
        <v>0</v>
      </c>
      <c r="AB171" s="135">
        <f t="shared" si="279"/>
        <v>0</v>
      </c>
      <c r="AC171" s="15">
        <f t="shared" si="341"/>
        <v>0</v>
      </c>
      <c r="AD171" s="84">
        <f>IF(AC171="","",RANK(AC171,AC168:AC172,0))</f>
        <v>1</v>
      </c>
      <c r="AE171" s="84">
        <f t="shared" si="348"/>
        <v>0</v>
      </c>
      <c r="AF171" s="18">
        <f t="shared" si="280"/>
        <v>0</v>
      </c>
      <c r="AG171" s="19">
        <f t="shared" si="342"/>
        <v>0</v>
      </c>
      <c r="AH171" s="19">
        <f t="shared" si="281"/>
        <v>168</v>
      </c>
      <c r="AI171" s="172"/>
      <c r="AJ171" s="129"/>
      <c r="AK171" s="176"/>
    </row>
    <row r="172" spans="1:37" ht="15" customHeight="1" x14ac:dyDescent="0.25">
      <c r="A172" s="68">
        <v>5</v>
      </c>
      <c r="B172" s="137"/>
      <c r="C172" s="139">
        <v>42</v>
      </c>
      <c r="D172" s="133"/>
      <c r="E172" s="18">
        <f t="shared" si="268"/>
        <v>0</v>
      </c>
      <c r="F172" s="18">
        <f t="shared" si="269"/>
        <v>0</v>
      </c>
      <c r="G172" s="18">
        <f t="shared" si="270"/>
        <v>0</v>
      </c>
      <c r="H172" s="15">
        <f t="shared" si="338"/>
        <v>0</v>
      </c>
      <c r="I172" s="84">
        <f>IF(H172="","",RANK(H172,H168:H172,0))</f>
        <v>1</v>
      </c>
      <c r="J172" s="84">
        <f t="shared" si="345"/>
        <v>0</v>
      </c>
      <c r="K172" s="65"/>
      <c r="L172" s="18">
        <f t="shared" si="271"/>
        <v>0</v>
      </c>
      <c r="M172" s="18">
        <f t="shared" si="272"/>
        <v>0</v>
      </c>
      <c r="N172" s="18">
        <f t="shared" si="273"/>
        <v>0</v>
      </c>
      <c r="O172" s="15">
        <f t="shared" si="339"/>
        <v>0</v>
      </c>
      <c r="P172" s="96">
        <f>IF(O172="","",RANK(O172,O168:O172,0))</f>
        <v>1</v>
      </c>
      <c r="Q172" s="96">
        <f t="shared" si="346"/>
        <v>0</v>
      </c>
      <c r="R172" s="65"/>
      <c r="S172" s="135">
        <f t="shared" si="274"/>
        <v>0</v>
      </c>
      <c r="T172" s="135">
        <f t="shared" si="275"/>
        <v>0</v>
      </c>
      <c r="U172" s="135">
        <f t="shared" si="276"/>
        <v>0</v>
      </c>
      <c r="V172" s="15">
        <f t="shared" si="340"/>
        <v>0</v>
      </c>
      <c r="W172" s="84">
        <f>IF(V172="","",RANK(V172,V168:V172,0))</f>
        <v>1</v>
      </c>
      <c r="X172" s="84">
        <f t="shared" si="347"/>
        <v>0</v>
      </c>
      <c r="Y172" s="154">
        <v>-100</v>
      </c>
      <c r="Z172" s="135">
        <f t="shared" si="277"/>
        <v>0</v>
      </c>
      <c r="AA172" s="135">
        <f t="shared" si="278"/>
        <v>0</v>
      </c>
      <c r="AB172" s="135">
        <f t="shared" si="279"/>
        <v>0</v>
      </c>
      <c r="AC172" s="15">
        <f t="shared" si="341"/>
        <v>0</v>
      </c>
      <c r="AD172" s="84">
        <f>IF(AC172="","",RANK(AC172,AC168:AC172,0))</f>
        <v>1</v>
      </c>
      <c r="AE172" s="84">
        <f t="shared" si="348"/>
        <v>0</v>
      </c>
      <c r="AF172" s="18">
        <f t="shared" si="280"/>
        <v>0</v>
      </c>
      <c r="AG172" s="19">
        <f t="shared" si="342"/>
        <v>0</v>
      </c>
      <c r="AH172" s="19">
        <f t="shared" si="281"/>
        <v>168</v>
      </c>
      <c r="AI172" s="173"/>
      <c r="AJ172" s="129"/>
      <c r="AK172" s="176"/>
    </row>
    <row r="173" spans="1:37" ht="26.25" customHeight="1" x14ac:dyDescent="0.25">
      <c r="A173" s="68"/>
      <c r="B173" s="137"/>
      <c r="C173" s="140">
        <v>42</v>
      </c>
      <c r="D173" s="133"/>
      <c r="E173" s="18">
        <f t="shared" si="268"/>
        <v>0</v>
      </c>
      <c r="F173" s="18">
        <f t="shared" si="269"/>
        <v>0</v>
      </c>
      <c r="G173" s="18">
        <f t="shared" si="270"/>
        <v>0</v>
      </c>
      <c r="H173" s="89"/>
      <c r="I173" s="101" t="s">
        <v>455</v>
      </c>
      <c r="J173" s="109">
        <f>SUM(J168:J172)</f>
        <v>0</v>
      </c>
      <c r="K173" s="65"/>
      <c r="L173" s="18">
        <f t="shared" si="271"/>
        <v>0</v>
      </c>
      <c r="M173" s="18">
        <f t="shared" si="272"/>
        <v>0</v>
      </c>
      <c r="N173" s="18">
        <f t="shared" si="273"/>
        <v>0</v>
      </c>
      <c r="O173" s="89"/>
      <c r="P173" s="101" t="s">
        <v>455</v>
      </c>
      <c r="Q173" s="110">
        <f>SUM(Q168:Q172)</f>
        <v>0</v>
      </c>
      <c r="R173" s="65"/>
      <c r="S173" s="135">
        <f t="shared" si="274"/>
        <v>0</v>
      </c>
      <c r="T173" s="135">
        <f t="shared" si="275"/>
        <v>0</v>
      </c>
      <c r="U173" s="135">
        <f t="shared" si="276"/>
        <v>0</v>
      </c>
      <c r="V173" s="89"/>
      <c r="W173" s="101" t="s">
        <v>455</v>
      </c>
      <c r="X173" s="109">
        <f>SUM(X168:X172)</f>
        <v>0</v>
      </c>
      <c r="Y173" s="156"/>
      <c r="Z173" s="135">
        <f t="shared" si="277"/>
        <v>0</v>
      </c>
      <c r="AA173" s="135">
        <f t="shared" si="278"/>
        <v>4</v>
      </c>
      <c r="AB173" s="135">
        <f t="shared" si="279"/>
        <v>4</v>
      </c>
      <c r="AC173" s="89"/>
      <c r="AD173" s="101" t="s">
        <v>455</v>
      </c>
      <c r="AE173" s="109">
        <f>SUM(AE168:AE172)</f>
        <v>0</v>
      </c>
      <c r="AF173" s="18"/>
      <c r="AG173" s="92"/>
      <c r="AH173" s="19" t="str">
        <f t="shared" si="281"/>
        <v/>
      </c>
      <c r="AI173" s="98"/>
      <c r="AJ173" s="98"/>
      <c r="AK173" s="177"/>
    </row>
    <row r="174" spans="1:37" ht="15" customHeight="1" x14ac:dyDescent="0.25">
      <c r="A174" s="68">
        <v>1</v>
      </c>
      <c r="B174" s="137"/>
      <c r="C174" s="139">
        <v>43</v>
      </c>
      <c r="D174" s="133">
        <v>8.1999999999999993</v>
      </c>
      <c r="E174" s="18">
        <f t="shared" si="268"/>
        <v>0</v>
      </c>
      <c r="F174" s="18">
        <f t="shared" si="269"/>
        <v>26</v>
      </c>
      <c r="G174" s="18">
        <f t="shared" si="270"/>
        <v>26</v>
      </c>
      <c r="H174" s="15">
        <f t="shared" ref="H174:H178" si="349">G174</f>
        <v>26</v>
      </c>
      <c r="I174" s="84">
        <f>IF(H174="","",RANK(H174,H174:H178,0))</f>
        <v>1</v>
      </c>
      <c r="J174" s="84">
        <f>IF(I174&lt;5,H174,"")</f>
        <v>26</v>
      </c>
      <c r="K174" s="65">
        <v>188</v>
      </c>
      <c r="L174" s="18">
        <f t="shared" si="271"/>
        <v>0</v>
      </c>
      <c r="M174" s="18">
        <f t="shared" si="272"/>
        <v>32</v>
      </c>
      <c r="N174" s="18">
        <f t="shared" si="273"/>
        <v>32</v>
      </c>
      <c r="O174" s="15">
        <f t="shared" ref="O174:O178" si="350">N174</f>
        <v>32</v>
      </c>
      <c r="P174" s="96">
        <f>IF(O174="","",RANK(O174,O174:O178,0))</f>
        <v>2</v>
      </c>
      <c r="Q174" s="96">
        <f>IF(P174&lt;5,O174,"")</f>
        <v>32</v>
      </c>
      <c r="R174" s="65">
        <v>20</v>
      </c>
      <c r="S174" s="135">
        <f t="shared" si="274"/>
        <v>0</v>
      </c>
      <c r="T174" s="135">
        <f t="shared" si="275"/>
        <v>26</v>
      </c>
      <c r="U174" s="135">
        <f t="shared" si="276"/>
        <v>26</v>
      </c>
      <c r="V174" s="15">
        <f t="shared" ref="V174:V178" si="351">U174</f>
        <v>26</v>
      </c>
      <c r="W174" s="84">
        <f>IF(V174="","",RANK(V174,V174:V178,0))</f>
        <v>1</v>
      </c>
      <c r="X174" s="84">
        <f>IF(W174&lt;5,V174,"")</f>
        <v>26</v>
      </c>
      <c r="Y174" s="156">
        <v>15</v>
      </c>
      <c r="Z174" s="135">
        <f t="shared" si="277"/>
        <v>0</v>
      </c>
      <c r="AA174" s="135">
        <f t="shared" si="278"/>
        <v>32</v>
      </c>
      <c r="AB174" s="135">
        <f t="shared" si="279"/>
        <v>32</v>
      </c>
      <c r="AC174" s="15">
        <f t="shared" ref="AC174:AC178" si="352">AB174</f>
        <v>32</v>
      </c>
      <c r="AD174" s="84">
        <f>IF(AC174="","",RANK(AC174,AC174:AC178,0))</f>
        <v>2</v>
      </c>
      <c r="AE174" s="84">
        <f>IF(AD174&lt;5,AC174,"")</f>
        <v>32</v>
      </c>
      <c r="AF174" s="18">
        <f t="shared" si="280"/>
        <v>116</v>
      </c>
      <c r="AG174" s="19">
        <f t="shared" ref="AG174:AG178" si="353">AF174</f>
        <v>116</v>
      </c>
      <c r="AH174" s="19">
        <f t="shared" si="281"/>
        <v>76</v>
      </c>
      <c r="AI174" s="171">
        <f>SUM(J174:J178,Q174:Q178,X174:X178,AE174:AE178)</f>
        <v>355</v>
      </c>
      <c r="AJ174" s="129">
        <f t="shared" ref="AJ174" si="354">AI174</f>
        <v>355</v>
      </c>
      <c r="AK174" s="175">
        <f t="shared" ref="AK174" si="355">IF(ISNUMBER(AI174),RANK(AI174,$AI$6:$AI$293,0),"")</f>
        <v>29</v>
      </c>
    </row>
    <row r="175" spans="1:37" ht="15" customHeight="1" x14ac:dyDescent="0.25">
      <c r="A175" s="68">
        <v>2</v>
      </c>
      <c r="B175" s="137"/>
      <c r="C175" s="139">
        <v>43</v>
      </c>
      <c r="D175" s="133">
        <v>8.5</v>
      </c>
      <c r="E175" s="18">
        <f t="shared" si="268"/>
        <v>0</v>
      </c>
      <c r="F175" s="18">
        <f t="shared" si="269"/>
        <v>17</v>
      </c>
      <c r="G175" s="18">
        <f t="shared" si="270"/>
        <v>17</v>
      </c>
      <c r="H175" s="15">
        <f t="shared" si="349"/>
        <v>17</v>
      </c>
      <c r="I175" s="84">
        <f>IF(H175="","",RANK(H175,H174:H178,0))</f>
        <v>3</v>
      </c>
      <c r="J175" s="84">
        <f t="shared" ref="J175:J178" si="356">IF(I175&lt;5,H175,"")</f>
        <v>17</v>
      </c>
      <c r="K175" s="65">
        <v>175</v>
      </c>
      <c r="L175" s="18">
        <f t="shared" si="271"/>
        <v>0</v>
      </c>
      <c r="M175" s="18">
        <f t="shared" si="272"/>
        <v>25</v>
      </c>
      <c r="N175" s="18">
        <f t="shared" si="273"/>
        <v>25</v>
      </c>
      <c r="O175" s="15">
        <f t="shared" si="350"/>
        <v>25</v>
      </c>
      <c r="P175" s="96">
        <f>IF(O175="","",RANK(O175,O174:O178,0))</f>
        <v>4</v>
      </c>
      <c r="Q175" s="96">
        <f t="shared" ref="Q175:Q178" si="357">IF(P175&lt;5,O175,"")</f>
        <v>25</v>
      </c>
      <c r="R175" s="65">
        <v>15</v>
      </c>
      <c r="S175" s="135">
        <f t="shared" si="274"/>
        <v>0</v>
      </c>
      <c r="T175" s="135">
        <f t="shared" si="275"/>
        <v>16</v>
      </c>
      <c r="U175" s="135">
        <f t="shared" si="276"/>
        <v>16</v>
      </c>
      <c r="V175" s="15">
        <f t="shared" si="351"/>
        <v>16</v>
      </c>
      <c r="W175" s="84">
        <f>IF(V175="","",RANK(V175,V174:V178,0))</f>
        <v>2</v>
      </c>
      <c r="X175" s="84">
        <f t="shared" ref="X175:X178" si="358">IF(W175&lt;5,V175,"")</f>
        <v>16</v>
      </c>
      <c r="Y175" s="156">
        <v>9.5</v>
      </c>
      <c r="Z175" s="135">
        <f t="shared" si="277"/>
        <v>0</v>
      </c>
      <c r="AA175" s="135">
        <f t="shared" si="278"/>
        <v>19</v>
      </c>
      <c r="AB175" s="135">
        <f t="shared" si="279"/>
        <v>19</v>
      </c>
      <c r="AC175" s="15">
        <f t="shared" si="352"/>
        <v>19</v>
      </c>
      <c r="AD175" s="84">
        <f>IF(AC175="","",RANK(AC175,AC174:AC178,0))</f>
        <v>3</v>
      </c>
      <c r="AE175" s="84">
        <f t="shared" ref="AE175:AE178" si="359">IF(AD175&lt;5,AC175,"")</f>
        <v>19</v>
      </c>
      <c r="AF175" s="18">
        <f t="shared" si="280"/>
        <v>77</v>
      </c>
      <c r="AG175" s="19">
        <f t="shared" si="353"/>
        <v>77</v>
      </c>
      <c r="AH175" s="19">
        <f t="shared" si="281"/>
        <v>134</v>
      </c>
      <c r="AI175" s="172"/>
      <c r="AJ175" s="129"/>
      <c r="AK175" s="176"/>
    </row>
    <row r="176" spans="1:37" ht="15" customHeight="1" x14ac:dyDescent="0.25">
      <c r="A176" s="68">
        <v>3</v>
      </c>
      <c r="B176" s="137"/>
      <c r="C176" s="139">
        <v>43</v>
      </c>
      <c r="D176" s="133">
        <v>8.5</v>
      </c>
      <c r="E176" s="18">
        <f t="shared" si="268"/>
        <v>0</v>
      </c>
      <c r="F176" s="18">
        <f t="shared" si="269"/>
        <v>17</v>
      </c>
      <c r="G176" s="18">
        <f t="shared" si="270"/>
        <v>17</v>
      </c>
      <c r="H176" s="15">
        <f t="shared" si="349"/>
        <v>17</v>
      </c>
      <c r="I176" s="84">
        <f>IF(H176="","",RANK(H176,H174:H178,0))</f>
        <v>3</v>
      </c>
      <c r="J176" s="84">
        <f t="shared" si="356"/>
        <v>17</v>
      </c>
      <c r="K176" s="65">
        <v>193</v>
      </c>
      <c r="L176" s="18">
        <f t="shared" si="271"/>
        <v>0</v>
      </c>
      <c r="M176" s="18">
        <f t="shared" si="272"/>
        <v>34</v>
      </c>
      <c r="N176" s="18">
        <f t="shared" si="273"/>
        <v>34</v>
      </c>
      <c r="O176" s="15">
        <f t="shared" si="350"/>
        <v>34</v>
      </c>
      <c r="P176" s="96">
        <f>IF(O176="","",RANK(O176,O174:O178,0))</f>
        <v>1</v>
      </c>
      <c r="Q176" s="96">
        <f t="shared" si="357"/>
        <v>34</v>
      </c>
      <c r="R176" s="65">
        <v>7</v>
      </c>
      <c r="S176" s="135">
        <f t="shared" si="274"/>
        <v>0</v>
      </c>
      <c r="T176" s="135">
        <f t="shared" si="275"/>
        <v>5</v>
      </c>
      <c r="U176" s="135">
        <f t="shared" si="276"/>
        <v>5</v>
      </c>
      <c r="V176" s="15">
        <f t="shared" si="351"/>
        <v>5</v>
      </c>
      <c r="W176" s="84">
        <f>IF(V176="","",RANK(V176,V174:V178,0))</f>
        <v>3</v>
      </c>
      <c r="X176" s="84">
        <f t="shared" si="358"/>
        <v>5</v>
      </c>
      <c r="Y176" s="156">
        <v>16</v>
      </c>
      <c r="Z176" s="135">
        <f t="shared" si="277"/>
        <v>0</v>
      </c>
      <c r="AA176" s="135">
        <f t="shared" si="278"/>
        <v>35</v>
      </c>
      <c r="AB176" s="135">
        <f t="shared" si="279"/>
        <v>35</v>
      </c>
      <c r="AC176" s="15">
        <f t="shared" si="352"/>
        <v>35</v>
      </c>
      <c r="AD176" s="84">
        <f>IF(AC176="","",RANK(AC176,AC174:AC178,0))</f>
        <v>1</v>
      </c>
      <c r="AE176" s="84">
        <f t="shared" si="359"/>
        <v>35</v>
      </c>
      <c r="AF176" s="18">
        <f t="shared" si="280"/>
        <v>91</v>
      </c>
      <c r="AG176" s="19">
        <f t="shared" si="353"/>
        <v>91</v>
      </c>
      <c r="AH176" s="19">
        <f t="shared" si="281"/>
        <v>116</v>
      </c>
      <c r="AI176" s="172"/>
      <c r="AJ176" s="129"/>
      <c r="AK176" s="176"/>
    </row>
    <row r="177" spans="1:37" ht="15" customHeight="1" x14ac:dyDescent="0.25">
      <c r="A177" s="68">
        <v>4</v>
      </c>
      <c r="B177" s="137"/>
      <c r="C177" s="139">
        <v>43</v>
      </c>
      <c r="D177" s="133">
        <v>8.6999999999999993</v>
      </c>
      <c r="E177" s="18">
        <f t="shared" si="268"/>
        <v>0</v>
      </c>
      <c r="F177" s="18">
        <f t="shared" si="269"/>
        <v>13</v>
      </c>
      <c r="G177" s="18">
        <f t="shared" si="270"/>
        <v>13</v>
      </c>
      <c r="H177" s="15">
        <f t="shared" si="349"/>
        <v>13</v>
      </c>
      <c r="I177" s="84">
        <f>IF(H177="","",RANK(H177,H174:H178,0))</f>
        <v>5</v>
      </c>
      <c r="J177" s="84" t="str">
        <f t="shared" si="356"/>
        <v/>
      </c>
      <c r="K177" s="65">
        <v>168</v>
      </c>
      <c r="L177" s="18">
        <f t="shared" si="271"/>
        <v>0</v>
      </c>
      <c r="M177" s="18">
        <f t="shared" si="272"/>
        <v>22</v>
      </c>
      <c r="N177" s="18">
        <f t="shared" si="273"/>
        <v>22</v>
      </c>
      <c r="O177" s="15">
        <f t="shared" si="350"/>
        <v>22</v>
      </c>
      <c r="P177" s="96">
        <f>IF(O177="","",RANK(O177,O174:O178,0))</f>
        <v>5</v>
      </c>
      <c r="Q177" s="96" t="str">
        <f t="shared" si="357"/>
        <v/>
      </c>
      <c r="R177" s="65">
        <v>0</v>
      </c>
      <c r="S177" s="135">
        <f t="shared" si="274"/>
        <v>0</v>
      </c>
      <c r="T177" s="135">
        <f t="shared" si="275"/>
        <v>0</v>
      </c>
      <c r="U177" s="135">
        <f t="shared" si="276"/>
        <v>0</v>
      </c>
      <c r="V177" s="15">
        <f t="shared" si="351"/>
        <v>0</v>
      </c>
      <c r="W177" s="84">
        <f>IF(V177="","",RANK(V177,V174:V178,0))</f>
        <v>4</v>
      </c>
      <c r="X177" s="84"/>
      <c r="Y177" s="156">
        <v>5</v>
      </c>
      <c r="Z177" s="135">
        <f t="shared" si="277"/>
        <v>0</v>
      </c>
      <c r="AA177" s="135">
        <f t="shared" si="278"/>
        <v>10</v>
      </c>
      <c r="AB177" s="135">
        <f t="shared" si="279"/>
        <v>10</v>
      </c>
      <c r="AC177" s="15">
        <f t="shared" si="352"/>
        <v>10</v>
      </c>
      <c r="AD177" s="84">
        <f>IF(AC177="","",RANK(AC177,AC174:AC178,0))</f>
        <v>5</v>
      </c>
      <c r="AE177" s="84" t="str">
        <f t="shared" si="359"/>
        <v/>
      </c>
      <c r="AF177" s="18">
        <f t="shared" si="280"/>
        <v>45</v>
      </c>
      <c r="AG177" s="19">
        <f t="shared" si="353"/>
        <v>45</v>
      </c>
      <c r="AH177" s="19">
        <f t="shared" si="281"/>
        <v>164</v>
      </c>
      <c r="AI177" s="172"/>
      <c r="AJ177" s="129"/>
      <c r="AK177" s="176"/>
    </row>
    <row r="178" spans="1:37" ht="15" customHeight="1" x14ac:dyDescent="0.25">
      <c r="A178" s="68">
        <v>5</v>
      </c>
      <c r="B178" s="137"/>
      <c r="C178" s="139">
        <v>43</v>
      </c>
      <c r="D178" s="133">
        <v>8.1999999999999993</v>
      </c>
      <c r="E178" s="18">
        <f t="shared" si="268"/>
        <v>0</v>
      </c>
      <c r="F178" s="18">
        <f t="shared" si="269"/>
        <v>26</v>
      </c>
      <c r="G178" s="18">
        <f t="shared" si="270"/>
        <v>26</v>
      </c>
      <c r="H178" s="15">
        <f t="shared" si="349"/>
        <v>26</v>
      </c>
      <c r="I178" s="84">
        <f>IF(H178="","",RANK(H178,H174:H178,0))</f>
        <v>1</v>
      </c>
      <c r="J178" s="84">
        <f t="shared" si="356"/>
        <v>26</v>
      </c>
      <c r="K178" s="65">
        <v>178</v>
      </c>
      <c r="L178" s="18">
        <f t="shared" si="271"/>
        <v>0</v>
      </c>
      <c r="M178" s="18">
        <f t="shared" si="272"/>
        <v>27</v>
      </c>
      <c r="N178" s="18">
        <f t="shared" si="273"/>
        <v>27</v>
      </c>
      <c r="O178" s="15">
        <f t="shared" si="350"/>
        <v>27</v>
      </c>
      <c r="P178" s="96">
        <f>IF(O178="","",RANK(O178,O174:O178,0))</f>
        <v>3</v>
      </c>
      <c r="Q178" s="96">
        <f t="shared" si="357"/>
        <v>27</v>
      </c>
      <c r="R178" s="65">
        <v>2</v>
      </c>
      <c r="S178" s="135">
        <f t="shared" si="274"/>
        <v>0</v>
      </c>
      <c r="T178" s="135">
        <f t="shared" si="275"/>
        <v>0</v>
      </c>
      <c r="U178" s="135">
        <f t="shared" si="276"/>
        <v>0</v>
      </c>
      <c r="V178" s="15">
        <f t="shared" si="351"/>
        <v>0</v>
      </c>
      <c r="W178" s="84">
        <f>IF(V178="","",RANK(V178,V174:V178,0))</f>
        <v>4</v>
      </c>
      <c r="X178" s="84">
        <f t="shared" si="358"/>
        <v>0</v>
      </c>
      <c r="Y178" s="156">
        <v>9</v>
      </c>
      <c r="Z178" s="135">
        <f t="shared" si="277"/>
        <v>0</v>
      </c>
      <c r="AA178" s="135">
        <f t="shared" si="278"/>
        <v>18</v>
      </c>
      <c r="AB178" s="135">
        <f t="shared" si="279"/>
        <v>18</v>
      </c>
      <c r="AC178" s="15">
        <f t="shared" si="352"/>
        <v>18</v>
      </c>
      <c r="AD178" s="84">
        <f>IF(AC178="","",RANK(AC178,AC174:AC178,0))</f>
        <v>4</v>
      </c>
      <c r="AE178" s="84">
        <f t="shared" si="359"/>
        <v>18</v>
      </c>
      <c r="AF178" s="18">
        <f t="shared" si="280"/>
        <v>71</v>
      </c>
      <c r="AG178" s="19">
        <f t="shared" si="353"/>
        <v>71</v>
      </c>
      <c r="AH178" s="19">
        <f t="shared" si="281"/>
        <v>145</v>
      </c>
      <c r="AI178" s="173"/>
      <c r="AJ178" s="129"/>
      <c r="AK178" s="176"/>
    </row>
    <row r="179" spans="1:37" ht="26.25" customHeight="1" x14ac:dyDescent="0.25">
      <c r="A179" s="68"/>
      <c r="B179" s="137"/>
      <c r="C179" s="140">
        <v>43</v>
      </c>
      <c r="D179" s="133"/>
      <c r="E179" s="18">
        <f t="shared" si="268"/>
        <v>0</v>
      </c>
      <c r="F179" s="18">
        <f t="shared" si="269"/>
        <v>0</v>
      </c>
      <c r="G179" s="18">
        <f t="shared" si="270"/>
        <v>0</v>
      </c>
      <c r="H179" s="89"/>
      <c r="I179" s="101" t="s">
        <v>455</v>
      </c>
      <c r="J179" s="109">
        <f>SUM(J174:J178)</f>
        <v>86</v>
      </c>
      <c r="K179" s="65"/>
      <c r="L179" s="18">
        <f t="shared" si="271"/>
        <v>0</v>
      </c>
      <c r="M179" s="18">
        <f t="shared" si="272"/>
        <v>0</v>
      </c>
      <c r="N179" s="18">
        <f t="shared" si="273"/>
        <v>0</v>
      </c>
      <c r="O179" s="89"/>
      <c r="P179" s="101" t="s">
        <v>455</v>
      </c>
      <c r="Q179" s="110">
        <f>SUM(Q174:Q178)</f>
        <v>118</v>
      </c>
      <c r="R179" s="65"/>
      <c r="S179" s="135">
        <f t="shared" si="274"/>
        <v>0</v>
      </c>
      <c r="T179" s="135">
        <f t="shared" si="275"/>
        <v>0</v>
      </c>
      <c r="U179" s="135">
        <f t="shared" si="276"/>
        <v>0</v>
      </c>
      <c r="V179" s="89"/>
      <c r="W179" s="101" t="s">
        <v>455</v>
      </c>
      <c r="X179" s="109">
        <f>SUM(X174:X178)</f>
        <v>47</v>
      </c>
      <c r="Y179" s="156"/>
      <c r="Z179" s="135">
        <f t="shared" si="277"/>
        <v>0</v>
      </c>
      <c r="AA179" s="135">
        <f t="shared" si="278"/>
        <v>4</v>
      </c>
      <c r="AB179" s="135">
        <f t="shared" si="279"/>
        <v>4</v>
      </c>
      <c r="AC179" s="89"/>
      <c r="AD179" s="101" t="s">
        <v>455</v>
      </c>
      <c r="AE179" s="109">
        <f>SUM(AE174:AE178)</f>
        <v>104</v>
      </c>
      <c r="AF179" s="18"/>
      <c r="AG179" s="92"/>
      <c r="AH179" s="19" t="str">
        <f t="shared" si="281"/>
        <v/>
      </c>
      <c r="AI179" s="98"/>
      <c r="AJ179" s="98"/>
      <c r="AK179" s="177"/>
    </row>
    <row r="180" spans="1:37" ht="15" customHeight="1" x14ac:dyDescent="0.25">
      <c r="A180" s="68">
        <v>1</v>
      </c>
      <c r="B180" s="137"/>
      <c r="C180" s="139">
        <v>44</v>
      </c>
      <c r="D180" s="133">
        <v>7.9</v>
      </c>
      <c r="E180" s="18">
        <f t="shared" si="268"/>
        <v>35</v>
      </c>
      <c r="F180" s="18">
        <f t="shared" si="269"/>
        <v>0</v>
      </c>
      <c r="G180" s="18">
        <f t="shared" si="270"/>
        <v>35</v>
      </c>
      <c r="H180" s="15">
        <f t="shared" ref="H180:H184" si="360">G180</f>
        <v>35</v>
      </c>
      <c r="I180" s="84">
        <f>IF(H180="","",RANK(H180,H180:H184,0))</f>
        <v>1</v>
      </c>
      <c r="J180" s="84">
        <f>IF(I180&lt;5,H180,"")</f>
        <v>35</v>
      </c>
      <c r="K180" s="65">
        <v>176</v>
      </c>
      <c r="L180" s="18">
        <f t="shared" si="271"/>
        <v>0</v>
      </c>
      <c r="M180" s="18">
        <f t="shared" si="272"/>
        <v>26</v>
      </c>
      <c r="N180" s="18">
        <f t="shared" si="273"/>
        <v>26</v>
      </c>
      <c r="O180" s="15">
        <f t="shared" ref="O180:O184" si="361">N180</f>
        <v>26</v>
      </c>
      <c r="P180" s="96">
        <f>IF(O180="","",RANK(O180,O180:O184,0))</f>
        <v>4</v>
      </c>
      <c r="Q180" s="96">
        <f>IF(P180&lt;5,O180,"")</f>
        <v>26</v>
      </c>
      <c r="R180" s="65">
        <v>6</v>
      </c>
      <c r="S180" s="135">
        <f t="shared" si="274"/>
        <v>0</v>
      </c>
      <c r="T180" s="135">
        <f t="shared" si="275"/>
        <v>4</v>
      </c>
      <c r="U180" s="135">
        <f t="shared" si="276"/>
        <v>4</v>
      </c>
      <c r="V180" s="15">
        <f t="shared" ref="V180:V184" si="362">U180</f>
        <v>4</v>
      </c>
      <c r="W180" s="84">
        <f>IF(V180="","",RANK(V180,V180:V184,0))</f>
        <v>3</v>
      </c>
      <c r="X180" s="84">
        <f>IF(W180&lt;5,V180,"")</f>
        <v>4</v>
      </c>
      <c r="Y180" s="156">
        <v>10</v>
      </c>
      <c r="Z180" s="135">
        <f t="shared" si="277"/>
        <v>0</v>
      </c>
      <c r="AA180" s="135">
        <f t="shared" si="278"/>
        <v>20</v>
      </c>
      <c r="AB180" s="135">
        <f t="shared" si="279"/>
        <v>20</v>
      </c>
      <c r="AC180" s="15">
        <f t="shared" ref="AC180:AC184" si="363">AB180</f>
        <v>20</v>
      </c>
      <c r="AD180" s="84">
        <f>IF(AC180="","",RANK(AC180,AC180:AC184,0))</f>
        <v>5</v>
      </c>
      <c r="AE180" s="84" t="str">
        <f>IF(AD180&lt;5,AC180,"")</f>
        <v/>
      </c>
      <c r="AF180" s="18">
        <f t="shared" si="280"/>
        <v>85</v>
      </c>
      <c r="AG180" s="19">
        <f t="shared" ref="AG180:AG184" si="364">AF180</f>
        <v>85</v>
      </c>
      <c r="AH180" s="19">
        <f t="shared" si="281"/>
        <v>123</v>
      </c>
      <c r="AI180" s="171">
        <f>SUM(J180:J184,Q180:Q184,X180:X184,AE180:AE184)</f>
        <v>442</v>
      </c>
      <c r="AJ180" s="129">
        <f t="shared" ref="AJ180" si="365">AI180</f>
        <v>442</v>
      </c>
      <c r="AK180" s="175">
        <f t="shared" ref="AK180" si="366">IF(ISNUMBER(AI180),RANK(AI180,$AI$6:$AI$293,0),"")</f>
        <v>23</v>
      </c>
    </row>
    <row r="181" spans="1:37" ht="15" customHeight="1" x14ac:dyDescent="0.25">
      <c r="A181" s="68">
        <v>2</v>
      </c>
      <c r="B181" s="137"/>
      <c r="C181" s="139">
        <v>44</v>
      </c>
      <c r="D181" s="133">
        <v>8</v>
      </c>
      <c r="E181" s="18">
        <f t="shared" si="268"/>
        <v>32</v>
      </c>
      <c r="F181" s="18">
        <f t="shared" si="269"/>
        <v>0</v>
      </c>
      <c r="G181" s="18">
        <f t="shared" si="270"/>
        <v>32</v>
      </c>
      <c r="H181" s="15">
        <f t="shared" si="360"/>
        <v>32</v>
      </c>
      <c r="I181" s="84">
        <f>IF(H181="","",RANK(H181,H180:H184,0))</f>
        <v>2</v>
      </c>
      <c r="J181" s="84">
        <f t="shared" ref="J181:J184" si="367">IF(I181&lt;5,H181,"")</f>
        <v>32</v>
      </c>
      <c r="K181" s="65">
        <v>196</v>
      </c>
      <c r="L181" s="18">
        <f t="shared" si="271"/>
        <v>0</v>
      </c>
      <c r="M181" s="18">
        <f t="shared" si="272"/>
        <v>36</v>
      </c>
      <c r="N181" s="18">
        <f t="shared" si="273"/>
        <v>36</v>
      </c>
      <c r="O181" s="15">
        <f t="shared" si="361"/>
        <v>36</v>
      </c>
      <c r="P181" s="96">
        <f>IF(O181="","",RANK(O181,O180:O184,0))</f>
        <v>2</v>
      </c>
      <c r="Q181" s="96">
        <f t="shared" ref="Q181:Q184" si="368">IF(P181&lt;5,O181,"")</f>
        <v>36</v>
      </c>
      <c r="R181" s="65">
        <v>6</v>
      </c>
      <c r="S181" s="135">
        <f t="shared" si="274"/>
        <v>0</v>
      </c>
      <c r="T181" s="135">
        <f t="shared" si="275"/>
        <v>4</v>
      </c>
      <c r="U181" s="135">
        <f t="shared" si="276"/>
        <v>4</v>
      </c>
      <c r="V181" s="15">
        <f t="shared" si="362"/>
        <v>4</v>
      </c>
      <c r="W181" s="84">
        <f>IF(V181="","",RANK(V181,V180:V184,0))</f>
        <v>3</v>
      </c>
      <c r="X181" s="84">
        <f t="shared" ref="X181:X184" si="369">IF(W181&lt;5,V181,"")</f>
        <v>4</v>
      </c>
      <c r="Y181" s="156">
        <v>11</v>
      </c>
      <c r="Z181" s="135">
        <f t="shared" si="277"/>
        <v>0</v>
      </c>
      <c r="AA181" s="135">
        <f t="shared" si="278"/>
        <v>22</v>
      </c>
      <c r="AB181" s="135">
        <f t="shared" si="279"/>
        <v>22</v>
      </c>
      <c r="AC181" s="15">
        <f t="shared" si="363"/>
        <v>22</v>
      </c>
      <c r="AD181" s="84">
        <f>IF(AC181="","",RANK(AC181,AC180:AC184,0))</f>
        <v>4</v>
      </c>
      <c r="AE181" s="84">
        <f t="shared" ref="AE181:AE184" si="370">IF(AD181&lt;5,AC181,"")</f>
        <v>22</v>
      </c>
      <c r="AF181" s="18">
        <f t="shared" si="280"/>
        <v>94</v>
      </c>
      <c r="AG181" s="19">
        <f t="shared" si="364"/>
        <v>94</v>
      </c>
      <c r="AH181" s="19">
        <f t="shared" si="281"/>
        <v>109</v>
      </c>
      <c r="AI181" s="172"/>
      <c r="AJ181" s="129"/>
      <c r="AK181" s="176"/>
    </row>
    <row r="182" spans="1:37" ht="15" customHeight="1" x14ac:dyDescent="0.25">
      <c r="A182" s="68">
        <v>3</v>
      </c>
      <c r="B182" s="137"/>
      <c r="C182" s="139">
        <v>44</v>
      </c>
      <c r="D182" s="133">
        <v>8.3000000000000007</v>
      </c>
      <c r="E182" s="18">
        <f t="shared" si="268"/>
        <v>0</v>
      </c>
      <c r="F182" s="18">
        <f t="shared" si="269"/>
        <v>23</v>
      </c>
      <c r="G182" s="18">
        <f t="shared" si="270"/>
        <v>23</v>
      </c>
      <c r="H182" s="15">
        <f t="shared" si="360"/>
        <v>23</v>
      </c>
      <c r="I182" s="84">
        <f>IF(H182="","",RANK(H182,H180:H184,0))</f>
        <v>5</v>
      </c>
      <c r="J182" s="84" t="str">
        <f t="shared" si="367"/>
        <v/>
      </c>
      <c r="K182" s="65">
        <v>187</v>
      </c>
      <c r="L182" s="18">
        <f t="shared" si="271"/>
        <v>0</v>
      </c>
      <c r="M182" s="18">
        <f t="shared" si="272"/>
        <v>31</v>
      </c>
      <c r="N182" s="18">
        <f t="shared" si="273"/>
        <v>31</v>
      </c>
      <c r="O182" s="15">
        <f t="shared" si="361"/>
        <v>31</v>
      </c>
      <c r="P182" s="96">
        <f>IF(O182="","",RANK(O182,O180:O184,0))</f>
        <v>3</v>
      </c>
      <c r="Q182" s="96">
        <f t="shared" si="368"/>
        <v>31</v>
      </c>
      <c r="R182" s="65">
        <v>11</v>
      </c>
      <c r="S182" s="135">
        <f t="shared" si="274"/>
        <v>0</v>
      </c>
      <c r="T182" s="135">
        <f t="shared" si="275"/>
        <v>9</v>
      </c>
      <c r="U182" s="135">
        <f t="shared" si="276"/>
        <v>9</v>
      </c>
      <c r="V182" s="15">
        <f t="shared" si="362"/>
        <v>9</v>
      </c>
      <c r="W182" s="84">
        <f>IF(V182="","",RANK(V182,V180:V184,0))</f>
        <v>2</v>
      </c>
      <c r="X182" s="84">
        <f t="shared" si="369"/>
        <v>9</v>
      </c>
      <c r="Y182" s="156">
        <v>15</v>
      </c>
      <c r="Z182" s="135">
        <f t="shared" si="277"/>
        <v>0</v>
      </c>
      <c r="AA182" s="135">
        <f t="shared" si="278"/>
        <v>32</v>
      </c>
      <c r="AB182" s="135">
        <f t="shared" si="279"/>
        <v>32</v>
      </c>
      <c r="AC182" s="15">
        <f t="shared" si="363"/>
        <v>32</v>
      </c>
      <c r="AD182" s="84">
        <f>IF(AC182="","",RANK(AC182,AC180:AC184,0))</f>
        <v>3</v>
      </c>
      <c r="AE182" s="84">
        <f t="shared" si="370"/>
        <v>32</v>
      </c>
      <c r="AF182" s="18">
        <f t="shared" si="280"/>
        <v>95</v>
      </c>
      <c r="AG182" s="19">
        <f t="shared" si="364"/>
        <v>95</v>
      </c>
      <c r="AH182" s="19">
        <f t="shared" si="281"/>
        <v>107</v>
      </c>
      <c r="AI182" s="172"/>
      <c r="AJ182" s="129"/>
      <c r="AK182" s="176"/>
    </row>
    <row r="183" spans="1:37" ht="15" customHeight="1" x14ac:dyDescent="0.25">
      <c r="A183" s="68">
        <v>4</v>
      </c>
      <c r="B183" s="137"/>
      <c r="C183" s="139">
        <v>44</v>
      </c>
      <c r="D183" s="133">
        <v>8.1999999999999993</v>
      </c>
      <c r="E183" s="18">
        <f t="shared" si="268"/>
        <v>0</v>
      </c>
      <c r="F183" s="18">
        <f t="shared" si="269"/>
        <v>26</v>
      </c>
      <c r="G183" s="18">
        <f t="shared" si="270"/>
        <v>26</v>
      </c>
      <c r="H183" s="15">
        <f t="shared" si="360"/>
        <v>26</v>
      </c>
      <c r="I183" s="84">
        <f>IF(H183="","",RANK(H183,H180:H184,0))</f>
        <v>4</v>
      </c>
      <c r="J183" s="84">
        <f t="shared" si="367"/>
        <v>26</v>
      </c>
      <c r="K183" s="65">
        <v>203</v>
      </c>
      <c r="L183" s="18">
        <f t="shared" si="271"/>
        <v>0</v>
      </c>
      <c r="M183" s="18">
        <f t="shared" si="272"/>
        <v>43</v>
      </c>
      <c r="N183" s="18">
        <f t="shared" si="273"/>
        <v>43</v>
      </c>
      <c r="O183" s="15">
        <f t="shared" si="361"/>
        <v>43</v>
      </c>
      <c r="P183" s="96">
        <f>IF(O183="","",RANK(O183,O180:O184,0))</f>
        <v>1</v>
      </c>
      <c r="Q183" s="96">
        <f t="shared" si="368"/>
        <v>43</v>
      </c>
      <c r="R183" s="65">
        <v>19</v>
      </c>
      <c r="S183" s="135">
        <f t="shared" si="274"/>
        <v>0</v>
      </c>
      <c r="T183" s="135">
        <f t="shared" si="275"/>
        <v>24</v>
      </c>
      <c r="U183" s="135">
        <f t="shared" si="276"/>
        <v>24</v>
      </c>
      <c r="V183" s="15">
        <f t="shared" si="362"/>
        <v>24</v>
      </c>
      <c r="W183" s="84">
        <f>IF(V183="","",RANK(V183,V180:V184,0))</f>
        <v>1</v>
      </c>
      <c r="X183" s="84">
        <f t="shared" si="369"/>
        <v>24</v>
      </c>
      <c r="Y183" s="156">
        <v>18</v>
      </c>
      <c r="Z183" s="135">
        <f t="shared" si="277"/>
        <v>0</v>
      </c>
      <c r="AA183" s="135">
        <f t="shared" si="278"/>
        <v>41</v>
      </c>
      <c r="AB183" s="135">
        <f t="shared" si="279"/>
        <v>41</v>
      </c>
      <c r="AC183" s="15">
        <f t="shared" si="363"/>
        <v>41</v>
      </c>
      <c r="AD183" s="84">
        <f>IF(AC183="","",RANK(AC183,AC180:AC184,0))</f>
        <v>2</v>
      </c>
      <c r="AE183" s="84">
        <f t="shared" si="370"/>
        <v>41</v>
      </c>
      <c r="AF183" s="18">
        <f t="shared" si="280"/>
        <v>134</v>
      </c>
      <c r="AG183" s="19">
        <f t="shared" si="364"/>
        <v>134</v>
      </c>
      <c r="AH183" s="19">
        <f t="shared" si="281"/>
        <v>43</v>
      </c>
      <c r="AI183" s="172"/>
      <c r="AJ183" s="129"/>
      <c r="AK183" s="176"/>
    </row>
    <row r="184" spans="1:37" ht="15" customHeight="1" x14ac:dyDescent="0.25">
      <c r="A184" s="68">
        <v>5</v>
      </c>
      <c r="B184" s="137"/>
      <c r="C184" s="139">
        <v>44</v>
      </c>
      <c r="D184" s="133">
        <v>8</v>
      </c>
      <c r="E184" s="18">
        <f t="shared" si="268"/>
        <v>32</v>
      </c>
      <c r="F184" s="18">
        <f t="shared" si="269"/>
        <v>0</v>
      </c>
      <c r="G184" s="18">
        <f t="shared" si="270"/>
        <v>32</v>
      </c>
      <c r="H184" s="15">
        <f t="shared" si="360"/>
        <v>32</v>
      </c>
      <c r="I184" s="84">
        <f>IF(H184="","",RANK(H184,H180:H184,0))</f>
        <v>2</v>
      </c>
      <c r="J184" s="84">
        <f t="shared" si="367"/>
        <v>32</v>
      </c>
      <c r="K184" s="65">
        <v>165</v>
      </c>
      <c r="L184" s="18">
        <f t="shared" si="271"/>
        <v>0</v>
      </c>
      <c r="M184" s="18">
        <f t="shared" si="272"/>
        <v>20</v>
      </c>
      <c r="N184" s="18">
        <f t="shared" si="273"/>
        <v>20</v>
      </c>
      <c r="O184" s="15">
        <f t="shared" si="361"/>
        <v>20</v>
      </c>
      <c r="P184" s="96">
        <f>IF(O184="","",RANK(O184,O180:O184,0))</f>
        <v>5</v>
      </c>
      <c r="Q184" s="96" t="str">
        <f t="shared" si="368"/>
        <v/>
      </c>
      <c r="R184" s="65">
        <v>3</v>
      </c>
      <c r="S184" s="135">
        <f t="shared" si="274"/>
        <v>0</v>
      </c>
      <c r="T184" s="135">
        <f t="shared" si="275"/>
        <v>1</v>
      </c>
      <c r="U184" s="135">
        <f t="shared" si="276"/>
        <v>1</v>
      </c>
      <c r="V184" s="15">
        <f t="shared" si="362"/>
        <v>1</v>
      </c>
      <c r="W184" s="84">
        <f>IF(V184="","",RANK(V184,V180:V184,0))</f>
        <v>5</v>
      </c>
      <c r="X184" s="84" t="str">
        <f t="shared" si="369"/>
        <v/>
      </c>
      <c r="Y184" s="156">
        <v>19.5</v>
      </c>
      <c r="Z184" s="135">
        <f t="shared" si="277"/>
        <v>0</v>
      </c>
      <c r="AA184" s="135">
        <f t="shared" si="278"/>
        <v>45</v>
      </c>
      <c r="AB184" s="135">
        <f t="shared" si="279"/>
        <v>45</v>
      </c>
      <c r="AC184" s="15">
        <f t="shared" si="363"/>
        <v>45</v>
      </c>
      <c r="AD184" s="84">
        <f>IF(AC184="","",RANK(AC184,AC180:AC184,0))</f>
        <v>1</v>
      </c>
      <c r="AE184" s="84">
        <f t="shared" si="370"/>
        <v>45</v>
      </c>
      <c r="AF184" s="18">
        <f t="shared" si="280"/>
        <v>98</v>
      </c>
      <c r="AG184" s="19">
        <f t="shared" si="364"/>
        <v>98</v>
      </c>
      <c r="AH184" s="19">
        <f t="shared" si="281"/>
        <v>97</v>
      </c>
      <c r="AI184" s="173"/>
      <c r="AJ184" s="129"/>
      <c r="AK184" s="176"/>
    </row>
    <row r="185" spans="1:37" ht="26.25" customHeight="1" x14ac:dyDescent="0.25">
      <c r="A185" s="68"/>
      <c r="B185" s="137"/>
      <c r="C185" s="140">
        <v>44</v>
      </c>
      <c r="D185" s="133"/>
      <c r="E185" s="18">
        <f t="shared" si="268"/>
        <v>0</v>
      </c>
      <c r="F185" s="18">
        <f t="shared" si="269"/>
        <v>0</v>
      </c>
      <c r="G185" s="18">
        <f t="shared" si="270"/>
        <v>0</v>
      </c>
      <c r="H185" s="89"/>
      <c r="I185" s="101" t="s">
        <v>455</v>
      </c>
      <c r="J185" s="109">
        <f>SUM(J180:J184)</f>
        <v>125</v>
      </c>
      <c r="K185" s="65"/>
      <c r="L185" s="18">
        <f t="shared" si="271"/>
        <v>0</v>
      </c>
      <c r="M185" s="18">
        <f t="shared" si="272"/>
        <v>0</v>
      </c>
      <c r="N185" s="18">
        <f t="shared" si="273"/>
        <v>0</v>
      </c>
      <c r="O185" s="89"/>
      <c r="P185" s="101" t="s">
        <v>455</v>
      </c>
      <c r="Q185" s="110">
        <f>SUM(Q180:Q184)</f>
        <v>136</v>
      </c>
      <c r="R185" s="65"/>
      <c r="S185" s="135">
        <f t="shared" si="274"/>
        <v>0</v>
      </c>
      <c r="T185" s="135">
        <f t="shared" si="275"/>
        <v>0</v>
      </c>
      <c r="U185" s="135">
        <f t="shared" si="276"/>
        <v>0</v>
      </c>
      <c r="V185" s="89"/>
      <c r="W185" s="101" t="s">
        <v>455</v>
      </c>
      <c r="X185" s="109">
        <f>SUM(X180:X184)</f>
        <v>41</v>
      </c>
      <c r="Y185" s="156"/>
      <c r="Z185" s="135">
        <f t="shared" si="277"/>
        <v>0</v>
      </c>
      <c r="AA185" s="135">
        <f t="shared" si="278"/>
        <v>4</v>
      </c>
      <c r="AB185" s="135">
        <f t="shared" si="279"/>
        <v>4</v>
      </c>
      <c r="AC185" s="89"/>
      <c r="AD185" s="101" t="s">
        <v>455</v>
      </c>
      <c r="AE185" s="109">
        <f>SUM(AE180:AE184)</f>
        <v>140</v>
      </c>
      <c r="AF185" s="18"/>
      <c r="AG185" s="92"/>
      <c r="AH185" s="19" t="str">
        <f t="shared" si="281"/>
        <v/>
      </c>
      <c r="AI185" s="98"/>
      <c r="AJ185" s="98"/>
      <c r="AK185" s="177"/>
    </row>
    <row r="186" spans="1:37" ht="15" customHeight="1" x14ac:dyDescent="0.25">
      <c r="A186" s="68">
        <v>1</v>
      </c>
      <c r="B186" s="137"/>
      <c r="C186" s="139">
        <v>45</v>
      </c>
      <c r="D186" s="133">
        <v>7.8</v>
      </c>
      <c r="E186" s="18">
        <f t="shared" si="268"/>
        <v>38</v>
      </c>
      <c r="F186" s="18">
        <f t="shared" si="269"/>
        <v>0</v>
      </c>
      <c r="G186" s="18">
        <f t="shared" si="270"/>
        <v>38</v>
      </c>
      <c r="H186" s="15">
        <f t="shared" ref="H186:H190" si="371">G186</f>
        <v>38</v>
      </c>
      <c r="I186" s="84">
        <f>IF(H186="","",RANK(H186,H186:H190,0))</f>
        <v>4</v>
      </c>
      <c r="J186" s="84">
        <f>IF(I186&lt;5,H186,"")</f>
        <v>38</v>
      </c>
      <c r="K186" s="65">
        <v>186</v>
      </c>
      <c r="L186" s="18">
        <f t="shared" si="271"/>
        <v>0</v>
      </c>
      <c r="M186" s="18">
        <f t="shared" si="272"/>
        <v>31</v>
      </c>
      <c r="N186" s="18">
        <f t="shared" si="273"/>
        <v>31</v>
      </c>
      <c r="O186" s="15">
        <f t="shared" ref="O186:O190" si="372">N186</f>
        <v>31</v>
      </c>
      <c r="P186" s="96">
        <f>IF(O186="","",RANK(O186,O186:O190,0))</f>
        <v>4</v>
      </c>
      <c r="Q186" s="96">
        <f>IF(P186&lt;5,O186,"")</f>
        <v>31</v>
      </c>
      <c r="R186" s="65">
        <v>25</v>
      </c>
      <c r="S186" s="135">
        <f t="shared" si="274"/>
        <v>0</v>
      </c>
      <c r="T186" s="135">
        <f t="shared" si="275"/>
        <v>36</v>
      </c>
      <c r="U186" s="135">
        <f t="shared" si="276"/>
        <v>36</v>
      </c>
      <c r="V186" s="15">
        <f t="shared" ref="V186:V190" si="373">U186</f>
        <v>36</v>
      </c>
      <c r="W186" s="84">
        <f>IF(V186="","",RANK(V186,V186:V190,0))</f>
        <v>2</v>
      </c>
      <c r="X186" s="84">
        <f>IF(W186&lt;5,V186,"")</f>
        <v>36</v>
      </c>
      <c r="Y186" s="156">
        <v>13</v>
      </c>
      <c r="Z186" s="135">
        <f t="shared" si="277"/>
        <v>0</v>
      </c>
      <c r="AA186" s="135">
        <f t="shared" si="278"/>
        <v>26</v>
      </c>
      <c r="AB186" s="135">
        <f t="shared" si="279"/>
        <v>26</v>
      </c>
      <c r="AC186" s="15">
        <f t="shared" ref="AC186:AC190" si="374">AB186</f>
        <v>26</v>
      </c>
      <c r="AD186" s="84">
        <f>IF(AC186="","",RANK(AC186,AC186:AC190,0))</f>
        <v>1</v>
      </c>
      <c r="AE186" s="84">
        <f>IF(AD186&lt;5,AC186,"")</f>
        <v>26</v>
      </c>
      <c r="AF186" s="18">
        <f t="shared" si="280"/>
        <v>131</v>
      </c>
      <c r="AG186" s="19">
        <f t="shared" ref="AG186:AG190" si="375">AF186</f>
        <v>131</v>
      </c>
      <c r="AH186" s="19">
        <f t="shared" si="281"/>
        <v>49</v>
      </c>
      <c r="AI186" s="171">
        <f>SUM(J186:J190,Q186:Q190,X186:X190,AE186:AE190)</f>
        <v>558</v>
      </c>
      <c r="AJ186" s="129">
        <f t="shared" ref="AJ186" si="376">AI186</f>
        <v>558</v>
      </c>
      <c r="AK186" s="175">
        <f t="shared" ref="AK186" si="377">IF(ISNUMBER(AI186),RANK(AI186,$AI$6:$AI$293,0),"")</f>
        <v>9</v>
      </c>
    </row>
    <row r="187" spans="1:37" ht="15" customHeight="1" x14ac:dyDescent="0.25">
      <c r="A187" s="68">
        <v>2</v>
      </c>
      <c r="B187" s="137"/>
      <c r="C187" s="139">
        <v>45</v>
      </c>
      <c r="D187" s="133">
        <v>8</v>
      </c>
      <c r="E187" s="18">
        <f t="shared" si="268"/>
        <v>32</v>
      </c>
      <c r="F187" s="18">
        <f t="shared" si="269"/>
        <v>0</v>
      </c>
      <c r="G187" s="18">
        <f t="shared" si="270"/>
        <v>32</v>
      </c>
      <c r="H187" s="15">
        <f t="shared" si="371"/>
        <v>32</v>
      </c>
      <c r="I187" s="84">
        <f>IF(H187="","",RANK(H187,H186:H190,0))</f>
        <v>5</v>
      </c>
      <c r="J187" s="84" t="str">
        <f t="shared" ref="J187:J190" si="378">IF(I187&lt;5,H187,"")</f>
        <v/>
      </c>
      <c r="K187" s="65">
        <v>172</v>
      </c>
      <c r="L187" s="18">
        <f t="shared" si="271"/>
        <v>0</v>
      </c>
      <c r="M187" s="18">
        <f t="shared" si="272"/>
        <v>24</v>
      </c>
      <c r="N187" s="18">
        <f t="shared" si="273"/>
        <v>24</v>
      </c>
      <c r="O187" s="15">
        <f t="shared" si="372"/>
        <v>24</v>
      </c>
      <c r="P187" s="96">
        <f>IF(O187="","",RANK(O187,O186:O190,0))</f>
        <v>5</v>
      </c>
      <c r="Q187" s="96" t="str">
        <f>IF(P187&lt;5,O187,"")</f>
        <v/>
      </c>
      <c r="R187" s="65">
        <v>2</v>
      </c>
      <c r="S187" s="135">
        <f t="shared" si="274"/>
        <v>0</v>
      </c>
      <c r="T187" s="135">
        <f t="shared" si="275"/>
        <v>0</v>
      </c>
      <c r="U187" s="135">
        <f t="shared" si="276"/>
        <v>0</v>
      </c>
      <c r="V187" s="15">
        <f t="shared" si="373"/>
        <v>0</v>
      </c>
      <c r="W187" s="84">
        <f>IF(V187="","",RANK(V187,V186:V190,0))</f>
        <v>5</v>
      </c>
      <c r="X187" s="84" t="str">
        <f t="shared" ref="X187:X190" si="379">IF(W187&lt;5,V187,"")</f>
        <v/>
      </c>
      <c r="Y187" s="156">
        <v>11</v>
      </c>
      <c r="Z187" s="135">
        <f t="shared" si="277"/>
        <v>0</v>
      </c>
      <c r="AA187" s="135">
        <f t="shared" si="278"/>
        <v>22</v>
      </c>
      <c r="AB187" s="135">
        <f t="shared" si="279"/>
        <v>22</v>
      </c>
      <c r="AC187" s="15">
        <f t="shared" si="374"/>
        <v>22</v>
      </c>
      <c r="AD187" s="84">
        <f>IF(AC187="","",RANK(AC187,AC186:AC190,0))</f>
        <v>4</v>
      </c>
      <c r="AE187" s="84">
        <f t="shared" ref="AE187:AE190" si="380">IF(AD187&lt;5,AC187,"")</f>
        <v>22</v>
      </c>
      <c r="AF187" s="18">
        <f t="shared" si="280"/>
        <v>78</v>
      </c>
      <c r="AG187" s="19">
        <f t="shared" si="375"/>
        <v>78</v>
      </c>
      <c r="AH187" s="19">
        <f t="shared" si="281"/>
        <v>133</v>
      </c>
      <c r="AI187" s="172"/>
      <c r="AJ187" s="129"/>
      <c r="AK187" s="176"/>
    </row>
    <row r="188" spans="1:37" ht="15" customHeight="1" x14ac:dyDescent="0.25">
      <c r="A188" s="68">
        <v>3</v>
      </c>
      <c r="B188" s="137"/>
      <c r="C188" s="139">
        <v>45</v>
      </c>
      <c r="D188" s="133">
        <v>7.1</v>
      </c>
      <c r="E188" s="18">
        <f t="shared" si="268"/>
        <v>61</v>
      </c>
      <c r="F188" s="18">
        <f t="shared" si="269"/>
        <v>0</v>
      </c>
      <c r="G188" s="18">
        <f t="shared" si="270"/>
        <v>61</v>
      </c>
      <c r="H188" s="15">
        <f t="shared" si="371"/>
        <v>61</v>
      </c>
      <c r="I188" s="84">
        <f>IF(H188="","",RANK(H188,H186:H190,0))</f>
        <v>1</v>
      </c>
      <c r="J188" s="84">
        <f t="shared" si="378"/>
        <v>61</v>
      </c>
      <c r="K188" s="65">
        <v>206</v>
      </c>
      <c r="L188" s="18">
        <f t="shared" si="271"/>
        <v>0</v>
      </c>
      <c r="M188" s="18">
        <f t="shared" si="272"/>
        <v>46</v>
      </c>
      <c r="N188" s="18">
        <f t="shared" si="273"/>
        <v>46</v>
      </c>
      <c r="O188" s="15">
        <f t="shared" si="372"/>
        <v>46</v>
      </c>
      <c r="P188" s="96">
        <f>IF(O188="","",RANK(O188,O186:O190,0))</f>
        <v>1</v>
      </c>
      <c r="Q188" s="96">
        <f t="shared" ref="Q188:Q190" si="381">IF(P188&lt;5,O188,"")</f>
        <v>46</v>
      </c>
      <c r="R188" s="65">
        <v>27</v>
      </c>
      <c r="S188" s="135">
        <f t="shared" si="274"/>
        <v>0</v>
      </c>
      <c r="T188" s="135">
        <f t="shared" si="275"/>
        <v>40</v>
      </c>
      <c r="U188" s="135">
        <f t="shared" si="276"/>
        <v>40</v>
      </c>
      <c r="V188" s="15">
        <f t="shared" si="373"/>
        <v>40</v>
      </c>
      <c r="W188" s="84">
        <f>IF(V188="","",RANK(V188,V186:V190,0))</f>
        <v>1</v>
      </c>
      <c r="X188" s="84">
        <f t="shared" si="379"/>
        <v>40</v>
      </c>
      <c r="Y188" s="156">
        <v>7.5</v>
      </c>
      <c r="Z188" s="135">
        <f t="shared" si="277"/>
        <v>0</v>
      </c>
      <c r="AA188" s="135">
        <f t="shared" si="278"/>
        <v>15</v>
      </c>
      <c r="AB188" s="135">
        <f t="shared" si="279"/>
        <v>15</v>
      </c>
      <c r="AC188" s="15">
        <f t="shared" si="374"/>
        <v>15</v>
      </c>
      <c r="AD188" s="84">
        <f>IF(AC188="","",RANK(AC188,AC186:AC190,0))</f>
        <v>5</v>
      </c>
      <c r="AE188" s="84" t="str">
        <f t="shared" si="380"/>
        <v/>
      </c>
      <c r="AF188" s="18">
        <f t="shared" si="280"/>
        <v>162</v>
      </c>
      <c r="AG188" s="19">
        <f t="shared" si="375"/>
        <v>162</v>
      </c>
      <c r="AH188" s="19">
        <f t="shared" si="281"/>
        <v>21</v>
      </c>
      <c r="AI188" s="172"/>
      <c r="AJ188" s="129"/>
      <c r="AK188" s="176"/>
    </row>
    <row r="189" spans="1:37" ht="15" customHeight="1" x14ac:dyDescent="0.25">
      <c r="A189" s="68">
        <v>4</v>
      </c>
      <c r="B189" s="137"/>
      <c r="C189" s="139">
        <v>45</v>
      </c>
      <c r="D189" s="133">
        <v>7.4</v>
      </c>
      <c r="E189" s="18">
        <f t="shared" si="268"/>
        <v>53</v>
      </c>
      <c r="F189" s="18">
        <f t="shared" si="269"/>
        <v>0</v>
      </c>
      <c r="G189" s="18">
        <f t="shared" si="270"/>
        <v>53</v>
      </c>
      <c r="H189" s="15">
        <f t="shared" si="371"/>
        <v>53</v>
      </c>
      <c r="I189" s="84">
        <f>IF(H189="","",RANK(H189,H186:H190,0))</f>
        <v>2</v>
      </c>
      <c r="J189" s="84">
        <f t="shared" si="378"/>
        <v>53</v>
      </c>
      <c r="K189" s="65">
        <v>201</v>
      </c>
      <c r="L189" s="18">
        <f t="shared" si="271"/>
        <v>0</v>
      </c>
      <c r="M189" s="18">
        <f t="shared" si="272"/>
        <v>41</v>
      </c>
      <c r="N189" s="18">
        <f t="shared" si="273"/>
        <v>41</v>
      </c>
      <c r="O189" s="15">
        <f t="shared" si="372"/>
        <v>41</v>
      </c>
      <c r="P189" s="96">
        <f>IF(O189="","",RANK(O189,O186:O190,0))</f>
        <v>2</v>
      </c>
      <c r="Q189" s="96">
        <f t="shared" si="381"/>
        <v>41</v>
      </c>
      <c r="R189" s="65">
        <v>19</v>
      </c>
      <c r="S189" s="135">
        <f t="shared" si="274"/>
        <v>0</v>
      </c>
      <c r="T189" s="135">
        <f t="shared" si="275"/>
        <v>24</v>
      </c>
      <c r="U189" s="135">
        <f t="shared" si="276"/>
        <v>24</v>
      </c>
      <c r="V189" s="15">
        <f t="shared" si="373"/>
        <v>24</v>
      </c>
      <c r="W189" s="84">
        <f>IF(V189="","",RANK(V189,V186:V190,0))</f>
        <v>3</v>
      </c>
      <c r="X189" s="84">
        <f t="shared" si="379"/>
        <v>24</v>
      </c>
      <c r="Y189" s="156">
        <v>11.5</v>
      </c>
      <c r="Z189" s="135">
        <f t="shared" si="277"/>
        <v>0</v>
      </c>
      <c r="AA189" s="135">
        <f t="shared" si="278"/>
        <v>23</v>
      </c>
      <c r="AB189" s="135">
        <f t="shared" si="279"/>
        <v>23</v>
      </c>
      <c r="AC189" s="15">
        <f t="shared" si="374"/>
        <v>23</v>
      </c>
      <c r="AD189" s="84">
        <f>IF(AC189="","",RANK(AC189,AC186:AC190,0))</f>
        <v>3</v>
      </c>
      <c r="AE189" s="84">
        <f t="shared" si="380"/>
        <v>23</v>
      </c>
      <c r="AF189" s="18">
        <f t="shared" si="280"/>
        <v>141</v>
      </c>
      <c r="AG189" s="19">
        <f t="shared" si="375"/>
        <v>141</v>
      </c>
      <c r="AH189" s="19">
        <f t="shared" si="281"/>
        <v>32</v>
      </c>
      <c r="AI189" s="172"/>
      <c r="AJ189" s="129"/>
      <c r="AK189" s="176"/>
    </row>
    <row r="190" spans="1:37" ht="15" customHeight="1" x14ac:dyDescent="0.25">
      <c r="A190" s="68">
        <v>5</v>
      </c>
      <c r="B190" s="137"/>
      <c r="C190" s="139">
        <v>45</v>
      </c>
      <c r="D190" s="133">
        <v>7.7</v>
      </c>
      <c r="E190" s="18">
        <f t="shared" si="268"/>
        <v>42</v>
      </c>
      <c r="F190" s="18">
        <f t="shared" si="269"/>
        <v>0</v>
      </c>
      <c r="G190" s="18">
        <f t="shared" si="270"/>
        <v>42</v>
      </c>
      <c r="H190" s="15">
        <f t="shared" si="371"/>
        <v>42</v>
      </c>
      <c r="I190" s="84">
        <f>IF(H190="","",RANK(H190,H186:H190,0))</f>
        <v>3</v>
      </c>
      <c r="J190" s="84">
        <f t="shared" si="378"/>
        <v>42</v>
      </c>
      <c r="K190" s="65">
        <v>197</v>
      </c>
      <c r="L190" s="18">
        <f t="shared" si="271"/>
        <v>0</v>
      </c>
      <c r="M190" s="18">
        <f t="shared" si="272"/>
        <v>37</v>
      </c>
      <c r="N190" s="18">
        <f t="shared" si="273"/>
        <v>37</v>
      </c>
      <c r="O190" s="15">
        <f t="shared" si="372"/>
        <v>37</v>
      </c>
      <c r="P190" s="96">
        <f>IF(O190="","",RANK(O190,O186:O190,0))</f>
        <v>3</v>
      </c>
      <c r="Q190" s="96">
        <f t="shared" si="381"/>
        <v>37</v>
      </c>
      <c r="R190" s="65">
        <v>13</v>
      </c>
      <c r="S190" s="135">
        <f t="shared" si="274"/>
        <v>0</v>
      </c>
      <c r="T190" s="135">
        <f t="shared" si="275"/>
        <v>12</v>
      </c>
      <c r="U190" s="135">
        <f t="shared" si="276"/>
        <v>12</v>
      </c>
      <c r="V190" s="15">
        <f t="shared" si="373"/>
        <v>12</v>
      </c>
      <c r="W190" s="84">
        <f>IF(V190="","",RANK(V190,V186:V190,0))</f>
        <v>4</v>
      </c>
      <c r="X190" s="84">
        <f t="shared" si="379"/>
        <v>12</v>
      </c>
      <c r="Y190" s="156">
        <v>13</v>
      </c>
      <c r="Z190" s="135">
        <f t="shared" si="277"/>
        <v>0</v>
      </c>
      <c r="AA190" s="135">
        <f t="shared" si="278"/>
        <v>26</v>
      </c>
      <c r="AB190" s="135">
        <f t="shared" si="279"/>
        <v>26</v>
      </c>
      <c r="AC190" s="15">
        <f t="shared" si="374"/>
        <v>26</v>
      </c>
      <c r="AD190" s="84">
        <f>IF(AC190="","",RANK(AC190,AC186:AC190,0))</f>
        <v>1</v>
      </c>
      <c r="AE190" s="84">
        <f t="shared" si="380"/>
        <v>26</v>
      </c>
      <c r="AF190" s="18">
        <f t="shared" si="280"/>
        <v>117</v>
      </c>
      <c r="AG190" s="19">
        <f t="shared" si="375"/>
        <v>117</v>
      </c>
      <c r="AH190" s="117">
        <f t="shared" si="281"/>
        <v>71</v>
      </c>
      <c r="AI190" s="173"/>
      <c r="AJ190" s="129"/>
      <c r="AK190" s="176"/>
    </row>
    <row r="191" spans="1:37" ht="26.25" customHeight="1" x14ac:dyDescent="0.25">
      <c r="A191" s="68"/>
      <c r="B191" s="137"/>
      <c r="C191" s="140">
        <v>45</v>
      </c>
      <c r="D191" s="133"/>
      <c r="E191" s="18">
        <f t="shared" si="268"/>
        <v>0</v>
      </c>
      <c r="F191" s="18">
        <f t="shared" si="269"/>
        <v>0</v>
      </c>
      <c r="G191" s="18">
        <f t="shared" si="270"/>
        <v>0</v>
      </c>
      <c r="H191" s="89"/>
      <c r="I191" s="101" t="s">
        <v>455</v>
      </c>
      <c r="J191" s="109">
        <f>SUM(J186:J190)</f>
        <v>194</v>
      </c>
      <c r="K191" s="65"/>
      <c r="L191" s="18">
        <f t="shared" si="271"/>
        <v>0</v>
      </c>
      <c r="M191" s="18">
        <f t="shared" si="272"/>
        <v>0</v>
      </c>
      <c r="N191" s="18">
        <f t="shared" si="273"/>
        <v>0</v>
      </c>
      <c r="O191" s="89"/>
      <c r="P191" s="101" t="s">
        <v>455</v>
      </c>
      <c r="Q191" s="110">
        <f>SUM(Q186:Q190)</f>
        <v>155</v>
      </c>
      <c r="R191" s="65"/>
      <c r="S191" s="135">
        <f t="shared" si="274"/>
        <v>0</v>
      </c>
      <c r="T191" s="135">
        <f t="shared" si="275"/>
        <v>0</v>
      </c>
      <c r="U191" s="135">
        <f t="shared" si="276"/>
        <v>0</v>
      </c>
      <c r="V191" s="89"/>
      <c r="W191" s="101" t="s">
        <v>455</v>
      </c>
      <c r="X191" s="109">
        <f>SUM(X186:X190)</f>
        <v>112</v>
      </c>
      <c r="Y191" s="156"/>
      <c r="Z191" s="135">
        <f t="shared" si="277"/>
        <v>0</v>
      </c>
      <c r="AA191" s="135">
        <f t="shared" si="278"/>
        <v>4</v>
      </c>
      <c r="AB191" s="135">
        <f t="shared" si="279"/>
        <v>4</v>
      </c>
      <c r="AC191" s="89"/>
      <c r="AD191" s="101" t="s">
        <v>455</v>
      </c>
      <c r="AE191" s="109">
        <f>SUM(AE186:AE190)</f>
        <v>97</v>
      </c>
      <c r="AF191" s="18"/>
      <c r="AG191" s="92"/>
      <c r="AH191" s="19" t="str">
        <f t="shared" si="281"/>
        <v/>
      </c>
      <c r="AI191" s="98"/>
      <c r="AJ191" s="98"/>
      <c r="AK191" s="177"/>
    </row>
    <row r="192" spans="1:37" ht="15" customHeight="1" x14ac:dyDescent="0.25">
      <c r="A192" s="68">
        <v>1</v>
      </c>
      <c r="B192" s="137"/>
      <c r="C192" s="139">
        <v>46</v>
      </c>
      <c r="D192" s="133">
        <v>8.5</v>
      </c>
      <c r="E192" s="18">
        <f t="shared" si="268"/>
        <v>0</v>
      </c>
      <c r="F192" s="18">
        <f t="shared" si="269"/>
        <v>17</v>
      </c>
      <c r="G192" s="18">
        <f t="shared" si="270"/>
        <v>17</v>
      </c>
      <c r="H192" s="15">
        <f t="shared" ref="H192:H196" si="382">G192</f>
        <v>17</v>
      </c>
      <c r="I192" s="84">
        <f>IF(H192="","",RANK(H192,H192:H196,0))</f>
        <v>1</v>
      </c>
      <c r="J192" s="84">
        <f>IF(I192&lt;5,H192,"")</f>
        <v>17</v>
      </c>
      <c r="K192" s="65">
        <v>187</v>
      </c>
      <c r="L192" s="18">
        <f t="shared" si="271"/>
        <v>0</v>
      </c>
      <c r="M192" s="18">
        <f t="shared" si="272"/>
        <v>31</v>
      </c>
      <c r="N192" s="18">
        <f t="shared" si="273"/>
        <v>31</v>
      </c>
      <c r="O192" s="15">
        <f t="shared" ref="O192:O196" si="383">N192</f>
        <v>31</v>
      </c>
      <c r="P192" s="96">
        <f>IF(O192="","",RANK(O192,O192:O196,0))</f>
        <v>1</v>
      </c>
      <c r="Q192" s="96">
        <f>IF(P192&lt;5,O192,"")</f>
        <v>31</v>
      </c>
      <c r="R192" s="65">
        <v>10</v>
      </c>
      <c r="S192" s="135">
        <f t="shared" si="274"/>
        <v>0</v>
      </c>
      <c r="T192" s="135">
        <f t="shared" si="275"/>
        <v>8</v>
      </c>
      <c r="U192" s="135">
        <f t="shared" si="276"/>
        <v>8</v>
      </c>
      <c r="V192" s="15">
        <f t="shared" ref="V192:V196" si="384">U192</f>
        <v>8</v>
      </c>
      <c r="W192" s="84">
        <f>IF(V192="","",RANK(V192,V192:V196,0))</f>
        <v>2</v>
      </c>
      <c r="X192" s="84">
        <f>IF(W192&lt;5,V192,"")</f>
        <v>8</v>
      </c>
      <c r="Y192" s="156">
        <v>29</v>
      </c>
      <c r="Z192" s="135">
        <f t="shared" si="277"/>
        <v>64</v>
      </c>
      <c r="AA192" s="135">
        <f t="shared" si="278"/>
        <v>0</v>
      </c>
      <c r="AB192" s="135">
        <f t="shared" si="279"/>
        <v>64</v>
      </c>
      <c r="AC192" s="15">
        <f t="shared" ref="AC192:AC196" si="385">AB192</f>
        <v>64</v>
      </c>
      <c r="AD192" s="84">
        <f>IF(AC192="","",RANK(AC192,AC192:AC196,0))</f>
        <v>1</v>
      </c>
      <c r="AE192" s="84">
        <f>IF(AD192&lt;5,AC192,"")</f>
        <v>64</v>
      </c>
      <c r="AF192" s="18">
        <f t="shared" si="280"/>
        <v>120</v>
      </c>
      <c r="AG192" s="19">
        <f t="shared" ref="AG192:AG196" si="386">AF192</f>
        <v>120</v>
      </c>
      <c r="AH192" s="19">
        <f t="shared" si="281"/>
        <v>63</v>
      </c>
      <c r="AI192" s="171">
        <f>SUM(J192:J196,Q192:Q196,X192:X196,AE192:AE196)</f>
        <v>396</v>
      </c>
      <c r="AJ192" s="129">
        <f t="shared" ref="AJ192" si="387">AI192</f>
        <v>396</v>
      </c>
      <c r="AK192" s="175">
        <f t="shared" ref="AK192" si="388">IF(ISNUMBER(AI192),RANK(AI192,$AI$6:$AI$293,0),"")</f>
        <v>26</v>
      </c>
    </row>
    <row r="193" spans="1:37" ht="15" customHeight="1" x14ac:dyDescent="0.25">
      <c r="A193" s="68">
        <v>2</v>
      </c>
      <c r="B193" s="137"/>
      <c r="C193" s="139">
        <v>46</v>
      </c>
      <c r="D193" s="133">
        <v>11.7</v>
      </c>
      <c r="E193" s="18">
        <f t="shared" si="268"/>
        <v>0</v>
      </c>
      <c r="F193" s="18">
        <f t="shared" si="269"/>
        <v>0</v>
      </c>
      <c r="G193" s="18">
        <f t="shared" si="270"/>
        <v>0</v>
      </c>
      <c r="H193" s="15">
        <f t="shared" si="382"/>
        <v>0</v>
      </c>
      <c r="I193" s="84">
        <f>IF(H193="","",RANK(H193,H192:H196,0))</f>
        <v>5</v>
      </c>
      <c r="J193" s="84" t="str">
        <f t="shared" ref="J193:J196" si="389">IF(I193&lt;5,H193,"")</f>
        <v/>
      </c>
      <c r="K193" s="65">
        <v>185</v>
      </c>
      <c r="L193" s="18">
        <f t="shared" si="271"/>
        <v>0</v>
      </c>
      <c r="M193" s="18">
        <f t="shared" si="272"/>
        <v>30</v>
      </c>
      <c r="N193" s="18">
        <f t="shared" si="273"/>
        <v>30</v>
      </c>
      <c r="O193" s="15">
        <f t="shared" si="383"/>
        <v>30</v>
      </c>
      <c r="P193" s="96">
        <f>IF(O193="","",RANK(O193,O192:O196,0))</f>
        <v>2</v>
      </c>
      <c r="Q193" s="96">
        <f t="shared" ref="Q193:Q196" si="390">IF(P193&lt;5,O193,"")</f>
        <v>30</v>
      </c>
      <c r="R193" s="65">
        <v>14</v>
      </c>
      <c r="S193" s="135">
        <f t="shared" si="274"/>
        <v>0</v>
      </c>
      <c r="T193" s="135">
        <f t="shared" si="275"/>
        <v>14</v>
      </c>
      <c r="U193" s="135">
        <f t="shared" si="276"/>
        <v>14</v>
      </c>
      <c r="V193" s="15">
        <f t="shared" si="384"/>
        <v>14</v>
      </c>
      <c r="W193" s="84">
        <f>IF(V193="","",RANK(V193,V192:V196,0))</f>
        <v>1</v>
      </c>
      <c r="X193" s="84">
        <f>IF(W193&lt;5,V193,"")</f>
        <v>14</v>
      </c>
      <c r="Y193" s="156">
        <v>22</v>
      </c>
      <c r="Z193" s="135">
        <f t="shared" si="277"/>
        <v>0</v>
      </c>
      <c r="AA193" s="135">
        <f t="shared" si="278"/>
        <v>52</v>
      </c>
      <c r="AB193" s="135">
        <f t="shared" si="279"/>
        <v>52</v>
      </c>
      <c r="AC193" s="15">
        <f t="shared" si="385"/>
        <v>52</v>
      </c>
      <c r="AD193" s="84">
        <f>IF(AC193="","",RANK(AC193,AC192:AC196,0))</f>
        <v>2</v>
      </c>
      <c r="AE193" s="84">
        <f>IF(AD193&lt;5,AC193,"")</f>
        <v>52</v>
      </c>
      <c r="AF193" s="18">
        <f t="shared" si="280"/>
        <v>96</v>
      </c>
      <c r="AG193" s="19">
        <f t="shared" si="386"/>
        <v>96</v>
      </c>
      <c r="AH193" s="19">
        <f t="shared" si="281"/>
        <v>103</v>
      </c>
      <c r="AI193" s="172"/>
      <c r="AJ193" s="129"/>
      <c r="AK193" s="176"/>
    </row>
    <row r="194" spans="1:37" ht="15" customHeight="1" x14ac:dyDescent="0.25">
      <c r="A194" s="68">
        <v>3</v>
      </c>
      <c r="B194" s="137"/>
      <c r="C194" s="139">
        <v>46</v>
      </c>
      <c r="D194" s="133">
        <v>8.9</v>
      </c>
      <c r="E194" s="18">
        <f t="shared" si="268"/>
        <v>0</v>
      </c>
      <c r="F194" s="18">
        <f t="shared" si="269"/>
        <v>9</v>
      </c>
      <c r="G194" s="18">
        <f t="shared" si="270"/>
        <v>9</v>
      </c>
      <c r="H194" s="15">
        <f t="shared" si="382"/>
        <v>9</v>
      </c>
      <c r="I194" s="84">
        <f>IF(H194="","",RANK(H194,H192:H196,0))</f>
        <v>3</v>
      </c>
      <c r="J194" s="84">
        <f t="shared" si="389"/>
        <v>9</v>
      </c>
      <c r="K194" s="65">
        <v>184</v>
      </c>
      <c r="L194" s="18">
        <f t="shared" si="271"/>
        <v>0</v>
      </c>
      <c r="M194" s="18">
        <f t="shared" si="272"/>
        <v>30</v>
      </c>
      <c r="N194" s="18">
        <f t="shared" si="273"/>
        <v>30</v>
      </c>
      <c r="O194" s="15">
        <f t="shared" si="383"/>
        <v>30</v>
      </c>
      <c r="P194" s="96">
        <f>IF(O194="","",RANK(O194,O192:O196,0))</f>
        <v>2</v>
      </c>
      <c r="Q194" s="96">
        <f t="shared" si="390"/>
        <v>30</v>
      </c>
      <c r="R194" s="65">
        <v>0</v>
      </c>
      <c r="S194" s="135">
        <f t="shared" si="274"/>
        <v>0</v>
      </c>
      <c r="T194" s="135">
        <f t="shared" si="275"/>
        <v>0</v>
      </c>
      <c r="U194" s="135">
        <f t="shared" si="276"/>
        <v>0</v>
      </c>
      <c r="V194" s="15">
        <f t="shared" si="384"/>
        <v>0</v>
      </c>
      <c r="W194" s="84">
        <f>IF(V194="","",RANK(V194,V192:V196,0))</f>
        <v>4</v>
      </c>
      <c r="X194" s="84">
        <f t="shared" ref="X194:X196" si="391">IF(W194&lt;5,V194,"")</f>
        <v>0</v>
      </c>
      <c r="Y194" s="156">
        <v>20</v>
      </c>
      <c r="Z194" s="135">
        <f t="shared" si="277"/>
        <v>0</v>
      </c>
      <c r="AA194" s="135">
        <f t="shared" si="278"/>
        <v>47</v>
      </c>
      <c r="AB194" s="135">
        <f t="shared" si="279"/>
        <v>47</v>
      </c>
      <c r="AC194" s="15">
        <f t="shared" si="385"/>
        <v>47</v>
      </c>
      <c r="AD194" s="84">
        <f>IF(AC194="","",RANK(AC194,AC192:AC196,0))</f>
        <v>3</v>
      </c>
      <c r="AE194" s="84">
        <f t="shared" ref="AE194:AE196" si="392">IF(AD194&lt;5,AC194,"")</f>
        <v>47</v>
      </c>
      <c r="AF194" s="18">
        <f t="shared" si="280"/>
        <v>86</v>
      </c>
      <c r="AG194" s="19">
        <f t="shared" si="386"/>
        <v>86</v>
      </c>
      <c r="AH194" s="19">
        <f t="shared" si="281"/>
        <v>120</v>
      </c>
      <c r="AI194" s="172"/>
      <c r="AJ194" s="129"/>
      <c r="AK194" s="176"/>
    </row>
    <row r="195" spans="1:37" ht="15" customHeight="1" x14ac:dyDescent="0.25">
      <c r="A195" s="68">
        <v>4</v>
      </c>
      <c r="B195" s="137"/>
      <c r="C195" s="139">
        <v>46</v>
      </c>
      <c r="D195" s="133">
        <v>8.8000000000000007</v>
      </c>
      <c r="E195" s="18">
        <f t="shared" si="268"/>
        <v>0</v>
      </c>
      <c r="F195" s="18">
        <f t="shared" si="269"/>
        <v>11</v>
      </c>
      <c r="G195" s="18">
        <f t="shared" si="270"/>
        <v>11</v>
      </c>
      <c r="H195" s="15">
        <f t="shared" si="382"/>
        <v>11</v>
      </c>
      <c r="I195" s="84">
        <f>IF(H195="","",RANK(H195,H192:H196,0))</f>
        <v>2</v>
      </c>
      <c r="J195" s="84">
        <f t="shared" si="389"/>
        <v>11</v>
      </c>
      <c r="K195" s="65">
        <v>169</v>
      </c>
      <c r="L195" s="18">
        <f t="shared" si="271"/>
        <v>0</v>
      </c>
      <c r="M195" s="18">
        <f t="shared" si="272"/>
        <v>22</v>
      </c>
      <c r="N195" s="18">
        <f t="shared" si="273"/>
        <v>22</v>
      </c>
      <c r="O195" s="15">
        <f t="shared" si="383"/>
        <v>22</v>
      </c>
      <c r="P195" s="96">
        <f>IF(O195="","",RANK(O195,O192:O196,0))</f>
        <v>5</v>
      </c>
      <c r="Q195" s="96" t="str">
        <f t="shared" si="390"/>
        <v/>
      </c>
      <c r="R195" s="65">
        <v>0</v>
      </c>
      <c r="S195" s="135">
        <f t="shared" si="274"/>
        <v>0</v>
      </c>
      <c r="T195" s="135">
        <f t="shared" si="275"/>
        <v>0</v>
      </c>
      <c r="U195" s="135">
        <f t="shared" si="276"/>
        <v>0</v>
      </c>
      <c r="V195" s="15">
        <f t="shared" si="384"/>
        <v>0</v>
      </c>
      <c r="W195" s="84">
        <f>IF(V195="","",RANK(V195,V192:V196,0))</f>
        <v>4</v>
      </c>
      <c r="X195" s="84"/>
      <c r="Y195" s="156">
        <v>19</v>
      </c>
      <c r="Z195" s="135">
        <f t="shared" si="277"/>
        <v>0</v>
      </c>
      <c r="AA195" s="135">
        <f t="shared" si="278"/>
        <v>44</v>
      </c>
      <c r="AB195" s="135">
        <f t="shared" si="279"/>
        <v>44</v>
      </c>
      <c r="AC195" s="15">
        <f t="shared" si="385"/>
        <v>44</v>
      </c>
      <c r="AD195" s="84">
        <f>IF(AC195="","",RANK(AC195,AC192:AC196,0))</f>
        <v>4</v>
      </c>
      <c r="AE195" s="84">
        <f t="shared" si="392"/>
        <v>44</v>
      </c>
      <c r="AF195" s="18">
        <f t="shared" si="280"/>
        <v>77</v>
      </c>
      <c r="AG195" s="19">
        <f t="shared" si="386"/>
        <v>77</v>
      </c>
      <c r="AH195" s="19">
        <f t="shared" si="281"/>
        <v>134</v>
      </c>
      <c r="AI195" s="172"/>
      <c r="AJ195" s="129"/>
      <c r="AK195" s="176"/>
    </row>
    <row r="196" spans="1:37" ht="15" customHeight="1" x14ac:dyDescent="0.25">
      <c r="A196" s="68">
        <v>5</v>
      </c>
      <c r="B196" s="137"/>
      <c r="C196" s="139">
        <v>46</v>
      </c>
      <c r="D196" s="133">
        <v>8.9</v>
      </c>
      <c r="E196" s="18">
        <f t="shared" si="268"/>
        <v>0</v>
      </c>
      <c r="F196" s="18">
        <f t="shared" si="269"/>
        <v>9</v>
      </c>
      <c r="G196" s="18">
        <f t="shared" si="270"/>
        <v>9</v>
      </c>
      <c r="H196" s="15">
        <f t="shared" si="382"/>
        <v>9</v>
      </c>
      <c r="I196" s="84">
        <f>IF(H196="","",RANK(H196,H192:H196,0))</f>
        <v>3</v>
      </c>
      <c r="J196" s="84">
        <f t="shared" si="389"/>
        <v>9</v>
      </c>
      <c r="K196" s="65">
        <v>174</v>
      </c>
      <c r="L196" s="18">
        <f t="shared" si="271"/>
        <v>0</v>
      </c>
      <c r="M196" s="18">
        <f t="shared" si="272"/>
        <v>25</v>
      </c>
      <c r="N196" s="18">
        <f t="shared" si="273"/>
        <v>25</v>
      </c>
      <c r="O196" s="15">
        <f t="shared" si="383"/>
        <v>25</v>
      </c>
      <c r="P196" s="96">
        <f>IF(O196="","",RANK(O196,O192:O196,0))</f>
        <v>4</v>
      </c>
      <c r="Q196" s="96">
        <f t="shared" si="390"/>
        <v>25</v>
      </c>
      <c r="R196" s="65">
        <v>7</v>
      </c>
      <c r="S196" s="135">
        <f t="shared" si="274"/>
        <v>0</v>
      </c>
      <c r="T196" s="135">
        <f t="shared" si="275"/>
        <v>5</v>
      </c>
      <c r="U196" s="135">
        <f t="shared" si="276"/>
        <v>5</v>
      </c>
      <c r="V196" s="15">
        <f t="shared" si="384"/>
        <v>5</v>
      </c>
      <c r="W196" s="84">
        <f>IF(V196="","",RANK(V196,V192:V196,0))</f>
        <v>3</v>
      </c>
      <c r="X196" s="84">
        <f t="shared" si="391"/>
        <v>5</v>
      </c>
      <c r="Y196" s="156">
        <v>15</v>
      </c>
      <c r="Z196" s="135">
        <f t="shared" si="277"/>
        <v>0</v>
      </c>
      <c r="AA196" s="135">
        <f t="shared" si="278"/>
        <v>32</v>
      </c>
      <c r="AB196" s="135">
        <f t="shared" si="279"/>
        <v>32</v>
      </c>
      <c r="AC196" s="15">
        <f t="shared" si="385"/>
        <v>32</v>
      </c>
      <c r="AD196" s="84">
        <f>IF(AC196="","",RANK(AC196,AC192:AC196,0))</f>
        <v>5</v>
      </c>
      <c r="AE196" s="84" t="str">
        <f t="shared" si="392"/>
        <v/>
      </c>
      <c r="AF196" s="18">
        <f t="shared" si="280"/>
        <v>71</v>
      </c>
      <c r="AG196" s="19">
        <f t="shared" si="386"/>
        <v>71</v>
      </c>
      <c r="AH196" s="19">
        <f t="shared" si="281"/>
        <v>145</v>
      </c>
      <c r="AI196" s="173"/>
      <c r="AJ196" s="129"/>
      <c r="AK196" s="176"/>
    </row>
    <row r="197" spans="1:37" ht="26.25" customHeight="1" x14ac:dyDescent="0.25">
      <c r="A197" s="68"/>
      <c r="B197" s="137"/>
      <c r="C197" s="140">
        <v>46</v>
      </c>
      <c r="D197" s="133"/>
      <c r="E197" s="18">
        <f t="shared" si="268"/>
        <v>0</v>
      </c>
      <c r="F197" s="18">
        <f t="shared" si="269"/>
        <v>0</v>
      </c>
      <c r="G197" s="18">
        <f t="shared" si="270"/>
        <v>0</v>
      </c>
      <c r="H197" s="89"/>
      <c r="I197" s="101" t="s">
        <v>455</v>
      </c>
      <c r="J197" s="109">
        <f>SUM(J192:J196)</f>
        <v>46</v>
      </c>
      <c r="K197" s="65"/>
      <c r="L197" s="18">
        <f t="shared" si="271"/>
        <v>0</v>
      </c>
      <c r="M197" s="18">
        <f t="shared" si="272"/>
        <v>0</v>
      </c>
      <c r="N197" s="18">
        <f t="shared" si="273"/>
        <v>0</v>
      </c>
      <c r="O197" s="89"/>
      <c r="P197" s="101" t="s">
        <v>455</v>
      </c>
      <c r="Q197" s="110">
        <f>SUM(Q192:Q196)</f>
        <v>116</v>
      </c>
      <c r="R197" s="65"/>
      <c r="S197" s="135">
        <f t="shared" si="274"/>
        <v>0</v>
      </c>
      <c r="T197" s="135">
        <f t="shared" si="275"/>
        <v>0</v>
      </c>
      <c r="U197" s="135">
        <f t="shared" si="276"/>
        <v>0</v>
      </c>
      <c r="V197" s="89"/>
      <c r="W197" s="101" t="s">
        <v>455</v>
      </c>
      <c r="X197" s="109">
        <f>SUM(X192:X196)</f>
        <v>27</v>
      </c>
      <c r="Y197" s="156"/>
      <c r="Z197" s="135">
        <f t="shared" si="277"/>
        <v>0</v>
      </c>
      <c r="AA197" s="135">
        <f t="shared" si="278"/>
        <v>4</v>
      </c>
      <c r="AB197" s="135">
        <f t="shared" si="279"/>
        <v>4</v>
      </c>
      <c r="AC197" s="89"/>
      <c r="AD197" s="101" t="s">
        <v>455</v>
      </c>
      <c r="AE197" s="109">
        <f>SUM(AE192:AE196)</f>
        <v>207</v>
      </c>
      <c r="AF197" s="18"/>
      <c r="AG197" s="92"/>
      <c r="AH197" s="19" t="str">
        <f t="shared" si="281"/>
        <v/>
      </c>
      <c r="AI197" s="98"/>
      <c r="AJ197" s="98"/>
      <c r="AK197" s="177"/>
    </row>
    <row r="198" spans="1:37" ht="15" customHeight="1" x14ac:dyDescent="0.25">
      <c r="A198" s="68">
        <v>1</v>
      </c>
      <c r="B198" s="137"/>
      <c r="C198" s="139">
        <v>47</v>
      </c>
      <c r="D198" s="133">
        <v>8.1</v>
      </c>
      <c r="E198" s="18">
        <f t="shared" si="268"/>
        <v>29</v>
      </c>
      <c r="F198" s="18">
        <f t="shared" si="269"/>
        <v>0</v>
      </c>
      <c r="G198" s="18">
        <f t="shared" si="270"/>
        <v>29</v>
      </c>
      <c r="H198" s="15">
        <f t="shared" ref="H198:H202" si="393">G198</f>
        <v>29</v>
      </c>
      <c r="I198" s="84">
        <f>IF(H198="","",RANK(H198,H198:H202,0))</f>
        <v>3</v>
      </c>
      <c r="J198" s="84">
        <f>IF(I198&lt;5,H198,"")</f>
        <v>29</v>
      </c>
      <c r="K198" s="65">
        <v>184</v>
      </c>
      <c r="L198" s="18">
        <f t="shared" si="271"/>
        <v>0</v>
      </c>
      <c r="M198" s="18">
        <f t="shared" si="272"/>
        <v>30</v>
      </c>
      <c r="N198" s="18">
        <f t="shared" si="273"/>
        <v>30</v>
      </c>
      <c r="O198" s="15">
        <f t="shared" ref="O198:O202" si="394">N198</f>
        <v>30</v>
      </c>
      <c r="P198" s="96">
        <f>IF(O198="","",RANK(O198,O198:O202,0))</f>
        <v>5</v>
      </c>
      <c r="Q198" s="96" t="str">
        <f>IF(P198&lt;5,O198,"")</f>
        <v/>
      </c>
      <c r="R198" s="65">
        <v>8</v>
      </c>
      <c r="S198" s="135">
        <f t="shared" si="274"/>
        <v>0</v>
      </c>
      <c r="T198" s="135">
        <f t="shared" si="275"/>
        <v>6</v>
      </c>
      <c r="U198" s="135">
        <f t="shared" si="276"/>
        <v>6</v>
      </c>
      <c r="V198" s="15">
        <f t="shared" ref="V198:V202" si="395">U198</f>
        <v>6</v>
      </c>
      <c r="W198" s="84">
        <f>IF(V198="","",RANK(V198,V198:V202,0))</f>
        <v>3</v>
      </c>
      <c r="X198" s="84">
        <f>IF(W198&lt;5,V198,"")</f>
        <v>6</v>
      </c>
      <c r="Y198" s="156">
        <v>28</v>
      </c>
      <c r="Z198" s="135">
        <f t="shared" si="277"/>
        <v>63</v>
      </c>
      <c r="AA198" s="135">
        <f t="shared" si="278"/>
        <v>0</v>
      </c>
      <c r="AB198" s="135">
        <f t="shared" si="279"/>
        <v>63</v>
      </c>
      <c r="AC198" s="15">
        <f t="shared" ref="AC198:AC202" si="396">AB198</f>
        <v>63</v>
      </c>
      <c r="AD198" s="84">
        <f>IF(AC198="","",RANK(AC198,AC198:AC202,0))</f>
        <v>2</v>
      </c>
      <c r="AE198" s="84">
        <f>IF(AD198&lt;5,AC198,"")</f>
        <v>63</v>
      </c>
      <c r="AF198" s="18">
        <f t="shared" si="280"/>
        <v>128</v>
      </c>
      <c r="AG198" s="19">
        <f t="shared" ref="AG198:AG202" si="397">AF198</f>
        <v>128</v>
      </c>
      <c r="AH198" s="19">
        <f t="shared" si="281"/>
        <v>53</v>
      </c>
      <c r="AI198" s="171">
        <f>SUM(J198:J202,Q198:Q202,X198:X202,AE198:AE202)</f>
        <v>623</v>
      </c>
      <c r="AJ198" s="129">
        <f t="shared" ref="AJ198" si="398">AI198</f>
        <v>623</v>
      </c>
      <c r="AK198" s="175">
        <f t="shared" ref="AK198" si="399">IF(ISNUMBER(AI198),RANK(AI198,$AI$6:$AI$293,0),"")</f>
        <v>6</v>
      </c>
    </row>
    <row r="199" spans="1:37" ht="15" customHeight="1" x14ac:dyDescent="0.25">
      <c r="A199" s="68">
        <v>2</v>
      </c>
      <c r="B199" s="137"/>
      <c r="C199" s="139">
        <v>47</v>
      </c>
      <c r="D199" s="133">
        <v>8.6999999999999993</v>
      </c>
      <c r="E199" s="18">
        <f t="shared" ref="E199:E262" si="400">IF(D199&gt;8.13,0,IF(D199&gt;8.1,28,IF(D199&gt;8.06,29,IF(D199&gt;8.03,30,IF(D199&gt;8,31,IF(D199&gt;7.95,32,IF(D199&gt;7.93,33,IF(D199&gt;7.9,34,IF(D199&gt;7.85,35,IF(D199&gt;7.83,36,IF(D199&gt;7.8,37,IF(D199&gt;7.75,38,IF(D199&gt;7.74,39,IF(D199&gt;7.72,40,IF(D199&gt;7.7,41,IF(D199&gt;7.65,42,IF(D199&gt;7.64,43,IF(D199&gt;7.62,44,IF(D199&gt;7.6,45,IF(D199&gt;7.55,46,IF(D199&gt;7.54,47,IF(D199&gt;7.53,48,IF(D199&gt;7.5,49,IF(D199&gt;7.45,50,IF(D199&gt;7.43,51,IF(D199&gt;7.4,52,IF(D199&gt;7.35,53,IF(D199&gt;7.34,54,IF(D199&gt;7.3,55,IF(D199&gt;7.25,56,IF(D199&gt;7.24,57,IF(D199&gt;7.2,58,IF(D199&gt;7.15,59,IF(D199&gt;7.1,60,IF(D199&gt;7,61,IF(D199&gt;7,62,IF(D199&gt;6.95,63,IF(D199&gt;6.9,64,IF(D199&gt;6.85,65,IF(D199&gt;6.8,66,IF(D199&gt;6.75,67,IF(D199&gt;6.7,68,IF(D199&gt;6.6,69,IF(D199&gt;6.1,70,))))))))))))))))))))))))))))))))))))))))))))</f>
        <v>0</v>
      </c>
      <c r="F199" s="18">
        <f t="shared" ref="F199:F262" si="401">IF(D199&gt;9.5,0,IF(D199&gt;9.4,1,IF(D199&gt;9.3,2,IF(D199&gt;9.2,3,IF(D199&gt;9.1,4,IF(D199&gt;9.05,5,IF(D199&gt;9,6,IF(D199&gt;8.95,7,IF(D199&gt;8.9,8,IF(D199&gt;8.85,9,IF(D199&gt;8.8,10,IF(D199&gt;8.75,11,IF(D199&gt;8.7,12,IF(D199&gt;8.65,13,IF(D199&gt;8.6,14,IF(D199&gt;8.55,15,IF(D199&gt;8.5,16,IF(D199&gt;8.45,17,IF(D199&gt;8.43,18,IF(D199&gt;8.4,19,IF(D199&gt;8.35,20,IF(D199&gt;8.32,21,IF(D199&gt;8.3,22,IF(D199&gt;8.25,23,IF(D199&gt;8.23,24,IF(D199&gt;8.2,25,IF(D199&gt;8.15,26,IF(D199&gt;8.13,27,))))))))))))))))))))))))))))</f>
        <v>13</v>
      </c>
      <c r="G199" s="18">
        <f t="shared" ref="G199:G262" si="402">E199+F199</f>
        <v>13</v>
      </c>
      <c r="H199" s="15">
        <f t="shared" si="393"/>
        <v>13</v>
      </c>
      <c r="I199" s="84">
        <f>IF(H199="","",RANK(H199,H198:H202,0))</f>
        <v>5</v>
      </c>
      <c r="J199" s="84" t="str">
        <f t="shared" ref="J199:J202" si="403">IF(I199&lt;5,H199,"")</f>
        <v/>
      </c>
      <c r="K199" s="65">
        <v>197</v>
      </c>
      <c r="L199" s="18">
        <f t="shared" ref="L199:L262" si="404">IF(K199&lt;230,0,IF(K199&lt;232,60,IF(K199&lt;234,61,IF(K199&lt;236,62,IF(K199&lt;238,63,IF(K199&lt;240,64,IF(K199&lt;243,65,IF(K199&lt;246,66,IF(K199&lt;249,67,IF(K199&lt;252,68,IF(K199&lt;255,69,IF(K199&lt;280,70,))))))))))))</f>
        <v>0</v>
      </c>
      <c r="M199" s="18">
        <f t="shared" ref="M199:M262" si="405">IF(K199&lt;116,0,IF(K199&lt;119,1,IF(K199&lt;122,2,IF(K199&lt;125,3,IF(K199&lt;128,4,IF(K199&lt;131,5,IF(K199&lt;134,6,IF(K199&lt;137,7,IF(K199&lt;140,8,IF(K199&lt;143,9,IF(K199&lt;146,10,IF(K199&lt;148,11,IF(K199&lt;150,12,IF(K199&lt;152,13,IF(K199&lt;154,14,IF(K199&lt;156,15,IF(K199&lt;158,16,IF(K199&lt;160,17,IF(K199&lt;162,18,IF(K199&lt;164,19,IF(K199&lt;166,20,IF(K199&lt;168,21,IF(K199&lt;170,22,IF(K199&lt;172,23,IF(K199&lt;174,24,IF(K199&lt;176,25,IF(K199&lt;178,26,IF(K199&lt;180,27,IF(K199&lt;182,28,IF(K199&lt;184,29,IF(K199&lt;186,30,IF(K199&lt;188,31,IF(K199&lt;190,32,IF(K199&lt;192,33,IF(K199&lt;194,34,IF(K199&lt;196,35,IF(K199&lt;197,36,IF(K199&lt;198,37,IF(K199&lt;199,38,IF(K199&lt;200,39,IF(K199&lt;201,40,IF(K199&lt;202,41,IF(K199&lt;203,42,IF(K199&lt;204,43,IF(K199&lt;205,44,IF(K199&lt;206,45,IF(K199&lt;207,46,IF(K199&lt;208,47,IF(K199&lt;209,48,IF(K199&lt;210,49,IF(K199&lt;212,50,IF(K199&lt;214,51,IF(K199&lt;216,52,IF(K199&lt;218,53,IF(K199&lt;220,54,IF(K199&lt;222,55,IF(K199&lt;224,56,IF(K199&lt;226,57,IF(K199&lt;228,58,IF(K199&lt;230,59,))))))))))))))))))))))))))))))))))))))))))))))))))))))))))))</f>
        <v>37</v>
      </c>
      <c r="N199" s="18">
        <f t="shared" ref="N199:N262" si="406">L199+M199</f>
        <v>37</v>
      </c>
      <c r="O199" s="15">
        <f t="shared" si="394"/>
        <v>37</v>
      </c>
      <c r="P199" s="96">
        <f>IF(O199="","",RANK(O199,O198:O202,0))</f>
        <v>4</v>
      </c>
      <c r="Q199" s="96">
        <f t="shared" ref="Q199:Q202" si="407">IF(P199&lt;5,O199,"")</f>
        <v>37</v>
      </c>
      <c r="R199" s="65">
        <v>15</v>
      </c>
      <c r="S199" s="135">
        <f t="shared" ref="S199:S262" si="408">IF(R199&lt;38,0,IF(R199&lt;40,60,IF(R199&lt;42,61,IF(R199&lt;44,62,IF(R199&lt;46,63,IF(R199&lt;48,64,IF(R199&lt;51,65,IF(R199&lt;54,66,IF(R199&lt;57,67,IF(R199&lt;60,68,IF(R199&lt;63,69,IF(R199&lt;66,70,IF(R199&lt;67,71,IF(R199&lt;68,72,IF(R199&lt;69,73,IF(R199&lt;70,74,IF(R199&lt;71,75,IF(R199&lt;72,76,IF(R199&lt;73,77,IF(R199&lt;74,78,IF(R199&lt;75,79,IF(R199&lt;76,80,IF(R199&lt;77,81,IF(R199&lt;78,82,IF(R199&lt;79,83,IF(R199&lt;80,84,IF(R199&lt;81,85,)))))))))))))))))))))))))))</f>
        <v>0</v>
      </c>
      <c r="T199" s="135">
        <f t="shared" ref="T199:T262" si="409">IF(R199&lt;3,0,IF(R199&lt;4,1,IF(R199&lt;5,2,IF(R199&lt;6,3,IF(R199&lt;7,4,IF(R199&lt;8,5,IF(R199&lt;9,6,IF(R199&lt;10,7,IF(R199&lt;11,8,IF(R199&lt;12,9,IF(R199&lt;12.5,10,IF(R199&lt;13,11,IF(R199&lt;13.5,12,IF(R199&lt;14,13,IF(R199&lt;14.5,14,IF(R199&lt;15,15,IF(R199&lt;15.5,16,IF(R199&lt;16,17,IF(R199&lt;16.5,18,IF(R199&lt;17,19,IF(R199&lt;17.5,20,IF(R199&lt;18,21,IF(R199&lt;18.5,22,IF(R199&lt;19,23,IF(R199&lt;19.5,24,IF(R199&lt;20,25,IF(R199&lt;20.5,26,IF(R199&lt;21,27,IF(R199&lt;21.5,28,IF(R199&lt;22,29,IF(R199&lt;22.5,30,IF(R199&lt;23,31,IF(R199&lt;23.5,32,IF(R199&lt;24,33,IF(R199&lt;24.5,34,IF(R199&lt;25,35,IF(R199&lt;25.5,36,IF(R199&lt;26,37,IF(R199&lt;26.5,38,IF(R199&lt;27,39,IF(R199&lt;27.5,40,IF(R199&lt;28,41,IF(R199&lt;28.5,42,IF(R199&lt;29,43,IF(R199&lt;29.5,44,IF(R199&lt;29.7,45,IF(R199&lt;30,46,IF(R199&lt;30.5,47,IF(R199&lt;30.7,48,IF(R199&lt;31,49,IF(R199&lt;31.5,50,IF(R199&lt;32,51,IF(R199&lt;32.5,52,IF(R199&lt;33,53,IF(R199&lt;33.5,54,IF(R199&lt;34,55,IF(R199&lt;35,56,IF(R199&lt;36,57,IF(R199&lt;37,58,IF(R199&lt;38,59,))))))))))))))))))))))))))))))))))))))))))))))))))))))))))))</f>
        <v>16</v>
      </c>
      <c r="U199" s="135">
        <f t="shared" ref="U199:U262" si="410">S199+T199</f>
        <v>16</v>
      </c>
      <c r="V199" s="15">
        <f t="shared" si="395"/>
        <v>16</v>
      </c>
      <c r="W199" s="84">
        <f>IF(V199="","",RANK(V199,V198:V202,0))</f>
        <v>2</v>
      </c>
      <c r="X199" s="84">
        <f t="shared" ref="X199:X202" si="411">IF(W199&lt;5,V199,"")</f>
        <v>16</v>
      </c>
      <c r="Y199" s="156">
        <v>31</v>
      </c>
      <c r="Z199" s="135">
        <f t="shared" ref="Z199:Z262" si="412">IF(Y199&lt;26,0,IF(Y199&lt;26.5,60,IF(Y199&lt;27,61,IF(Y199&lt;28,62,IF(Y199&lt;29,63,IF(Y199&lt;30,64,IF(Y199&lt;31,65,IF(Y199&lt;32,66,IF(Y199&lt;33,67,IF(Y199&lt;34,68,IF(Y199&lt;35,69,IF(Y199&lt;36,70,IF(Y199&lt;37,71,IF(Y199&lt;38,72,IF(Y199&lt;39,73,IF(Y199&lt;40,74,IF(Y199&lt;41,75,IF(Y199&lt;42,76,IF(Y199&lt;43,77,)))))))))))))))))))</f>
        <v>66</v>
      </c>
      <c r="AA199" s="135">
        <f t="shared" ref="AA199:AA262" si="413">IF(Y199&lt;-3,0,IF(Y199&lt;-2,1,IF(Y199&lt;-1,2,IF(Y199&lt;0,3,IF(Y199&lt;1,4,IF(Y199&lt;2,5,IF(Y199&lt;3,6,IF(Y199&lt;4,7,IF(Y199&lt;4.5,8,IF(Y199&lt;5,9,IF(Y199&lt;5.5,10,IF(Y199&lt;6,11,IF(Y199&lt;6.5,12,IF(Y199&lt;7,13,IF(Y199&lt;7.5,14,IF(Y199&lt;8,15,IF(Y199&lt;8.5,16,IF(Y199&lt;9,17,IF(Y199&lt;9.5,18,IF(Y199&lt;10,19,IF(Y199&lt;10.5,20,IF(Y199&lt;11,21,IF(Y199&lt;11.5,22,IF(Y199&lt;12,23,IF(Y199&lt;12.5,24,IF(Y199&lt;13,25,IF(Y199&lt;13.5,26,IF(Y199&lt;13.7,27,IF(Y199&lt;14,28,IF(Y199&lt;14.5,29,IF(Y199&lt;14.6,30,IF(Y199&lt;15,31,IF(Y199&lt;15.5,32,IF(Y199&lt;15.6,33,IF(Y199&lt;16,34,IF(Y199&lt;16.5,35,IF(Y199&lt;16.7,36,IF(Y199&lt;17,37,IF(Y199&lt;17.5,38,IF(Y199&lt;17.7,39,IF(Y199&lt;18,40,IF(Y199&lt;18.5,41,IF(Y199&lt;18.6,42,IF(Y199&lt;19,43,IF(Y199&lt;19.5,44,IF(Y199&lt;19.6,45,IF(Y199&lt;20,46,IF(Y199&lt;20.5,47,IF(Y199&lt;20.6,48,IF(Y199&lt;21,49,IF(Y199&lt;21.5,50,IF(Y199&lt;22,51,IF(Y199&lt;22.5,52,IF(Y199&lt;23,53,IF(Y199&lt;23.5,54,IF(Y199&lt;24,55,IF(Y199&lt;24.5,56,IF(Y199&lt;25,57,IF(Y199&lt;25.5,58,IF(Y199&lt;26,59,))))))))))))))))))))))))))))))))))))))))))))))))))))))))))))</f>
        <v>0</v>
      </c>
      <c r="AB199" s="135">
        <f t="shared" ref="AB199:AB262" si="414">Z199+AA199</f>
        <v>66</v>
      </c>
      <c r="AC199" s="15">
        <f t="shared" si="396"/>
        <v>66</v>
      </c>
      <c r="AD199" s="84">
        <f>IF(AC199="","",RANK(AC199,AC198:AC202,0))</f>
        <v>1</v>
      </c>
      <c r="AE199" s="84">
        <f t="shared" ref="AE199:AE202" si="415">IF(AD199&lt;5,AC199,"")</f>
        <v>66</v>
      </c>
      <c r="AF199" s="18">
        <f t="shared" ref="AF199:AF262" si="416">H199+O199+V199+AC199</f>
        <v>132</v>
      </c>
      <c r="AG199" s="19">
        <f t="shared" si="397"/>
        <v>132</v>
      </c>
      <c r="AH199" s="19">
        <f t="shared" ref="AH199:AH262" si="417">IF(ISNUMBER(AG199),RANK(AG199,$AG$6:$AG$293,0),"")</f>
        <v>47</v>
      </c>
      <c r="AI199" s="172"/>
      <c r="AJ199" s="129"/>
      <c r="AK199" s="176"/>
    </row>
    <row r="200" spans="1:37" ht="15" customHeight="1" x14ac:dyDescent="0.25">
      <c r="A200" s="68">
        <v>3</v>
      </c>
      <c r="B200" s="137"/>
      <c r="C200" s="139">
        <v>47</v>
      </c>
      <c r="D200" s="133">
        <v>7.9</v>
      </c>
      <c r="E200" s="18">
        <f t="shared" si="400"/>
        <v>35</v>
      </c>
      <c r="F200" s="18">
        <f t="shared" si="401"/>
        <v>0</v>
      </c>
      <c r="G200" s="18">
        <f t="shared" si="402"/>
        <v>35</v>
      </c>
      <c r="H200" s="15">
        <f t="shared" si="393"/>
        <v>35</v>
      </c>
      <c r="I200" s="84">
        <f>IF(H200="","",RANK(H200,H198:H202,0))</f>
        <v>2</v>
      </c>
      <c r="J200" s="84">
        <f t="shared" si="403"/>
        <v>35</v>
      </c>
      <c r="K200" s="65">
        <v>215</v>
      </c>
      <c r="L200" s="18">
        <f t="shared" si="404"/>
        <v>0</v>
      </c>
      <c r="M200" s="18">
        <f t="shared" si="405"/>
        <v>52</v>
      </c>
      <c r="N200" s="18">
        <f t="shared" si="406"/>
        <v>52</v>
      </c>
      <c r="O200" s="15">
        <f t="shared" si="394"/>
        <v>52</v>
      </c>
      <c r="P200" s="96">
        <f>IF(O200="","",RANK(O200,O198:O202,0))</f>
        <v>2</v>
      </c>
      <c r="Q200" s="96">
        <f t="shared" si="407"/>
        <v>52</v>
      </c>
      <c r="R200" s="65">
        <v>20</v>
      </c>
      <c r="S200" s="135">
        <f t="shared" si="408"/>
        <v>0</v>
      </c>
      <c r="T200" s="135">
        <f t="shared" si="409"/>
        <v>26</v>
      </c>
      <c r="U200" s="135">
        <f t="shared" si="410"/>
        <v>26</v>
      </c>
      <c r="V200" s="15">
        <f t="shared" si="395"/>
        <v>26</v>
      </c>
      <c r="W200" s="84">
        <f>IF(V200="","",RANK(V200,V198:V202,0))</f>
        <v>1</v>
      </c>
      <c r="X200" s="84">
        <f t="shared" si="411"/>
        <v>26</v>
      </c>
      <c r="Y200" s="156">
        <v>28</v>
      </c>
      <c r="Z200" s="135">
        <f t="shared" si="412"/>
        <v>63</v>
      </c>
      <c r="AA200" s="135">
        <f t="shared" si="413"/>
        <v>0</v>
      </c>
      <c r="AB200" s="135">
        <f t="shared" si="414"/>
        <v>63</v>
      </c>
      <c r="AC200" s="15">
        <f t="shared" si="396"/>
        <v>63</v>
      </c>
      <c r="AD200" s="84">
        <f>IF(AC200="","",RANK(AC200,AC198:AC202,0))</f>
        <v>2</v>
      </c>
      <c r="AE200" s="84">
        <f t="shared" si="415"/>
        <v>63</v>
      </c>
      <c r="AF200" s="18">
        <f t="shared" si="416"/>
        <v>176</v>
      </c>
      <c r="AG200" s="19">
        <f t="shared" si="397"/>
        <v>176</v>
      </c>
      <c r="AH200" s="19">
        <f t="shared" si="417"/>
        <v>12</v>
      </c>
      <c r="AI200" s="172"/>
      <c r="AJ200" s="129"/>
      <c r="AK200" s="176"/>
    </row>
    <row r="201" spans="1:37" ht="15" customHeight="1" x14ac:dyDescent="0.25">
      <c r="A201" s="68">
        <v>4</v>
      </c>
      <c r="B201" s="137"/>
      <c r="C201" s="139">
        <v>47</v>
      </c>
      <c r="D201" s="133">
        <v>8.1999999999999993</v>
      </c>
      <c r="E201" s="18">
        <f t="shared" si="400"/>
        <v>0</v>
      </c>
      <c r="F201" s="18">
        <f t="shared" si="401"/>
        <v>26</v>
      </c>
      <c r="G201" s="18">
        <f t="shared" si="402"/>
        <v>26</v>
      </c>
      <c r="H201" s="15">
        <f t="shared" si="393"/>
        <v>26</v>
      </c>
      <c r="I201" s="84">
        <f>IF(H201="","",RANK(H201,H198:H202,0))</f>
        <v>4</v>
      </c>
      <c r="J201" s="84">
        <f t="shared" si="403"/>
        <v>26</v>
      </c>
      <c r="K201" s="65">
        <v>199</v>
      </c>
      <c r="L201" s="18">
        <f t="shared" si="404"/>
        <v>0</v>
      </c>
      <c r="M201" s="18">
        <f t="shared" si="405"/>
        <v>39</v>
      </c>
      <c r="N201" s="18">
        <f t="shared" si="406"/>
        <v>39</v>
      </c>
      <c r="O201" s="15">
        <f t="shared" si="394"/>
        <v>39</v>
      </c>
      <c r="P201" s="96">
        <f>IF(O201="","",RANK(O201,O198:O202,0))</f>
        <v>3</v>
      </c>
      <c r="Q201" s="96">
        <f t="shared" si="407"/>
        <v>39</v>
      </c>
      <c r="R201" s="65">
        <v>5</v>
      </c>
      <c r="S201" s="135">
        <f t="shared" si="408"/>
        <v>0</v>
      </c>
      <c r="T201" s="135">
        <f t="shared" si="409"/>
        <v>3</v>
      </c>
      <c r="U201" s="135">
        <f t="shared" si="410"/>
        <v>3</v>
      </c>
      <c r="V201" s="15">
        <f t="shared" si="395"/>
        <v>3</v>
      </c>
      <c r="W201" s="84">
        <f>IF(V201="","",RANK(V201,V198:V202,0))</f>
        <v>5</v>
      </c>
      <c r="X201" s="84" t="str">
        <f t="shared" si="411"/>
        <v/>
      </c>
      <c r="Y201" s="156">
        <v>14</v>
      </c>
      <c r="Z201" s="135">
        <f t="shared" si="412"/>
        <v>0</v>
      </c>
      <c r="AA201" s="135">
        <f t="shared" si="413"/>
        <v>29</v>
      </c>
      <c r="AB201" s="135">
        <f t="shared" si="414"/>
        <v>29</v>
      </c>
      <c r="AC201" s="15">
        <f t="shared" si="396"/>
        <v>29</v>
      </c>
      <c r="AD201" s="84">
        <f>IF(AC201="","",RANK(AC201,AC198:AC202,0))</f>
        <v>5</v>
      </c>
      <c r="AE201" s="84" t="str">
        <f t="shared" si="415"/>
        <v/>
      </c>
      <c r="AF201" s="18">
        <f t="shared" si="416"/>
        <v>97</v>
      </c>
      <c r="AG201" s="19">
        <f t="shared" si="397"/>
        <v>97</v>
      </c>
      <c r="AH201" s="19">
        <f t="shared" si="417"/>
        <v>99</v>
      </c>
      <c r="AI201" s="172"/>
      <c r="AJ201" s="129"/>
      <c r="AK201" s="176"/>
    </row>
    <row r="202" spans="1:37" ht="15" customHeight="1" x14ac:dyDescent="0.25">
      <c r="A202" s="68">
        <v>5</v>
      </c>
      <c r="B202" s="137"/>
      <c r="C202" s="139">
        <v>47</v>
      </c>
      <c r="D202" s="133">
        <v>7.5</v>
      </c>
      <c r="E202" s="18">
        <f t="shared" si="400"/>
        <v>50</v>
      </c>
      <c r="F202" s="18">
        <f t="shared" si="401"/>
        <v>0</v>
      </c>
      <c r="G202" s="18">
        <f t="shared" si="402"/>
        <v>50</v>
      </c>
      <c r="H202" s="15">
        <f t="shared" si="393"/>
        <v>50</v>
      </c>
      <c r="I202" s="84">
        <f>IF(H202="","",RANK(H202,H198:H202,0))</f>
        <v>1</v>
      </c>
      <c r="J202" s="84">
        <f t="shared" si="403"/>
        <v>50</v>
      </c>
      <c r="K202" s="65">
        <v>216</v>
      </c>
      <c r="L202" s="18">
        <f t="shared" si="404"/>
        <v>0</v>
      </c>
      <c r="M202" s="18">
        <f t="shared" si="405"/>
        <v>53</v>
      </c>
      <c r="N202" s="18">
        <f t="shared" si="406"/>
        <v>53</v>
      </c>
      <c r="O202" s="15">
        <f t="shared" si="394"/>
        <v>53</v>
      </c>
      <c r="P202" s="96">
        <f>IF(O202="","",RANK(O202,O198:O202,0))</f>
        <v>1</v>
      </c>
      <c r="Q202" s="96">
        <f t="shared" si="407"/>
        <v>53</v>
      </c>
      <c r="R202" s="65">
        <v>6</v>
      </c>
      <c r="S202" s="135">
        <f t="shared" si="408"/>
        <v>0</v>
      </c>
      <c r="T202" s="135">
        <f t="shared" si="409"/>
        <v>4</v>
      </c>
      <c r="U202" s="135">
        <f t="shared" si="410"/>
        <v>4</v>
      </c>
      <c r="V202" s="15">
        <f t="shared" si="395"/>
        <v>4</v>
      </c>
      <c r="W202" s="84">
        <f>IF(V202="","",RANK(V202,V198:V202,0))</f>
        <v>4</v>
      </c>
      <c r="X202" s="84">
        <f t="shared" si="411"/>
        <v>4</v>
      </c>
      <c r="Y202" s="156">
        <v>25</v>
      </c>
      <c r="Z202" s="135">
        <f t="shared" si="412"/>
        <v>0</v>
      </c>
      <c r="AA202" s="135">
        <f t="shared" si="413"/>
        <v>58</v>
      </c>
      <c r="AB202" s="135">
        <f t="shared" si="414"/>
        <v>58</v>
      </c>
      <c r="AC202" s="15">
        <f t="shared" si="396"/>
        <v>58</v>
      </c>
      <c r="AD202" s="84">
        <f>IF(AC202="","",RANK(AC202,AC198:AC202,0))</f>
        <v>4</v>
      </c>
      <c r="AE202" s="84">
        <f t="shared" si="415"/>
        <v>58</v>
      </c>
      <c r="AF202" s="18">
        <f t="shared" si="416"/>
        <v>165</v>
      </c>
      <c r="AG202" s="19">
        <f t="shared" si="397"/>
        <v>165</v>
      </c>
      <c r="AH202" s="19">
        <f t="shared" si="417"/>
        <v>20</v>
      </c>
      <c r="AI202" s="173"/>
      <c r="AJ202" s="129"/>
      <c r="AK202" s="176"/>
    </row>
    <row r="203" spans="1:37" ht="26.25" customHeight="1" x14ac:dyDescent="0.25">
      <c r="A203" s="68"/>
      <c r="B203" s="137"/>
      <c r="C203" s="140">
        <v>47</v>
      </c>
      <c r="D203" s="133"/>
      <c r="E203" s="18">
        <f t="shared" si="400"/>
        <v>0</v>
      </c>
      <c r="F203" s="18">
        <f t="shared" si="401"/>
        <v>0</v>
      </c>
      <c r="G203" s="18">
        <f t="shared" si="402"/>
        <v>0</v>
      </c>
      <c r="H203" s="89"/>
      <c r="I203" s="101" t="s">
        <v>455</v>
      </c>
      <c r="J203" s="109">
        <f>SUM(J198:J202)</f>
        <v>140</v>
      </c>
      <c r="K203" s="65"/>
      <c r="L203" s="18">
        <f t="shared" si="404"/>
        <v>0</v>
      </c>
      <c r="M203" s="18">
        <f t="shared" si="405"/>
        <v>0</v>
      </c>
      <c r="N203" s="18">
        <f t="shared" si="406"/>
        <v>0</v>
      </c>
      <c r="O203" s="89"/>
      <c r="P203" s="101" t="s">
        <v>455</v>
      </c>
      <c r="Q203" s="110">
        <f>SUM(Q198:Q202)</f>
        <v>181</v>
      </c>
      <c r="R203" s="65"/>
      <c r="S203" s="135">
        <f t="shared" si="408"/>
        <v>0</v>
      </c>
      <c r="T203" s="135">
        <f t="shared" si="409"/>
        <v>0</v>
      </c>
      <c r="U203" s="135">
        <f t="shared" si="410"/>
        <v>0</v>
      </c>
      <c r="V203" s="89"/>
      <c r="W203" s="101" t="s">
        <v>455</v>
      </c>
      <c r="X203" s="109">
        <f>SUM(X198:X202)</f>
        <v>52</v>
      </c>
      <c r="Y203" s="156"/>
      <c r="Z203" s="135">
        <f t="shared" si="412"/>
        <v>0</v>
      </c>
      <c r="AA203" s="135">
        <f t="shared" si="413"/>
        <v>4</v>
      </c>
      <c r="AB203" s="135">
        <f t="shared" si="414"/>
        <v>4</v>
      </c>
      <c r="AC203" s="89"/>
      <c r="AD203" s="101" t="s">
        <v>455</v>
      </c>
      <c r="AE203" s="109">
        <f>SUM(AE198:AE202)</f>
        <v>250</v>
      </c>
      <c r="AF203" s="18"/>
      <c r="AG203" s="92"/>
      <c r="AH203" s="19" t="str">
        <f t="shared" si="417"/>
        <v/>
      </c>
      <c r="AI203" s="98"/>
      <c r="AJ203" s="98"/>
      <c r="AK203" s="177"/>
    </row>
    <row r="204" spans="1:37" ht="15" customHeight="1" x14ac:dyDescent="0.25">
      <c r="A204" s="68">
        <v>1</v>
      </c>
      <c r="B204" s="137"/>
      <c r="C204" s="139">
        <v>48</v>
      </c>
      <c r="D204" s="133">
        <v>7.8</v>
      </c>
      <c r="E204" s="18">
        <f t="shared" si="400"/>
        <v>38</v>
      </c>
      <c r="F204" s="18">
        <f t="shared" si="401"/>
        <v>0</v>
      </c>
      <c r="G204" s="18">
        <f t="shared" si="402"/>
        <v>38</v>
      </c>
      <c r="H204" s="15">
        <f t="shared" ref="H204:H208" si="418">G204</f>
        <v>38</v>
      </c>
      <c r="I204" s="84">
        <f>IF(H204="","",RANK(H204,H204:H208,0))</f>
        <v>2</v>
      </c>
      <c r="J204" s="84">
        <f>IF(I204&lt;5,H204,"")</f>
        <v>38</v>
      </c>
      <c r="K204" s="65">
        <v>206</v>
      </c>
      <c r="L204" s="18">
        <f t="shared" si="404"/>
        <v>0</v>
      </c>
      <c r="M204" s="18">
        <f t="shared" si="405"/>
        <v>46</v>
      </c>
      <c r="N204" s="18">
        <f t="shared" si="406"/>
        <v>46</v>
      </c>
      <c r="O204" s="15">
        <f t="shared" ref="O204:O208" si="419">N204</f>
        <v>46</v>
      </c>
      <c r="P204" s="96">
        <f>IF(O204="","",RANK(O204,O204:O208,0))</f>
        <v>2</v>
      </c>
      <c r="Q204" s="96">
        <f>IF(P204&lt;5,O204,"")</f>
        <v>46</v>
      </c>
      <c r="R204" s="65">
        <v>34</v>
      </c>
      <c r="S204" s="135">
        <f t="shared" si="408"/>
        <v>0</v>
      </c>
      <c r="T204" s="135">
        <f t="shared" si="409"/>
        <v>56</v>
      </c>
      <c r="U204" s="135">
        <f t="shared" si="410"/>
        <v>56</v>
      </c>
      <c r="V204" s="15">
        <f t="shared" ref="V204:V208" si="420">U204</f>
        <v>56</v>
      </c>
      <c r="W204" s="84">
        <f>IF(V204="","",RANK(V204,V204:V208,0))</f>
        <v>1</v>
      </c>
      <c r="X204" s="84">
        <f>IF(W204&lt;5,V204,"")</f>
        <v>56</v>
      </c>
      <c r="Y204" s="156">
        <v>14.5</v>
      </c>
      <c r="Z204" s="135">
        <f t="shared" si="412"/>
        <v>0</v>
      </c>
      <c r="AA204" s="135">
        <f t="shared" si="413"/>
        <v>30</v>
      </c>
      <c r="AB204" s="135">
        <f t="shared" si="414"/>
        <v>30</v>
      </c>
      <c r="AC204" s="15">
        <f t="shared" ref="AC204:AC208" si="421">AB204</f>
        <v>30</v>
      </c>
      <c r="AD204" s="84">
        <f>IF(AC204="","",RANK(AC204,AC204:AC208,0))</f>
        <v>4</v>
      </c>
      <c r="AE204" s="84">
        <f>IF(AD204&lt;5,AC204,"")</f>
        <v>30</v>
      </c>
      <c r="AF204" s="18">
        <f t="shared" si="416"/>
        <v>170</v>
      </c>
      <c r="AG204" s="19">
        <f t="shared" ref="AG204:AG208" si="422">AF204</f>
        <v>170</v>
      </c>
      <c r="AH204" s="19">
        <f t="shared" si="417"/>
        <v>15</v>
      </c>
      <c r="AI204" s="171">
        <f>SUM(J204:J208,Q204:Q208,X204:X208,AE204:AE208)</f>
        <v>595</v>
      </c>
      <c r="AJ204" s="129">
        <f t="shared" ref="AJ204" si="423">AI204</f>
        <v>595</v>
      </c>
      <c r="AK204" s="175">
        <f t="shared" ref="AK204" si="424">IF(ISNUMBER(AI204),RANK(AI204,$AI$6:$AI$293,0),"")</f>
        <v>7</v>
      </c>
    </row>
    <row r="205" spans="1:37" ht="15" customHeight="1" x14ac:dyDescent="0.25">
      <c r="A205" s="68">
        <v>2</v>
      </c>
      <c r="B205" s="137"/>
      <c r="C205" s="139">
        <v>48</v>
      </c>
      <c r="D205" s="133">
        <v>8.4</v>
      </c>
      <c r="E205" s="18">
        <f t="shared" si="400"/>
        <v>0</v>
      </c>
      <c r="F205" s="18">
        <f t="shared" si="401"/>
        <v>20</v>
      </c>
      <c r="G205" s="18">
        <f t="shared" si="402"/>
        <v>20</v>
      </c>
      <c r="H205" s="15">
        <f t="shared" si="418"/>
        <v>20</v>
      </c>
      <c r="I205" s="84">
        <f>IF(H205="","",RANK(H205,H204:H208,0))</f>
        <v>5</v>
      </c>
      <c r="J205" s="84" t="str">
        <f t="shared" ref="J205:J208" si="425">IF(I205&lt;5,H205,"")</f>
        <v/>
      </c>
      <c r="K205" s="65">
        <v>181</v>
      </c>
      <c r="L205" s="18">
        <f t="shared" si="404"/>
        <v>0</v>
      </c>
      <c r="M205" s="18">
        <f t="shared" si="405"/>
        <v>28</v>
      </c>
      <c r="N205" s="18">
        <f t="shared" si="406"/>
        <v>28</v>
      </c>
      <c r="O205" s="15">
        <f t="shared" si="419"/>
        <v>28</v>
      </c>
      <c r="P205" s="96">
        <f>IF(O205="","",RANK(O205,O204:O208,0))</f>
        <v>4</v>
      </c>
      <c r="Q205" s="96">
        <f t="shared" ref="Q205:Q208" si="426">IF(P205&lt;5,O205,"")</f>
        <v>28</v>
      </c>
      <c r="R205" s="65">
        <v>14</v>
      </c>
      <c r="S205" s="135">
        <f t="shared" si="408"/>
        <v>0</v>
      </c>
      <c r="T205" s="135">
        <f t="shared" si="409"/>
        <v>14</v>
      </c>
      <c r="U205" s="135">
        <f t="shared" si="410"/>
        <v>14</v>
      </c>
      <c r="V205" s="15">
        <f t="shared" si="420"/>
        <v>14</v>
      </c>
      <c r="W205" s="84">
        <f>IF(V205="","",RANK(V205,V204:V208,0))</f>
        <v>3</v>
      </c>
      <c r="X205" s="84">
        <f t="shared" ref="X205:X208" si="427">IF(W205&lt;5,V205,"")</f>
        <v>14</v>
      </c>
      <c r="Y205" s="156">
        <v>17</v>
      </c>
      <c r="Z205" s="135">
        <f t="shared" si="412"/>
        <v>0</v>
      </c>
      <c r="AA205" s="135">
        <f t="shared" si="413"/>
        <v>38</v>
      </c>
      <c r="AB205" s="135">
        <f t="shared" si="414"/>
        <v>38</v>
      </c>
      <c r="AC205" s="15">
        <f t="shared" si="421"/>
        <v>38</v>
      </c>
      <c r="AD205" s="84">
        <f>IF(AC205="","",RANK(AC205,AC204:AC208,0))</f>
        <v>2</v>
      </c>
      <c r="AE205" s="84">
        <f t="shared" ref="AE205:AE208" si="428">IF(AD205&lt;5,AC205,"")</f>
        <v>38</v>
      </c>
      <c r="AF205" s="18">
        <f t="shared" si="416"/>
        <v>100</v>
      </c>
      <c r="AG205" s="19">
        <f t="shared" si="422"/>
        <v>100</v>
      </c>
      <c r="AH205" s="19">
        <f t="shared" si="417"/>
        <v>92</v>
      </c>
      <c r="AI205" s="172"/>
      <c r="AJ205" s="129"/>
      <c r="AK205" s="176"/>
    </row>
    <row r="206" spans="1:37" ht="15" customHeight="1" x14ac:dyDescent="0.25">
      <c r="A206" s="68">
        <v>3</v>
      </c>
      <c r="B206" s="137"/>
      <c r="C206" s="139">
        <v>48</v>
      </c>
      <c r="D206" s="133">
        <v>7.4</v>
      </c>
      <c r="E206" s="18">
        <f t="shared" si="400"/>
        <v>53</v>
      </c>
      <c r="F206" s="18">
        <f t="shared" si="401"/>
        <v>0</v>
      </c>
      <c r="G206" s="18">
        <f t="shared" si="402"/>
        <v>53</v>
      </c>
      <c r="H206" s="15">
        <f t="shared" si="418"/>
        <v>53</v>
      </c>
      <c r="I206" s="84">
        <f>IF(H206="","",RANK(H206,H204:H208,0))</f>
        <v>1</v>
      </c>
      <c r="J206" s="84">
        <f t="shared" si="425"/>
        <v>53</v>
      </c>
      <c r="K206" s="65">
        <v>197</v>
      </c>
      <c r="L206" s="18">
        <f t="shared" si="404"/>
        <v>0</v>
      </c>
      <c r="M206" s="18">
        <f t="shared" si="405"/>
        <v>37</v>
      </c>
      <c r="N206" s="18">
        <f t="shared" si="406"/>
        <v>37</v>
      </c>
      <c r="O206" s="15">
        <f t="shared" si="419"/>
        <v>37</v>
      </c>
      <c r="P206" s="96">
        <f>IF(O206="","",RANK(O206,O204:O208,0))</f>
        <v>3</v>
      </c>
      <c r="Q206" s="96">
        <f t="shared" si="426"/>
        <v>37</v>
      </c>
      <c r="R206" s="65">
        <v>12</v>
      </c>
      <c r="S206" s="135">
        <f t="shared" si="408"/>
        <v>0</v>
      </c>
      <c r="T206" s="135">
        <f t="shared" si="409"/>
        <v>10</v>
      </c>
      <c r="U206" s="135">
        <f t="shared" si="410"/>
        <v>10</v>
      </c>
      <c r="V206" s="15">
        <f t="shared" si="420"/>
        <v>10</v>
      </c>
      <c r="W206" s="84">
        <f>IF(V206="","",RANK(V206,V204:V208,0))</f>
        <v>4</v>
      </c>
      <c r="X206" s="84">
        <f t="shared" si="427"/>
        <v>10</v>
      </c>
      <c r="Y206" s="156">
        <v>14</v>
      </c>
      <c r="Z206" s="135">
        <f t="shared" si="412"/>
        <v>0</v>
      </c>
      <c r="AA206" s="135">
        <f t="shared" si="413"/>
        <v>29</v>
      </c>
      <c r="AB206" s="135">
        <f t="shared" si="414"/>
        <v>29</v>
      </c>
      <c r="AC206" s="15">
        <f t="shared" si="421"/>
        <v>29</v>
      </c>
      <c r="AD206" s="84">
        <f>IF(AC206="","",RANK(AC206,AC204:AC208,0))</f>
        <v>5</v>
      </c>
      <c r="AE206" s="84" t="str">
        <f t="shared" si="428"/>
        <v/>
      </c>
      <c r="AF206" s="18">
        <f t="shared" si="416"/>
        <v>129</v>
      </c>
      <c r="AG206" s="19">
        <f t="shared" si="422"/>
        <v>129</v>
      </c>
      <c r="AH206" s="19">
        <f t="shared" si="417"/>
        <v>51</v>
      </c>
      <c r="AI206" s="172"/>
      <c r="AJ206" s="129"/>
      <c r="AK206" s="176"/>
    </row>
    <row r="207" spans="1:37" ht="15" customHeight="1" x14ac:dyDescent="0.25">
      <c r="A207" s="68">
        <v>4</v>
      </c>
      <c r="B207" s="137"/>
      <c r="C207" s="139">
        <v>48</v>
      </c>
      <c r="D207" s="133">
        <v>7.8</v>
      </c>
      <c r="E207" s="18">
        <f t="shared" si="400"/>
        <v>38</v>
      </c>
      <c r="F207" s="18">
        <f t="shared" si="401"/>
        <v>0</v>
      </c>
      <c r="G207" s="18">
        <f t="shared" si="402"/>
        <v>38</v>
      </c>
      <c r="H207" s="15">
        <f t="shared" si="418"/>
        <v>38</v>
      </c>
      <c r="I207" s="84">
        <f>IF(H207="","",RANK(H207,H204:H208,0))</f>
        <v>2</v>
      </c>
      <c r="J207" s="84">
        <f t="shared" si="425"/>
        <v>38</v>
      </c>
      <c r="K207" s="65">
        <v>210</v>
      </c>
      <c r="L207" s="18">
        <f t="shared" si="404"/>
        <v>0</v>
      </c>
      <c r="M207" s="18">
        <f t="shared" si="405"/>
        <v>50</v>
      </c>
      <c r="N207" s="18">
        <f t="shared" si="406"/>
        <v>50</v>
      </c>
      <c r="O207" s="15">
        <f t="shared" si="419"/>
        <v>50</v>
      </c>
      <c r="P207" s="96">
        <f>IF(O207="","",RANK(O207,O204:O208,0))</f>
        <v>1</v>
      </c>
      <c r="Q207" s="96">
        <f t="shared" si="426"/>
        <v>50</v>
      </c>
      <c r="R207" s="65">
        <v>25</v>
      </c>
      <c r="S207" s="135">
        <f t="shared" si="408"/>
        <v>0</v>
      </c>
      <c r="T207" s="135">
        <f t="shared" si="409"/>
        <v>36</v>
      </c>
      <c r="U207" s="135">
        <f t="shared" si="410"/>
        <v>36</v>
      </c>
      <c r="V207" s="15">
        <f t="shared" si="420"/>
        <v>36</v>
      </c>
      <c r="W207" s="84">
        <f>IF(V207="","",RANK(V207,V204:V208,0))</f>
        <v>2</v>
      </c>
      <c r="X207" s="84">
        <f t="shared" si="427"/>
        <v>36</v>
      </c>
      <c r="Y207" s="156">
        <v>16</v>
      </c>
      <c r="Z207" s="135">
        <f t="shared" si="412"/>
        <v>0</v>
      </c>
      <c r="AA207" s="135">
        <f t="shared" si="413"/>
        <v>35</v>
      </c>
      <c r="AB207" s="135">
        <f t="shared" si="414"/>
        <v>35</v>
      </c>
      <c r="AC207" s="15">
        <f t="shared" si="421"/>
        <v>35</v>
      </c>
      <c r="AD207" s="84">
        <f>IF(AC207="","",RANK(AC207,AC204:AC208,0))</f>
        <v>3</v>
      </c>
      <c r="AE207" s="84">
        <f t="shared" si="428"/>
        <v>35</v>
      </c>
      <c r="AF207" s="18">
        <f t="shared" si="416"/>
        <v>159</v>
      </c>
      <c r="AG207" s="19">
        <f t="shared" si="422"/>
        <v>159</v>
      </c>
      <c r="AH207" s="19">
        <f t="shared" si="417"/>
        <v>24</v>
      </c>
      <c r="AI207" s="172"/>
      <c r="AJ207" s="129"/>
      <c r="AK207" s="176"/>
    </row>
    <row r="208" spans="1:37" ht="15" customHeight="1" x14ac:dyDescent="0.25">
      <c r="A208" s="68">
        <v>5</v>
      </c>
      <c r="B208" s="137"/>
      <c r="C208" s="139">
        <v>48</v>
      </c>
      <c r="D208" s="133">
        <v>8.1999999999999993</v>
      </c>
      <c r="E208" s="18">
        <f t="shared" si="400"/>
        <v>0</v>
      </c>
      <c r="F208" s="18">
        <f t="shared" si="401"/>
        <v>26</v>
      </c>
      <c r="G208" s="18">
        <f t="shared" si="402"/>
        <v>26</v>
      </c>
      <c r="H208" s="15">
        <f t="shared" si="418"/>
        <v>26</v>
      </c>
      <c r="I208" s="84">
        <f>IF(H208="","",RANK(H208,H204:H208,0))</f>
        <v>4</v>
      </c>
      <c r="J208" s="84">
        <f t="shared" si="425"/>
        <v>26</v>
      </c>
      <c r="K208" s="65">
        <v>173</v>
      </c>
      <c r="L208" s="18">
        <f t="shared" si="404"/>
        <v>0</v>
      </c>
      <c r="M208" s="18">
        <f t="shared" si="405"/>
        <v>24</v>
      </c>
      <c r="N208" s="18">
        <f t="shared" si="406"/>
        <v>24</v>
      </c>
      <c r="O208" s="15">
        <f t="shared" si="419"/>
        <v>24</v>
      </c>
      <c r="P208" s="96">
        <f>IF(O208="","",RANK(O208,O204:O208,0))</f>
        <v>5</v>
      </c>
      <c r="Q208" s="96" t="str">
        <f t="shared" si="426"/>
        <v/>
      </c>
      <c r="R208" s="65">
        <v>5</v>
      </c>
      <c r="S208" s="135">
        <f t="shared" si="408"/>
        <v>0</v>
      </c>
      <c r="T208" s="135">
        <f t="shared" si="409"/>
        <v>3</v>
      </c>
      <c r="U208" s="135">
        <f t="shared" si="410"/>
        <v>3</v>
      </c>
      <c r="V208" s="15">
        <f t="shared" si="420"/>
        <v>3</v>
      </c>
      <c r="W208" s="84">
        <f>IF(V208="","",RANK(V208,V204:V208,0))</f>
        <v>5</v>
      </c>
      <c r="X208" s="84" t="str">
        <f t="shared" si="427"/>
        <v/>
      </c>
      <c r="Y208" s="156">
        <v>26</v>
      </c>
      <c r="Z208" s="135">
        <f t="shared" si="412"/>
        <v>60</v>
      </c>
      <c r="AA208" s="135">
        <f t="shared" si="413"/>
        <v>0</v>
      </c>
      <c r="AB208" s="135">
        <f t="shared" si="414"/>
        <v>60</v>
      </c>
      <c r="AC208" s="15">
        <f t="shared" si="421"/>
        <v>60</v>
      </c>
      <c r="AD208" s="84">
        <f>IF(AC208="","",RANK(AC208,AC204:AC208,0))</f>
        <v>1</v>
      </c>
      <c r="AE208" s="84">
        <f t="shared" si="428"/>
        <v>60</v>
      </c>
      <c r="AF208" s="18">
        <f t="shared" si="416"/>
        <v>113</v>
      </c>
      <c r="AG208" s="19">
        <f t="shared" si="422"/>
        <v>113</v>
      </c>
      <c r="AH208" s="19">
        <f t="shared" si="417"/>
        <v>79</v>
      </c>
      <c r="AI208" s="173"/>
      <c r="AJ208" s="129"/>
      <c r="AK208" s="176"/>
    </row>
    <row r="209" spans="1:37" ht="26.25" customHeight="1" x14ac:dyDescent="0.25">
      <c r="A209" s="68"/>
      <c r="B209" s="137"/>
      <c r="C209" s="140">
        <v>48</v>
      </c>
      <c r="D209" s="133"/>
      <c r="E209" s="18">
        <f t="shared" si="400"/>
        <v>0</v>
      </c>
      <c r="F209" s="18">
        <f t="shared" si="401"/>
        <v>0</v>
      </c>
      <c r="G209" s="18">
        <f t="shared" si="402"/>
        <v>0</v>
      </c>
      <c r="H209" s="89"/>
      <c r="I209" s="101" t="s">
        <v>455</v>
      </c>
      <c r="J209" s="109">
        <f>SUM(J204:J208)</f>
        <v>155</v>
      </c>
      <c r="K209" s="65"/>
      <c r="L209" s="18">
        <f t="shared" si="404"/>
        <v>0</v>
      </c>
      <c r="M209" s="18">
        <f t="shared" si="405"/>
        <v>0</v>
      </c>
      <c r="N209" s="18">
        <f t="shared" si="406"/>
        <v>0</v>
      </c>
      <c r="O209" s="89"/>
      <c r="P209" s="101" t="s">
        <v>455</v>
      </c>
      <c r="Q209" s="110">
        <f>SUM(Q204:Q208)</f>
        <v>161</v>
      </c>
      <c r="R209" s="65"/>
      <c r="S209" s="135">
        <f t="shared" si="408"/>
        <v>0</v>
      </c>
      <c r="T209" s="135">
        <f t="shared" si="409"/>
        <v>0</v>
      </c>
      <c r="U209" s="135">
        <f t="shared" si="410"/>
        <v>0</v>
      </c>
      <c r="V209" s="89"/>
      <c r="W209" s="101" t="s">
        <v>455</v>
      </c>
      <c r="X209" s="109">
        <f>SUM(X204:X208)</f>
        <v>116</v>
      </c>
      <c r="Y209" s="156"/>
      <c r="Z209" s="135">
        <f t="shared" si="412"/>
        <v>0</v>
      </c>
      <c r="AA209" s="135">
        <f t="shared" si="413"/>
        <v>4</v>
      </c>
      <c r="AB209" s="135">
        <f t="shared" si="414"/>
        <v>4</v>
      </c>
      <c r="AC209" s="89"/>
      <c r="AD209" s="101" t="s">
        <v>455</v>
      </c>
      <c r="AE209" s="109">
        <f>SUM(AE204:AE208)</f>
        <v>163</v>
      </c>
      <c r="AF209" s="18"/>
      <c r="AG209" s="92"/>
      <c r="AH209" s="19" t="str">
        <f t="shared" si="417"/>
        <v/>
      </c>
      <c r="AI209" s="98"/>
      <c r="AJ209" s="98"/>
      <c r="AK209" s="177"/>
    </row>
    <row r="210" spans="1:37" ht="15" customHeight="1" x14ac:dyDescent="0.25">
      <c r="A210" s="68">
        <v>1</v>
      </c>
      <c r="B210" s="137"/>
      <c r="C210" s="139">
        <v>49</v>
      </c>
      <c r="D210" s="133">
        <v>8.4</v>
      </c>
      <c r="E210" s="18">
        <f t="shared" si="400"/>
        <v>0</v>
      </c>
      <c r="F210" s="18">
        <f t="shared" si="401"/>
        <v>20</v>
      </c>
      <c r="G210" s="18">
        <f t="shared" si="402"/>
        <v>20</v>
      </c>
      <c r="H210" s="15">
        <f t="shared" ref="H210:H214" si="429">G210</f>
        <v>20</v>
      </c>
      <c r="I210" s="84">
        <f>IF(H210="","",RANK(H210,H210:H214,0))</f>
        <v>3</v>
      </c>
      <c r="J210" s="84">
        <f>IF(I210&lt;5,H210,"")</f>
        <v>20</v>
      </c>
      <c r="K210" s="65">
        <v>201</v>
      </c>
      <c r="L210" s="18">
        <f t="shared" si="404"/>
        <v>0</v>
      </c>
      <c r="M210" s="18">
        <f t="shared" si="405"/>
        <v>41</v>
      </c>
      <c r="N210" s="18">
        <f t="shared" si="406"/>
        <v>41</v>
      </c>
      <c r="O210" s="15">
        <f t="shared" ref="O210:O214" si="430">N210</f>
        <v>41</v>
      </c>
      <c r="P210" s="96">
        <f>IF(O210="","",RANK(O210,O210:O214,0))</f>
        <v>2</v>
      </c>
      <c r="Q210" s="96">
        <f t="shared" ref="Q210:Q214" si="431">IF(P210&lt;5,O210,"")</f>
        <v>41</v>
      </c>
      <c r="R210" s="65">
        <v>11</v>
      </c>
      <c r="S210" s="135">
        <f t="shared" si="408"/>
        <v>0</v>
      </c>
      <c r="T210" s="135">
        <f t="shared" si="409"/>
        <v>9</v>
      </c>
      <c r="U210" s="135">
        <f t="shared" si="410"/>
        <v>9</v>
      </c>
      <c r="V210" s="15">
        <f t="shared" ref="V210:V214" si="432">U210</f>
        <v>9</v>
      </c>
      <c r="W210" s="84">
        <f>IF(V210="","",RANK(V210,V210:V214,0))</f>
        <v>2</v>
      </c>
      <c r="X210" s="84">
        <f>IF(W210&lt;5,V210,"")</f>
        <v>9</v>
      </c>
      <c r="Y210" s="156">
        <v>13</v>
      </c>
      <c r="Z210" s="135">
        <f t="shared" si="412"/>
        <v>0</v>
      </c>
      <c r="AA210" s="135">
        <f t="shared" si="413"/>
        <v>26</v>
      </c>
      <c r="AB210" s="135">
        <f t="shared" si="414"/>
        <v>26</v>
      </c>
      <c r="AC210" s="15">
        <f t="shared" ref="AC210:AC214" si="433">AB210</f>
        <v>26</v>
      </c>
      <c r="AD210" s="84">
        <f>IF(AC210="","",RANK(AC210,AC210:AC214,0))</f>
        <v>4</v>
      </c>
      <c r="AE210" s="84"/>
      <c r="AF210" s="18">
        <f t="shared" si="416"/>
        <v>96</v>
      </c>
      <c r="AG210" s="19">
        <f t="shared" ref="AG210:AG214" si="434">AF210</f>
        <v>96</v>
      </c>
      <c r="AH210" s="19">
        <f t="shared" si="417"/>
        <v>103</v>
      </c>
      <c r="AI210" s="171">
        <f>SUM(J210:J214,Q210:Q214,X210:X214,AE210:AE214)</f>
        <v>469</v>
      </c>
      <c r="AJ210" s="129">
        <f t="shared" ref="AJ210" si="435">AI210</f>
        <v>469</v>
      </c>
      <c r="AK210" s="175">
        <f t="shared" ref="AK210" si="436">IF(ISNUMBER(AI210),RANK(AI210,$AI$6:$AI$293,0),"")</f>
        <v>18</v>
      </c>
    </row>
    <row r="211" spans="1:37" ht="15" customHeight="1" x14ac:dyDescent="0.25">
      <c r="A211" s="68">
        <v>2</v>
      </c>
      <c r="B211" s="137"/>
      <c r="C211" s="139">
        <v>49</v>
      </c>
      <c r="D211" s="133">
        <v>7.4</v>
      </c>
      <c r="E211" s="18">
        <f t="shared" si="400"/>
        <v>53</v>
      </c>
      <c r="F211" s="18">
        <f t="shared" si="401"/>
        <v>0</v>
      </c>
      <c r="G211" s="18">
        <f t="shared" si="402"/>
        <v>53</v>
      </c>
      <c r="H211" s="15">
        <f t="shared" si="429"/>
        <v>53</v>
      </c>
      <c r="I211" s="84">
        <f>IF(H211="","",RANK(H211,H210:H214,0))</f>
        <v>1</v>
      </c>
      <c r="J211" s="84">
        <f>IF(I211&lt;5,H211,"")</f>
        <v>53</v>
      </c>
      <c r="K211" s="65">
        <v>205</v>
      </c>
      <c r="L211" s="18">
        <f t="shared" si="404"/>
        <v>0</v>
      </c>
      <c r="M211" s="18">
        <f t="shared" si="405"/>
        <v>45</v>
      </c>
      <c r="N211" s="18">
        <f t="shared" si="406"/>
        <v>45</v>
      </c>
      <c r="O211" s="15">
        <f t="shared" si="430"/>
        <v>45</v>
      </c>
      <c r="P211" s="96">
        <f>IF(O211="","",RANK(O211,O210:O214,0))</f>
        <v>1</v>
      </c>
      <c r="Q211" s="96">
        <f t="shared" si="431"/>
        <v>45</v>
      </c>
      <c r="R211" s="65">
        <v>12</v>
      </c>
      <c r="S211" s="135">
        <f t="shared" si="408"/>
        <v>0</v>
      </c>
      <c r="T211" s="135">
        <f t="shared" si="409"/>
        <v>10</v>
      </c>
      <c r="U211" s="135">
        <f t="shared" si="410"/>
        <v>10</v>
      </c>
      <c r="V211" s="15">
        <f t="shared" si="432"/>
        <v>10</v>
      </c>
      <c r="W211" s="84">
        <f>IF(V211="","",RANK(V211,V210:V214,0))</f>
        <v>1</v>
      </c>
      <c r="X211" s="84">
        <f t="shared" ref="X211:X214" si="437">IF(W211&lt;5,V211,"")</f>
        <v>10</v>
      </c>
      <c r="Y211" s="156">
        <v>13</v>
      </c>
      <c r="Z211" s="135">
        <f t="shared" si="412"/>
        <v>0</v>
      </c>
      <c r="AA211" s="135">
        <f t="shared" si="413"/>
        <v>26</v>
      </c>
      <c r="AB211" s="135">
        <f t="shared" si="414"/>
        <v>26</v>
      </c>
      <c r="AC211" s="15">
        <f t="shared" si="433"/>
        <v>26</v>
      </c>
      <c r="AD211" s="84">
        <f>IF(AC211="","",RANK(AC211,AC210:AC214,0))</f>
        <v>4</v>
      </c>
      <c r="AE211" s="84">
        <f t="shared" ref="AE211:AE214" si="438">IF(AD211&lt;5,AC211,"")</f>
        <v>26</v>
      </c>
      <c r="AF211" s="18">
        <f t="shared" si="416"/>
        <v>134</v>
      </c>
      <c r="AG211" s="19">
        <f t="shared" si="434"/>
        <v>134</v>
      </c>
      <c r="AH211" s="19">
        <f t="shared" si="417"/>
        <v>43</v>
      </c>
      <c r="AI211" s="172"/>
      <c r="AJ211" s="129"/>
      <c r="AK211" s="176"/>
    </row>
    <row r="212" spans="1:37" ht="15" customHeight="1" x14ac:dyDescent="0.25">
      <c r="A212" s="68">
        <v>3</v>
      </c>
      <c r="B212" s="137"/>
      <c r="C212" s="139">
        <v>49</v>
      </c>
      <c r="D212" s="133">
        <v>8.1999999999999993</v>
      </c>
      <c r="E212" s="18">
        <f t="shared" si="400"/>
        <v>0</v>
      </c>
      <c r="F212" s="18">
        <f t="shared" si="401"/>
        <v>26</v>
      </c>
      <c r="G212" s="18">
        <f t="shared" si="402"/>
        <v>26</v>
      </c>
      <c r="H212" s="15">
        <f t="shared" si="429"/>
        <v>26</v>
      </c>
      <c r="I212" s="84">
        <f>IF(H212="","",RANK(H212,H210:H214,0))</f>
        <v>2</v>
      </c>
      <c r="J212" s="84">
        <f t="shared" ref="J212:J213" si="439">IF(I212&lt;5,H212,"")</f>
        <v>26</v>
      </c>
      <c r="K212" s="65">
        <v>183</v>
      </c>
      <c r="L212" s="18">
        <f t="shared" si="404"/>
        <v>0</v>
      </c>
      <c r="M212" s="18">
        <f t="shared" si="405"/>
        <v>29</v>
      </c>
      <c r="N212" s="18">
        <f t="shared" si="406"/>
        <v>29</v>
      </c>
      <c r="O212" s="15">
        <f t="shared" si="430"/>
        <v>29</v>
      </c>
      <c r="P212" s="96">
        <f>IF(O212="","",RANK(O212,O210:O214,0))</f>
        <v>5</v>
      </c>
      <c r="Q212" s="96" t="str">
        <f t="shared" si="431"/>
        <v/>
      </c>
      <c r="R212" s="65">
        <v>4</v>
      </c>
      <c r="S212" s="135">
        <f t="shared" si="408"/>
        <v>0</v>
      </c>
      <c r="T212" s="135">
        <f t="shared" si="409"/>
        <v>2</v>
      </c>
      <c r="U212" s="135">
        <f t="shared" si="410"/>
        <v>2</v>
      </c>
      <c r="V212" s="15">
        <f t="shared" si="432"/>
        <v>2</v>
      </c>
      <c r="W212" s="84">
        <f>IF(V212="","",RANK(V212,V210:V214,0))</f>
        <v>4</v>
      </c>
      <c r="X212" s="84">
        <f t="shared" si="437"/>
        <v>2</v>
      </c>
      <c r="Y212" s="156">
        <v>17.5</v>
      </c>
      <c r="Z212" s="135">
        <f t="shared" si="412"/>
        <v>0</v>
      </c>
      <c r="AA212" s="135">
        <f t="shared" si="413"/>
        <v>39</v>
      </c>
      <c r="AB212" s="135">
        <f t="shared" si="414"/>
        <v>39</v>
      </c>
      <c r="AC212" s="15">
        <f t="shared" si="433"/>
        <v>39</v>
      </c>
      <c r="AD212" s="84">
        <f>IF(AC212="","",RANK(AC212,AC210:AC214,0))</f>
        <v>3</v>
      </c>
      <c r="AE212" s="84">
        <f t="shared" si="438"/>
        <v>39</v>
      </c>
      <c r="AF212" s="18">
        <f t="shared" si="416"/>
        <v>96</v>
      </c>
      <c r="AG212" s="19">
        <f t="shared" si="434"/>
        <v>96</v>
      </c>
      <c r="AH212" s="19">
        <f t="shared" si="417"/>
        <v>103</v>
      </c>
      <c r="AI212" s="172"/>
      <c r="AJ212" s="129"/>
      <c r="AK212" s="176"/>
    </row>
    <row r="213" spans="1:37" ht="15" customHeight="1" x14ac:dyDescent="0.25">
      <c r="A213" s="68">
        <v>4</v>
      </c>
      <c r="B213" s="137"/>
      <c r="C213" s="139">
        <v>49</v>
      </c>
      <c r="D213" s="133">
        <v>8.5</v>
      </c>
      <c r="E213" s="18">
        <f t="shared" si="400"/>
        <v>0</v>
      </c>
      <c r="F213" s="18">
        <f t="shared" si="401"/>
        <v>17</v>
      </c>
      <c r="G213" s="18">
        <f t="shared" si="402"/>
        <v>17</v>
      </c>
      <c r="H213" s="15">
        <f t="shared" si="429"/>
        <v>17</v>
      </c>
      <c r="I213" s="84">
        <f>IF(H213="","",RANK(H213,H210:H214,0))</f>
        <v>4</v>
      </c>
      <c r="J213" s="84">
        <f t="shared" si="439"/>
        <v>17</v>
      </c>
      <c r="K213" s="65">
        <v>200</v>
      </c>
      <c r="L213" s="18">
        <f t="shared" si="404"/>
        <v>0</v>
      </c>
      <c r="M213" s="18">
        <f t="shared" si="405"/>
        <v>40</v>
      </c>
      <c r="N213" s="18">
        <f t="shared" si="406"/>
        <v>40</v>
      </c>
      <c r="O213" s="15">
        <f t="shared" si="430"/>
        <v>40</v>
      </c>
      <c r="P213" s="96">
        <f>IF(O213="","",RANK(O213,O210:O214,0))</f>
        <v>3</v>
      </c>
      <c r="Q213" s="96">
        <f t="shared" si="431"/>
        <v>40</v>
      </c>
      <c r="R213" s="65">
        <v>0</v>
      </c>
      <c r="S213" s="135">
        <f t="shared" si="408"/>
        <v>0</v>
      </c>
      <c r="T213" s="135">
        <f t="shared" si="409"/>
        <v>0</v>
      </c>
      <c r="U213" s="135">
        <f t="shared" si="410"/>
        <v>0</v>
      </c>
      <c r="V213" s="15">
        <f t="shared" si="432"/>
        <v>0</v>
      </c>
      <c r="W213" s="84">
        <f>IF(V213="","",RANK(V213,V210:V214,0))</f>
        <v>5</v>
      </c>
      <c r="X213" s="84" t="str">
        <f t="shared" si="437"/>
        <v/>
      </c>
      <c r="Y213" s="156">
        <v>20</v>
      </c>
      <c r="Z213" s="135">
        <f t="shared" si="412"/>
        <v>0</v>
      </c>
      <c r="AA213" s="135">
        <f t="shared" si="413"/>
        <v>47</v>
      </c>
      <c r="AB213" s="135">
        <f t="shared" si="414"/>
        <v>47</v>
      </c>
      <c r="AC213" s="15">
        <f t="shared" si="433"/>
        <v>47</v>
      </c>
      <c r="AD213" s="84">
        <f>IF(AC213="","",RANK(AC213,AC210:AC214,0))</f>
        <v>2</v>
      </c>
      <c r="AE213" s="84">
        <f t="shared" si="438"/>
        <v>47</v>
      </c>
      <c r="AF213" s="18">
        <f t="shared" si="416"/>
        <v>104</v>
      </c>
      <c r="AG213" s="19">
        <f t="shared" si="434"/>
        <v>104</v>
      </c>
      <c r="AH213" s="19">
        <f t="shared" si="417"/>
        <v>90</v>
      </c>
      <c r="AI213" s="172"/>
      <c r="AJ213" s="129"/>
      <c r="AK213" s="176"/>
    </row>
    <row r="214" spans="1:37" ht="15" customHeight="1" x14ac:dyDescent="0.25">
      <c r="A214" s="68">
        <v>5</v>
      </c>
      <c r="B214" s="137"/>
      <c r="C214" s="139">
        <v>49</v>
      </c>
      <c r="D214" s="133">
        <v>8.5</v>
      </c>
      <c r="E214" s="18">
        <f t="shared" si="400"/>
        <v>0</v>
      </c>
      <c r="F214" s="18">
        <f t="shared" si="401"/>
        <v>17</v>
      </c>
      <c r="G214" s="18">
        <f t="shared" si="402"/>
        <v>17</v>
      </c>
      <c r="H214" s="15">
        <f t="shared" si="429"/>
        <v>17</v>
      </c>
      <c r="I214" s="84">
        <f>IF(H214="","",RANK(H214,H210:H214,0))</f>
        <v>4</v>
      </c>
      <c r="J214" s="84"/>
      <c r="K214" s="65">
        <v>186</v>
      </c>
      <c r="L214" s="18">
        <f t="shared" si="404"/>
        <v>0</v>
      </c>
      <c r="M214" s="18">
        <f t="shared" si="405"/>
        <v>31</v>
      </c>
      <c r="N214" s="18">
        <f t="shared" si="406"/>
        <v>31</v>
      </c>
      <c r="O214" s="15">
        <f t="shared" si="430"/>
        <v>31</v>
      </c>
      <c r="P214" s="96">
        <f>IF(O214="","",RANK(O214,O210:O214,0))</f>
        <v>4</v>
      </c>
      <c r="Q214" s="96">
        <f t="shared" si="431"/>
        <v>31</v>
      </c>
      <c r="R214" s="65">
        <v>6</v>
      </c>
      <c r="S214" s="135">
        <f t="shared" si="408"/>
        <v>0</v>
      </c>
      <c r="T214" s="135">
        <f t="shared" si="409"/>
        <v>4</v>
      </c>
      <c r="U214" s="135">
        <f t="shared" si="410"/>
        <v>4</v>
      </c>
      <c r="V214" s="15">
        <f t="shared" si="432"/>
        <v>4</v>
      </c>
      <c r="W214" s="84">
        <f>IF(V214="","",RANK(V214,V210:V214,0))</f>
        <v>3</v>
      </c>
      <c r="X214" s="84">
        <f t="shared" si="437"/>
        <v>4</v>
      </c>
      <c r="Y214" s="156">
        <v>25.5</v>
      </c>
      <c r="Z214" s="135">
        <f t="shared" si="412"/>
        <v>0</v>
      </c>
      <c r="AA214" s="135">
        <f t="shared" si="413"/>
        <v>59</v>
      </c>
      <c r="AB214" s="135">
        <f t="shared" si="414"/>
        <v>59</v>
      </c>
      <c r="AC214" s="15">
        <f t="shared" si="433"/>
        <v>59</v>
      </c>
      <c r="AD214" s="84">
        <f>IF(AC214="","",RANK(AC214,AC210:AC214,0))</f>
        <v>1</v>
      </c>
      <c r="AE214" s="84">
        <f t="shared" si="438"/>
        <v>59</v>
      </c>
      <c r="AF214" s="18">
        <f t="shared" si="416"/>
        <v>111</v>
      </c>
      <c r="AG214" s="19">
        <f t="shared" si="434"/>
        <v>111</v>
      </c>
      <c r="AH214" s="19">
        <f t="shared" si="417"/>
        <v>84</v>
      </c>
      <c r="AI214" s="173"/>
      <c r="AJ214" s="129"/>
      <c r="AK214" s="176"/>
    </row>
    <row r="215" spans="1:37" ht="26.25" customHeight="1" x14ac:dyDescent="0.25">
      <c r="A215" s="68"/>
      <c r="B215" s="137"/>
      <c r="C215" s="140">
        <v>49</v>
      </c>
      <c r="D215" s="133"/>
      <c r="E215" s="18">
        <f t="shared" si="400"/>
        <v>0</v>
      </c>
      <c r="F215" s="18">
        <f t="shared" si="401"/>
        <v>0</v>
      </c>
      <c r="G215" s="18">
        <f t="shared" si="402"/>
        <v>0</v>
      </c>
      <c r="H215" s="89"/>
      <c r="I215" s="101" t="s">
        <v>455</v>
      </c>
      <c r="J215" s="109">
        <f>SUM(J210:J214)</f>
        <v>116</v>
      </c>
      <c r="K215" s="65"/>
      <c r="L215" s="18">
        <f t="shared" si="404"/>
        <v>0</v>
      </c>
      <c r="M215" s="18">
        <f t="shared" si="405"/>
        <v>0</v>
      </c>
      <c r="N215" s="18">
        <f t="shared" si="406"/>
        <v>0</v>
      </c>
      <c r="O215" s="89"/>
      <c r="P215" s="101" t="s">
        <v>455</v>
      </c>
      <c r="Q215" s="110">
        <f>SUM(Q210:Q214)</f>
        <v>157</v>
      </c>
      <c r="R215" s="65"/>
      <c r="S215" s="135">
        <f t="shared" si="408"/>
        <v>0</v>
      </c>
      <c r="T215" s="135">
        <f t="shared" si="409"/>
        <v>0</v>
      </c>
      <c r="U215" s="135">
        <f t="shared" si="410"/>
        <v>0</v>
      </c>
      <c r="V215" s="89"/>
      <c r="W215" s="101" t="s">
        <v>455</v>
      </c>
      <c r="X215" s="109">
        <f>SUM(X210:X214)</f>
        <v>25</v>
      </c>
      <c r="Y215" s="156"/>
      <c r="Z215" s="135">
        <f t="shared" si="412"/>
        <v>0</v>
      </c>
      <c r="AA215" s="135">
        <f t="shared" si="413"/>
        <v>4</v>
      </c>
      <c r="AB215" s="135">
        <f t="shared" si="414"/>
        <v>4</v>
      </c>
      <c r="AC215" s="89"/>
      <c r="AD215" s="101" t="s">
        <v>455</v>
      </c>
      <c r="AE215" s="109">
        <f>SUM(AE210:AE214)</f>
        <v>171</v>
      </c>
      <c r="AF215" s="18"/>
      <c r="AG215" s="92"/>
      <c r="AH215" s="19" t="str">
        <f t="shared" si="417"/>
        <v/>
      </c>
      <c r="AI215" s="98"/>
      <c r="AJ215" s="98"/>
      <c r="AK215" s="177"/>
    </row>
    <row r="216" spans="1:37" ht="15" customHeight="1" x14ac:dyDescent="0.25">
      <c r="A216" s="68">
        <v>1</v>
      </c>
      <c r="B216" s="136"/>
      <c r="C216" s="139">
        <v>50</v>
      </c>
      <c r="D216" s="133">
        <v>7.9</v>
      </c>
      <c r="E216" s="18">
        <f t="shared" si="400"/>
        <v>35</v>
      </c>
      <c r="F216" s="18">
        <f t="shared" si="401"/>
        <v>0</v>
      </c>
      <c r="G216" s="18">
        <f t="shared" si="402"/>
        <v>35</v>
      </c>
      <c r="H216" s="15">
        <f t="shared" ref="H216:H220" si="440">G216</f>
        <v>35</v>
      </c>
      <c r="I216" s="84">
        <f>IF(H216="","",RANK(H216,H216:H220,0))</f>
        <v>1</v>
      </c>
      <c r="J216" s="84">
        <f>IF(I216&lt;5,H216,"")</f>
        <v>35</v>
      </c>
      <c r="K216" s="65">
        <v>179</v>
      </c>
      <c r="L216" s="18">
        <f t="shared" si="404"/>
        <v>0</v>
      </c>
      <c r="M216" s="18">
        <f t="shared" si="405"/>
        <v>27</v>
      </c>
      <c r="N216" s="18">
        <f t="shared" si="406"/>
        <v>27</v>
      </c>
      <c r="O216" s="15">
        <f t="shared" ref="O216:O220" si="441">N216</f>
        <v>27</v>
      </c>
      <c r="P216" s="96">
        <f>IF(O216="","",RANK(O216,O216:O220,0))</f>
        <v>2</v>
      </c>
      <c r="Q216" s="96">
        <f>IF(P216&lt;5,O216,"")</f>
        <v>27</v>
      </c>
      <c r="R216" s="65">
        <v>7</v>
      </c>
      <c r="S216" s="135">
        <f t="shared" si="408"/>
        <v>0</v>
      </c>
      <c r="T216" s="135">
        <f t="shared" si="409"/>
        <v>5</v>
      </c>
      <c r="U216" s="135">
        <f t="shared" si="410"/>
        <v>5</v>
      </c>
      <c r="V216" s="15">
        <f t="shared" ref="V216:V220" si="442">U216</f>
        <v>5</v>
      </c>
      <c r="W216" s="84">
        <f>IF(V216="","",RANK(V216,V216:V220,0))</f>
        <v>1</v>
      </c>
      <c r="X216" s="84">
        <f>IF(W216&lt;5,V216,"")</f>
        <v>5</v>
      </c>
      <c r="Y216" s="156">
        <v>12.5</v>
      </c>
      <c r="Z216" s="135">
        <f t="shared" si="412"/>
        <v>0</v>
      </c>
      <c r="AA216" s="135">
        <f t="shared" si="413"/>
        <v>25</v>
      </c>
      <c r="AB216" s="135">
        <f t="shared" si="414"/>
        <v>25</v>
      </c>
      <c r="AC216" s="15">
        <f t="shared" ref="AC216:AC220" si="443">AB216</f>
        <v>25</v>
      </c>
      <c r="AD216" s="84">
        <f>IF(AC216="","",RANK(AC216,AC216:AC220,0))</f>
        <v>4</v>
      </c>
      <c r="AE216" s="84">
        <f>IF(AD216&lt;5,AC216,"")</f>
        <v>25</v>
      </c>
      <c r="AF216" s="18">
        <f t="shared" si="416"/>
        <v>92</v>
      </c>
      <c r="AG216" s="19">
        <f t="shared" ref="AG216:AG220" si="444">AF216</f>
        <v>92</v>
      </c>
      <c r="AH216" s="19">
        <f t="shared" si="417"/>
        <v>114</v>
      </c>
      <c r="AI216" s="171">
        <f>SUM(J216:J220,Q216:Q220,X216:X220,AE216:AE220)</f>
        <v>396</v>
      </c>
      <c r="AJ216" s="129">
        <f t="shared" ref="AJ216" si="445">AI216</f>
        <v>396</v>
      </c>
      <c r="AK216" s="175">
        <f t="shared" ref="AK216" si="446">IF(ISNUMBER(AI216),RANK(AI216,$AI$6:$AI$293,0),"")</f>
        <v>26</v>
      </c>
    </row>
    <row r="217" spans="1:37" ht="15" customHeight="1" x14ac:dyDescent="0.25">
      <c r="A217" s="68">
        <v>2</v>
      </c>
      <c r="B217" s="137"/>
      <c r="C217" s="139">
        <v>50</v>
      </c>
      <c r="D217" s="133">
        <v>8</v>
      </c>
      <c r="E217" s="18">
        <f t="shared" si="400"/>
        <v>32</v>
      </c>
      <c r="F217" s="18">
        <f t="shared" si="401"/>
        <v>0</v>
      </c>
      <c r="G217" s="18">
        <f t="shared" si="402"/>
        <v>32</v>
      </c>
      <c r="H217" s="15">
        <f t="shared" si="440"/>
        <v>32</v>
      </c>
      <c r="I217" s="84">
        <f>IF(H217="","",RANK(H217,H216:H220,0))</f>
        <v>2</v>
      </c>
      <c r="J217" s="84">
        <f t="shared" ref="J217:J220" si="447">IF(I217&lt;5,H217,"")</f>
        <v>32</v>
      </c>
      <c r="K217" s="65">
        <v>194</v>
      </c>
      <c r="L217" s="18">
        <f t="shared" si="404"/>
        <v>0</v>
      </c>
      <c r="M217" s="18">
        <f t="shared" si="405"/>
        <v>35</v>
      </c>
      <c r="N217" s="18">
        <f t="shared" si="406"/>
        <v>35</v>
      </c>
      <c r="O217" s="15">
        <f t="shared" si="441"/>
        <v>35</v>
      </c>
      <c r="P217" s="96">
        <f>IF(O217="","",RANK(O217,O216:O220,0))</f>
        <v>1</v>
      </c>
      <c r="Q217" s="96">
        <f t="shared" ref="Q217:Q220" si="448">IF(P217&lt;5,O217,"")</f>
        <v>35</v>
      </c>
      <c r="R217" s="65">
        <v>6</v>
      </c>
      <c r="S217" s="135">
        <f t="shared" si="408"/>
        <v>0</v>
      </c>
      <c r="T217" s="135">
        <f t="shared" si="409"/>
        <v>4</v>
      </c>
      <c r="U217" s="135">
        <f t="shared" si="410"/>
        <v>4</v>
      </c>
      <c r="V217" s="15">
        <f t="shared" si="442"/>
        <v>4</v>
      </c>
      <c r="W217" s="84">
        <f>IF(V217="","",RANK(V217,V216:V220,0))</f>
        <v>2</v>
      </c>
      <c r="X217" s="84">
        <f t="shared" ref="X217:X220" si="449">IF(W217&lt;5,V217,"")</f>
        <v>4</v>
      </c>
      <c r="Y217" s="156">
        <v>21.5</v>
      </c>
      <c r="Z217" s="135">
        <f t="shared" si="412"/>
        <v>0</v>
      </c>
      <c r="AA217" s="135">
        <f t="shared" si="413"/>
        <v>51</v>
      </c>
      <c r="AB217" s="135">
        <f t="shared" si="414"/>
        <v>51</v>
      </c>
      <c r="AC217" s="15">
        <f t="shared" si="443"/>
        <v>51</v>
      </c>
      <c r="AD217" s="84">
        <f>IF(AC217="","",RANK(AC217,AC216:AC220,0))</f>
        <v>1</v>
      </c>
      <c r="AE217" s="84">
        <f t="shared" ref="AE217:AE220" si="450">IF(AD217&lt;5,AC217,"")</f>
        <v>51</v>
      </c>
      <c r="AF217" s="18">
        <f t="shared" si="416"/>
        <v>122</v>
      </c>
      <c r="AG217" s="19">
        <f t="shared" si="444"/>
        <v>122</v>
      </c>
      <c r="AH217" s="19">
        <f t="shared" si="417"/>
        <v>61</v>
      </c>
      <c r="AI217" s="172"/>
      <c r="AJ217" s="129"/>
      <c r="AK217" s="176"/>
    </row>
    <row r="218" spans="1:37" ht="15" customHeight="1" x14ac:dyDescent="0.25">
      <c r="A218" s="68">
        <v>3</v>
      </c>
      <c r="B218" s="137"/>
      <c r="C218" s="139">
        <v>50</v>
      </c>
      <c r="D218" s="133">
        <v>8</v>
      </c>
      <c r="E218" s="18">
        <f t="shared" si="400"/>
        <v>32</v>
      </c>
      <c r="F218" s="18">
        <f t="shared" si="401"/>
        <v>0</v>
      </c>
      <c r="G218" s="18">
        <f t="shared" si="402"/>
        <v>32</v>
      </c>
      <c r="H218" s="15">
        <f t="shared" si="440"/>
        <v>32</v>
      </c>
      <c r="I218" s="84">
        <f>IF(H218="","",RANK(H218,H216:H220,0))</f>
        <v>2</v>
      </c>
      <c r="J218" s="84">
        <f t="shared" si="447"/>
        <v>32</v>
      </c>
      <c r="K218" s="65">
        <v>175</v>
      </c>
      <c r="L218" s="18">
        <f t="shared" si="404"/>
        <v>0</v>
      </c>
      <c r="M218" s="18">
        <f t="shared" si="405"/>
        <v>25</v>
      </c>
      <c r="N218" s="18">
        <f t="shared" si="406"/>
        <v>25</v>
      </c>
      <c r="O218" s="15">
        <f t="shared" si="441"/>
        <v>25</v>
      </c>
      <c r="P218" s="96">
        <f>IF(O218="","",RANK(O218,O216:O220,0))</f>
        <v>3</v>
      </c>
      <c r="Q218" s="96">
        <f t="shared" si="448"/>
        <v>25</v>
      </c>
      <c r="R218" s="65">
        <v>4</v>
      </c>
      <c r="S218" s="135">
        <f t="shared" si="408"/>
        <v>0</v>
      </c>
      <c r="T218" s="135">
        <f t="shared" si="409"/>
        <v>2</v>
      </c>
      <c r="U218" s="135">
        <f t="shared" si="410"/>
        <v>2</v>
      </c>
      <c r="V218" s="15">
        <f t="shared" si="442"/>
        <v>2</v>
      </c>
      <c r="W218" s="84">
        <f>IF(V218="","",RANK(V218,V216:V220,0))</f>
        <v>3</v>
      </c>
      <c r="X218" s="84">
        <f t="shared" si="449"/>
        <v>2</v>
      </c>
      <c r="Y218" s="156">
        <v>17</v>
      </c>
      <c r="Z218" s="135">
        <f t="shared" si="412"/>
        <v>0</v>
      </c>
      <c r="AA218" s="135">
        <f t="shared" si="413"/>
        <v>38</v>
      </c>
      <c r="AB218" s="135">
        <f t="shared" si="414"/>
        <v>38</v>
      </c>
      <c r="AC218" s="15">
        <f t="shared" si="443"/>
        <v>38</v>
      </c>
      <c r="AD218" s="84">
        <f>IF(AC218="","",RANK(AC218,AC216:AC220,0))</f>
        <v>2</v>
      </c>
      <c r="AE218" s="84">
        <f t="shared" si="450"/>
        <v>38</v>
      </c>
      <c r="AF218" s="18">
        <f t="shared" si="416"/>
        <v>97</v>
      </c>
      <c r="AG218" s="19">
        <f t="shared" si="444"/>
        <v>97</v>
      </c>
      <c r="AH218" s="19">
        <f t="shared" si="417"/>
        <v>99</v>
      </c>
      <c r="AI218" s="172"/>
      <c r="AJ218" s="129"/>
      <c r="AK218" s="176"/>
    </row>
    <row r="219" spans="1:37" ht="15" customHeight="1" x14ac:dyDescent="0.25">
      <c r="A219" s="68">
        <v>4</v>
      </c>
      <c r="B219" s="137"/>
      <c r="C219" s="139">
        <v>50</v>
      </c>
      <c r="D219" s="133">
        <v>8.1999999999999993</v>
      </c>
      <c r="E219" s="18">
        <f t="shared" si="400"/>
        <v>0</v>
      </c>
      <c r="F219" s="18">
        <f t="shared" si="401"/>
        <v>26</v>
      </c>
      <c r="G219" s="18">
        <f t="shared" si="402"/>
        <v>26</v>
      </c>
      <c r="H219" s="15">
        <f t="shared" si="440"/>
        <v>26</v>
      </c>
      <c r="I219" s="84">
        <f>IF(H219="","",RANK(H219,H216:H220,0))</f>
        <v>4</v>
      </c>
      <c r="J219" s="84">
        <f t="shared" si="447"/>
        <v>26</v>
      </c>
      <c r="K219" s="65">
        <v>168</v>
      </c>
      <c r="L219" s="18">
        <f t="shared" si="404"/>
        <v>0</v>
      </c>
      <c r="M219" s="18">
        <f t="shared" si="405"/>
        <v>22</v>
      </c>
      <c r="N219" s="18">
        <f t="shared" si="406"/>
        <v>22</v>
      </c>
      <c r="O219" s="15">
        <f t="shared" si="441"/>
        <v>22</v>
      </c>
      <c r="P219" s="96">
        <f>IF(O219="","",RANK(O219,O216:O220,0))</f>
        <v>4</v>
      </c>
      <c r="Q219" s="96">
        <f t="shared" si="448"/>
        <v>22</v>
      </c>
      <c r="R219" s="65">
        <v>4</v>
      </c>
      <c r="S219" s="135">
        <f t="shared" si="408"/>
        <v>0</v>
      </c>
      <c r="T219" s="135">
        <f t="shared" si="409"/>
        <v>2</v>
      </c>
      <c r="U219" s="135">
        <f t="shared" si="410"/>
        <v>2</v>
      </c>
      <c r="V219" s="15">
        <f t="shared" si="442"/>
        <v>2</v>
      </c>
      <c r="W219" s="84">
        <f>IF(V219="","",RANK(V219,V216:V220,0))</f>
        <v>3</v>
      </c>
      <c r="X219" s="84">
        <f t="shared" si="449"/>
        <v>2</v>
      </c>
      <c r="Y219" s="156">
        <v>16</v>
      </c>
      <c r="Z219" s="135">
        <f t="shared" si="412"/>
        <v>0</v>
      </c>
      <c r="AA219" s="135">
        <f t="shared" si="413"/>
        <v>35</v>
      </c>
      <c r="AB219" s="135">
        <f t="shared" si="414"/>
        <v>35</v>
      </c>
      <c r="AC219" s="15">
        <f t="shared" si="443"/>
        <v>35</v>
      </c>
      <c r="AD219" s="84">
        <f>IF(AC219="","",RANK(AC219,AC216:AC220,0))</f>
        <v>3</v>
      </c>
      <c r="AE219" s="84">
        <f t="shared" si="450"/>
        <v>35</v>
      </c>
      <c r="AF219" s="18">
        <f t="shared" si="416"/>
        <v>85</v>
      </c>
      <c r="AG219" s="19">
        <f t="shared" si="444"/>
        <v>85</v>
      </c>
      <c r="AH219" s="19">
        <f t="shared" si="417"/>
        <v>123</v>
      </c>
      <c r="AI219" s="172"/>
      <c r="AJ219" s="129"/>
      <c r="AK219" s="176"/>
    </row>
    <row r="220" spans="1:37" ht="15" customHeight="1" x14ac:dyDescent="0.25">
      <c r="A220" s="68">
        <v>5</v>
      </c>
      <c r="B220" s="137"/>
      <c r="C220" s="139">
        <v>50</v>
      </c>
      <c r="D220" s="133"/>
      <c r="E220" s="18">
        <f t="shared" si="400"/>
        <v>0</v>
      </c>
      <c r="F220" s="18">
        <f t="shared" si="401"/>
        <v>0</v>
      </c>
      <c r="G220" s="18">
        <f t="shared" si="402"/>
        <v>0</v>
      </c>
      <c r="H220" s="15">
        <f t="shared" si="440"/>
        <v>0</v>
      </c>
      <c r="I220" s="84">
        <f>IF(H220="","",RANK(H220,H216:H220,0))</f>
        <v>5</v>
      </c>
      <c r="J220" s="84" t="str">
        <f t="shared" si="447"/>
        <v/>
      </c>
      <c r="K220" s="65"/>
      <c r="L220" s="18">
        <f t="shared" si="404"/>
        <v>0</v>
      </c>
      <c r="M220" s="18">
        <f t="shared" si="405"/>
        <v>0</v>
      </c>
      <c r="N220" s="18">
        <f t="shared" si="406"/>
        <v>0</v>
      </c>
      <c r="O220" s="15">
        <f t="shared" si="441"/>
        <v>0</v>
      </c>
      <c r="P220" s="96">
        <f>IF(O220="","",RANK(O220,O216:O220,0))</f>
        <v>5</v>
      </c>
      <c r="Q220" s="96" t="str">
        <f t="shared" si="448"/>
        <v/>
      </c>
      <c r="R220" s="65"/>
      <c r="S220" s="135">
        <f t="shared" si="408"/>
        <v>0</v>
      </c>
      <c r="T220" s="135">
        <f t="shared" si="409"/>
        <v>0</v>
      </c>
      <c r="U220" s="135">
        <f t="shared" si="410"/>
        <v>0</v>
      </c>
      <c r="V220" s="15">
        <f t="shared" si="442"/>
        <v>0</v>
      </c>
      <c r="W220" s="84">
        <f>IF(V220="","",RANK(V220,V216:V220,0))</f>
        <v>5</v>
      </c>
      <c r="X220" s="84" t="str">
        <f t="shared" si="449"/>
        <v/>
      </c>
      <c r="Y220" s="154">
        <v>-100</v>
      </c>
      <c r="Z220" s="135">
        <f t="shared" si="412"/>
        <v>0</v>
      </c>
      <c r="AA220" s="135">
        <f t="shared" si="413"/>
        <v>0</v>
      </c>
      <c r="AB220" s="135">
        <f t="shared" si="414"/>
        <v>0</v>
      </c>
      <c r="AC220" s="15">
        <f t="shared" si="443"/>
        <v>0</v>
      </c>
      <c r="AD220" s="84">
        <f>IF(AC220="","",RANK(AC220,AC216:AC220,0))</f>
        <v>5</v>
      </c>
      <c r="AE220" s="84" t="str">
        <f t="shared" si="450"/>
        <v/>
      </c>
      <c r="AF220" s="18">
        <f t="shared" si="416"/>
        <v>0</v>
      </c>
      <c r="AG220" s="19">
        <f t="shared" si="444"/>
        <v>0</v>
      </c>
      <c r="AH220" s="19">
        <f t="shared" si="417"/>
        <v>168</v>
      </c>
      <c r="AI220" s="173"/>
      <c r="AJ220" s="129"/>
      <c r="AK220" s="176"/>
    </row>
    <row r="221" spans="1:37" ht="26.25" customHeight="1" x14ac:dyDescent="0.25">
      <c r="A221" s="68"/>
      <c r="B221" s="137"/>
      <c r="C221" s="140">
        <v>50</v>
      </c>
      <c r="D221" s="133"/>
      <c r="E221" s="18">
        <f t="shared" si="400"/>
        <v>0</v>
      </c>
      <c r="F221" s="18">
        <f t="shared" si="401"/>
        <v>0</v>
      </c>
      <c r="G221" s="18">
        <f t="shared" si="402"/>
        <v>0</v>
      </c>
      <c r="H221" s="89"/>
      <c r="I221" s="101" t="s">
        <v>455</v>
      </c>
      <c r="J221" s="109">
        <f>SUM(J216:J220)</f>
        <v>125</v>
      </c>
      <c r="K221" s="65"/>
      <c r="L221" s="18">
        <f t="shared" si="404"/>
        <v>0</v>
      </c>
      <c r="M221" s="18">
        <f t="shared" si="405"/>
        <v>0</v>
      </c>
      <c r="N221" s="18">
        <f t="shared" si="406"/>
        <v>0</v>
      </c>
      <c r="O221" s="89"/>
      <c r="P221" s="101" t="s">
        <v>455</v>
      </c>
      <c r="Q221" s="110">
        <f>SUM(Q216:Q220)</f>
        <v>109</v>
      </c>
      <c r="R221" s="65"/>
      <c r="S221" s="135">
        <f t="shared" si="408"/>
        <v>0</v>
      </c>
      <c r="T221" s="135">
        <f t="shared" si="409"/>
        <v>0</v>
      </c>
      <c r="U221" s="135">
        <f t="shared" si="410"/>
        <v>0</v>
      </c>
      <c r="V221" s="89"/>
      <c r="W221" s="101" t="s">
        <v>455</v>
      </c>
      <c r="X221" s="109">
        <f>SUM(X216:X220)</f>
        <v>13</v>
      </c>
      <c r="Y221" s="156"/>
      <c r="Z221" s="135">
        <f t="shared" si="412"/>
        <v>0</v>
      </c>
      <c r="AA221" s="135">
        <f t="shared" si="413"/>
        <v>4</v>
      </c>
      <c r="AB221" s="135">
        <f t="shared" si="414"/>
        <v>4</v>
      </c>
      <c r="AC221" s="89"/>
      <c r="AD221" s="101" t="s">
        <v>455</v>
      </c>
      <c r="AE221" s="109">
        <f>SUM(AE216:AE220)</f>
        <v>149</v>
      </c>
      <c r="AF221" s="18"/>
      <c r="AG221" s="92"/>
      <c r="AH221" s="19" t="str">
        <f t="shared" si="417"/>
        <v/>
      </c>
      <c r="AI221" s="98"/>
      <c r="AJ221" s="98"/>
      <c r="AK221" s="177"/>
    </row>
    <row r="222" spans="1:37" ht="15" customHeight="1" x14ac:dyDescent="0.25">
      <c r="A222" s="68">
        <v>1</v>
      </c>
      <c r="B222" s="137"/>
      <c r="C222" s="139">
        <v>51</v>
      </c>
      <c r="D222" s="133"/>
      <c r="E222" s="18">
        <f t="shared" si="400"/>
        <v>0</v>
      </c>
      <c r="F222" s="18">
        <f t="shared" si="401"/>
        <v>0</v>
      </c>
      <c r="G222" s="18">
        <f t="shared" si="402"/>
        <v>0</v>
      </c>
      <c r="H222" s="15">
        <f t="shared" ref="H222:H226" si="451">G222</f>
        <v>0</v>
      </c>
      <c r="I222" s="84">
        <f>IF(H222="","",RANK(H222,H222:H226,0))</f>
        <v>1</v>
      </c>
      <c r="J222" s="84">
        <f>IF(I222&lt;5,H222,"")</f>
        <v>0</v>
      </c>
      <c r="K222" s="65"/>
      <c r="L222" s="18">
        <f t="shared" si="404"/>
        <v>0</v>
      </c>
      <c r="M222" s="18">
        <f t="shared" si="405"/>
        <v>0</v>
      </c>
      <c r="N222" s="18">
        <f t="shared" si="406"/>
        <v>0</v>
      </c>
      <c r="O222" s="15">
        <f t="shared" ref="O222:O226" si="452">N222</f>
        <v>0</v>
      </c>
      <c r="P222" s="96">
        <f>IF(O222="","",RANK(O222,O222:O226,0))</f>
        <v>1</v>
      </c>
      <c r="Q222" s="96">
        <f>IF(P222&lt;5,O222,"")</f>
        <v>0</v>
      </c>
      <c r="R222" s="65"/>
      <c r="S222" s="135">
        <f t="shared" si="408"/>
        <v>0</v>
      </c>
      <c r="T222" s="135">
        <f t="shared" si="409"/>
        <v>0</v>
      </c>
      <c r="U222" s="135">
        <f t="shared" si="410"/>
        <v>0</v>
      </c>
      <c r="V222" s="15">
        <f t="shared" ref="V222:V226" si="453">U222</f>
        <v>0</v>
      </c>
      <c r="W222" s="84">
        <f>IF(V222="","",RANK(V222,V222:V226,0))</f>
        <v>1</v>
      </c>
      <c r="X222" s="84">
        <f>IF(W222&lt;5,V222,"")</f>
        <v>0</v>
      </c>
      <c r="Y222" s="154">
        <v>-100</v>
      </c>
      <c r="Z222" s="135">
        <f t="shared" si="412"/>
        <v>0</v>
      </c>
      <c r="AA222" s="135">
        <f t="shared" si="413"/>
        <v>0</v>
      </c>
      <c r="AB222" s="135">
        <f t="shared" si="414"/>
        <v>0</v>
      </c>
      <c r="AC222" s="15">
        <f t="shared" ref="AC222:AC226" si="454">AB222</f>
        <v>0</v>
      </c>
      <c r="AD222" s="84">
        <f>IF(AC222="","",RANK(AC222,AC222:AC226,0))</f>
        <v>1</v>
      </c>
      <c r="AE222" s="84">
        <f>IF(AD222&lt;5,AC222,"")</f>
        <v>0</v>
      </c>
      <c r="AF222" s="18">
        <f t="shared" si="416"/>
        <v>0</v>
      </c>
      <c r="AG222" s="19">
        <f t="shared" ref="AG222:AG226" si="455">AF222</f>
        <v>0</v>
      </c>
      <c r="AH222" s="19">
        <f t="shared" si="417"/>
        <v>168</v>
      </c>
      <c r="AI222" s="171">
        <f>SUM(J222:J226,Q222:Q226,X222:X226,AE222:AE226)</f>
        <v>0</v>
      </c>
      <c r="AJ222" s="129">
        <f t="shared" ref="AJ222" si="456">AI222</f>
        <v>0</v>
      </c>
      <c r="AK222" s="175">
        <f t="shared" ref="AK222" si="457">IF(ISNUMBER(AI222),RANK(AI222,$AI$6:$AI$293,0),"")</f>
        <v>36</v>
      </c>
    </row>
    <row r="223" spans="1:37" ht="15" customHeight="1" x14ac:dyDescent="0.25">
      <c r="A223" s="68">
        <v>2</v>
      </c>
      <c r="B223" s="137"/>
      <c r="C223" s="139">
        <v>51</v>
      </c>
      <c r="D223" s="133"/>
      <c r="E223" s="18">
        <f t="shared" si="400"/>
        <v>0</v>
      </c>
      <c r="F223" s="18">
        <f t="shared" si="401"/>
        <v>0</v>
      </c>
      <c r="G223" s="18">
        <f t="shared" si="402"/>
        <v>0</v>
      </c>
      <c r="H223" s="15">
        <f t="shared" si="451"/>
        <v>0</v>
      </c>
      <c r="I223" s="84">
        <f>IF(H223="","",RANK(H223,H222:H226,0))</f>
        <v>1</v>
      </c>
      <c r="J223" s="84">
        <f t="shared" ref="J223:J226" si="458">IF(I223&lt;5,H223,"")</f>
        <v>0</v>
      </c>
      <c r="K223" s="65"/>
      <c r="L223" s="18">
        <f t="shared" si="404"/>
        <v>0</v>
      </c>
      <c r="M223" s="18">
        <f t="shared" si="405"/>
        <v>0</v>
      </c>
      <c r="N223" s="18">
        <f t="shared" si="406"/>
        <v>0</v>
      </c>
      <c r="O223" s="15">
        <f t="shared" si="452"/>
        <v>0</v>
      </c>
      <c r="P223" s="96">
        <f>IF(O223="","",RANK(O223,O222:O226,0))</f>
        <v>1</v>
      </c>
      <c r="Q223" s="96">
        <f t="shared" ref="Q223:Q226" si="459">IF(P223&lt;5,O223,"")</f>
        <v>0</v>
      </c>
      <c r="R223" s="65"/>
      <c r="S223" s="135">
        <f t="shared" si="408"/>
        <v>0</v>
      </c>
      <c r="T223" s="135">
        <f t="shared" si="409"/>
        <v>0</v>
      </c>
      <c r="U223" s="135">
        <f t="shared" si="410"/>
        <v>0</v>
      </c>
      <c r="V223" s="15">
        <f t="shared" si="453"/>
        <v>0</v>
      </c>
      <c r="W223" s="84">
        <f>IF(V223="","",RANK(V223,V222:V226,0))</f>
        <v>1</v>
      </c>
      <c r="X223" s="84">
        <f t="shared" ref="X223:X226" si="460">IF(W223&lt;5,V223,"")</f>
        <v>0</v>
      </c>
      <c r="Y223" s="154">
        <v>-100</v>
      </c>
      <c r="Z223" s="135">
        <f t="shared" si="412"/>
        <v>0</v>
      </c>
      <c r="AA223" s="135">
        <f t="shared" si="413"/>
        <v>0</v>
      </c>
      <c r="AB223" s="135">
        <f t="shared" si="414"/>
        <v>0</v>
      </c>
      <c r="AC223" s="15">
        <f t="shared" si="454"/>
        <v>0</v>
      </c>
      <c r="AD223" s="84">
        <f>IF(AC223="","",RANK(AC223,AC222:AC226,0))</f>
        <v>1</v>
      </c>
      <c r="AE223" s="84">
        <f t="shared" ref="AE223:AE226" si="461">IF(AD223&lt;5,AC223,"")</f>
        <v>0</v>
      </c>
      <c r="AF223" s="18">
        <f t="shared" si="416"/>
        <v>0</v>
      </c>
      <c r="AG223" s="19">
        <f t="shared" si="455"/>
        <v>0</v>
      </c>
      <c r="AH223" s="19">
        <f t="shared" si="417"/>
        <v>168</v>
      </c>
      <c r="AI223" s="172"/>
      <c r="AJ223" s="129"/>
      <c r="AK223" s="176"/>
    </row>
    <row r="224" spans="1:37" ht="15" customHeight="1" x14ac:dyDescent="0.25">
      <c r="A224" s="68">
        <v>3</v>
      </c>
      <c r="B224" s="137"/>
      <c r="C224" s="139">
        <v>51</v>
      </c>
      <c r="D224" s="133"/>
      <c r="E224" s="18">
        <f t="shared" si="400"/>
        <v>0</v>
      </c>
      <c r="F224" s="18">
        <f t="shared" si="401"/>
        <v>0</v>
      </c>
      <c r="G224" s="18">
        <f t="shared" si="402"/>
        <v>0</v>
      </c>
      <c r="H224" s="15">
        <f t="shared" si="451"/>
        <v>0</v>
      </c>
      <c r="I224" s="84">
        <f>IF(H224="","",RANK(H224,H222:H226,0))</f>
        <v>1</v>
      </c>
      <c r="J224" s="84">
        <f t="shared" si="458"/>
        <v>0</v>
      </c>
      <c r="K224" s="65"/>
      <c r="L224" s="18">
        <f t="shared" si="404"/>
        <v>0</v>
      </c>
      <c r="M224" s="18">
        <f t="shared" si="405"/>
        <v>0</v>
      </c>
      <c r="N224" s="18">
        <f t="shared" si="406"/>
        <v>0</v>
      </c>
      <c r="O224" s="15">
        <f t="shared" si="452"/>
        <v>0</v>
      </c>
      <c r="P224" s="96">
        <f>IF(O224="","",RANK(O224,O222:O226,0))</f>
        <v>1</v>
      </c>
      <c r="Q224" s="96">
        <f t="shared" si="459"/>
        <v>0</v>
      </c>
      <c r="R224" s="65"/>
      <c r="S224" s="135">
        <f t="shared" si="408"/>
        <v>0</v>
      </c>
      <c r="T224" s="135">
        <f t="shared" si="409"/>
        <v>0</v>
      </c>
      <c r="U224" s="135">
        <f t="shared" si="410"/>
        <v>0</v>
      </c>
      <c r="V224" s="15">
        <f t="shared" si="453"/>
        <v>0</v>
      </c>
      <c r="W224" s="84">
        <f>IF(V224="","",RANK(V224,V222:V226,0))</f>
        <v>1</v>
      </c>
      <c r="X224" s="84">
        <f t="shared" si="460"/>
        <v>0</v>
      </c>
      <c r="Y224" s="154">
        <v>-100</v>
      </c>
      <c r="Z224" s="135">
        <f t="shared" si="412"/>
        <v>0</v>
      </c>
      <c r="AA224" s="135">
        <f t="shared" si="413"/>
        <v>0</v>
      </c>
      <c r="AB224" s="135">
        <f t="shared" si="414"/>
        <v>0</v>
      </c>
      <c r="AC224" s="15">
        <f t="shared" si="454"/>
        <v>0</v>
      </c>
      <c r="AD224" s="84">
        <f>IF(AC224="","",RANK(AC224,AC222:AC226,0))</f>
        <v>1</v>
      </c>
      <c r="AE224" s="84">
        <f t="shared" si="461"/>
        <v>0</v>
      </c>
      <c r="AF224" s="18">
        <f t="shared" si="416"/>
        <v>0</v>
      </c>
      <c r="AG224" s="19">
        <f t="shared" si="455"/>
        <v>0</v>
      </c>
      <c r="AH224" s="19">
        <f t="shared" si="417"/>
        <v>168</v>
      </c>
      <c r="AI224" s="172"/>
      <c r="AJ224" s="129"/>
      <c r="AK224" s="176"/>
    </row>
    <row r="225" spans="1:37" ht="15" customHeight="1" x14ac:dyDescent="0.25">
      <c r="A225" s="68">
        <v>4</v>
      </c>
      <c r="B225" s="137"/>
      <c r="C225" s="139">
        <v>51</v>
      </c>
      <c r="D225" s="133"/>
      <c r="E225" s="18">
        <f t="shared" si="400"/>
        <v>0</v>
      </c>
      <c r="F225" s="18">
        <f t="shared" si="401"/>
        <v>0</v>
      </c>
      <c r="G225" s="18">
        <f t="shared" si="402"/>
        <v>0</v>
      </c>
      <c r="H225" s="15">
        <f t="shared" si="451"/>
        <v>0</v>
      </c>
      <c r="I225" s="84">
        <f>IF(H225="","",RANK(H225,H222:H226,0))</f>
        <v>1</v>
      </c>
      <c r="J225" s="84">
        <f t="shared" si="458"/>
        <v>0</v>
      </c>
      <c r="K225" s="65"/>
      <c r="L225" s="18">
        <f t="shared" si="404"/>
        <v>0</v>
      </c>
      <c r="M225" s="18">
        <f t="shared" si="405"/>
        <v>0</v>
      </c>
      <c r="N225" s="18">
        <f t="shared" si="406"/>
        <v>0</v>
      </c>
      <c r="O225" s="15">
        <f t="shared" si="452"/>
        <v>0</v>
      </c>
      <c r="P225" s="96">
        <f>IF(O225="","",RANK(O225,O222:O226,0))</f>
        <v>1</v>
      </c>
      <c r="Q225" s="96">
        <f t="shared" si="459"/>
        <v>0</v>
      </c>
      <c r="R225" s="65"/>
      <c r="S225" s="135">
        <f t="shared" si="408"/>
        <v>0</v>
      </c>
      <c r="T225" s="135">
        <f t="shared" si="409"/>
        <v>0</v>
      </c>
      <c r="U225" s="135">
        <f t="shared" si="410"/>
        <v>0</v>
      </c>
      <c r="V225" s="15">
        <f t="shared" si="453"/>
        <v>0</v>
      </c>
      <c r="W225" s="84">
        <f>IF(V225="","",RANK(V225,V222:V226,0))</f>
        <v>1</v>
      </c>
      <c r="X225" s="84">
        <f t="shared" si="460"/>
        <v>0</v>
      </c>
      <c r="Y225" s="154">
        <v>-100</v>
      </c>
      <c r="Z225" s="135">
        <f t="shared" si="412"/>
        <v>0</v>
      </c>
      <c r="AA225" s="135">
        <f t="shared" si="413"/>
        <v>0</v>
      </c>
      <c r="AB225" s="135">
        <f t="shared" si="414"/>
        <v>0</v>
      </c>
      <c r="AC225" s="15">
        <f t="shared" si="454"/>
        <v>0</v>
      </c>
      <c r="AD225" s="84">
        <f>IF(AC225="","",RANK(AC225,AC222:AC226,0))</f>
        <v>1</v>
      </c>
      <c r="AE225" s="84">
        <f t="shared" si="461"/>
        <v>0</v>
      </c>
      <c r="AF225" s="18">
        <f t="shared" si="416"/>
        <v>0</v>
      </c>
      <c r="AG225" s="19">
        <f t="shared" si="455"/>
        <v>0</v>
      </c>
      <c r="AH225" s="19">
        <f t="shared" si="417"/>
        <v>168</v>
      </c>
      <c r="AI225" s="172"/>
      <c r="AJ225" s="129"/>
      <c r="AK225" s="176"/>
    </row>
    <row r="226" spans="1:37" ht="15" customHeight="1" x14ac:dyDescent="0.25">
      <c r="A226" s="68">
        <v>5</v>
      </c>
      <c r="B226" s="137"/>
      <c r="C226" s="139">
        <v>51</v>
      </c>
      <c r="D226" s="133"/>
      <c r="E226" s="18">
        <f t="shared" si="400"/>
        <v>0</v>
      </c>
      <c r="F226" s="18">
        <f t="shared" si="401"/>
        <v>0</v>
      </c>
      <c r="G226" s="18">
        <f t="shared" si="402"/>
        <v>0</v>
      </c>
      <c r="H226" s="15">
        <f t="shared" si="451"/>
        <v>0</v>
      </c>
      <c r="I226" s="84">
        <f>IF(H226="","",RANK(H226,H222:H226,0))</f>
        <v>1</v>
      </c>
      <c r="J226" s="84">
        <f t="shared" si="458"/>
        <v>0</v>
      </c>
      <c r="K226" s="65"/>
      <c r="L226" s="18">
        <f t="shared" si="404"/>
        <v>0</v>
      </c>
      <c r="M226" s="18">
        <f t="shared" si="405"/>
        <v>0</v>
      </c>
      <c r="N226" s="18">
        <f t="shared" si="406"/>
        <v>0</v>
      </c>
      <c r="O226" s="15">
        <f t="shared" si="452"/>
        <v>0</v>
      </c>
      <c r="P226" s="96">
        <f>IF(O226="","",RANK(O226,O222:O226,0))</f>
        <v>1</v>
      </c>
      <c r="Q226" s="96">
        <f t="shared" si="459"/>
        <v>0</v>
      </c>
      <c r="R226" s="65"/>
      <c r="S226" s="135">
        <f t="shared" si="408"/>
        <v>0</v>
      </c>
      <c r="T226" s="135">
        <f t="shared" si="409"/>
        <v>0</v>
      </c>
      <c r="U226" s="135">
        <f t="shared" si="410"/>
        <v>0</v>
      </c>
      <c r="V226" s="15">
        <f t="shared" si="453"/>
        <v>0</v>
      </c>
      <c r="W226" s="84">
        <f>IF(V226="","",RANK(V226,V222:V226,0))</f>
        <v>1</v>
      </c>
      <c r="X226" s="84">
        <f t="shared" si="460"/>
        <v>0</v>
      </c>
      <c r="Y226" s="154">
        <v>-100</v>
      </c>
      <c r="Z226" s="135">
        <f t="shared" si="412"/>
        <v>0</v>
      </c>
      <c r="AA226" s="135">
        <f t="shared" si="413"/>
        <v>0</v>
      </c>
      <c r="AB226" s="135">
        <f t="shared" si="414"/>
        <v>0</v>
      </c>
      <c r="AC226" s="15">
        <f t="shared" si="454"/>
        <v>0</v>
      </c>
      <c r="AD226" s="84">
        <f>IF(AC226="","",RANK(AC226,AC222:AC226,0))</f>
        <v>1</v>
      </c>
      <c r="AE226" s="84">
        <f t="shared" si="461"/>
        <v>0</v>
      </c>
      <c r="AF226" s="18">
        <f t="shared" si="416"/>
        <v>0</v>
      </c>
      <c r="AG226" s="19">
        <f t="shared" si="455"/>
        <v>0</v>
      </c>
      <c r="AH226" s="19">
        <f t="shared" si="417"/>
        <v>168</v>
      </c>
      <c r="AI226" s="173"/>
      <c r="AJ226" s="129"/>
      <c r="AK226" s="176"/>
    </row>
    <row r="227" spans="1:37" ht="26.25" customHeight="1" x14ac:dyDescent="0.25">
      <c r="A227" s="68"/>
      <c r="B227" s="137"/>
      <c r="C227" s="140">
        <v>51</v>
      </c>
      <c r="D227" s="133"/>
      <c r="E227" s="18">
        <f t="shared" si="400"/>
        <v>0</v>
      </c>
      <c r="F227" s="18">
        <f t="shared" si="401"/>
        <v>0</v>
      </c>
      <c r="G227" s="18">
        <f t="shared" si="402"/>
        <v>0</v>
      </c>
      <c r="H227" s="89"/>
      <c r="I227" s="101" t="s">
        <v>455</v>
      </c>
      <c r="J227" s="109">
        <f>SUM(J222:J226)</f>
        <v>0</v>
      </c>
      <c r="K227" s="65"/>
      <c r="L227" s="18">
        <f t="shared" si="404"/>
        <v>0</v>
      </c>
      <c r="M227" s="18">
        <f t="shared" si="405"/>
        <v>0</v>
      </c>
      <c r="N227" s="18">
        <f t="shared" si="406"/>
        <v>0</v>
      </c>
      <c r="O227" s="89"/>
      <c r="P227" s="101" t="s">
        <v>455</v>
      </c>
      <c r="Q227" s="110">
        <f>SUM(Q222:Q226)</f>
        <v>0</v>
      </c>
      <c r="R227" s="65"/>
      <c r="S227" s="135">
        <f t="shared" si="408"/>
        <v>0</v>
      </c>
      <c r="T227" s="135">
        <f t="shared" si="409"/>
        <v>0</v>
      </c>
      <c r="U227" s="135">
        <f t="shared" si="410"/>
        <v>0</v>
      </c>
      <c r="V227" s="89"/>
      <c r="W227" s="101" t="s">
        <v>455</v>
      </c>
      <c r="X227" s="109">
        <f>SUM(X222:X226)</f>
        <v>0</v>
      </c>
      <c r="Y227" s="156"/>
      <c r="Z227" s="135">
        <f t="shared" si="412"/>
        <v>0</v>
      </c>
      <c r="AA227" s="135">
        <f t="shared" si="413"/>
        <v>4</v>
      </c>
      <c r="AB227" s="135">
        <f t="shared" si="414"/>
        <v>4</v>
      </c>
      <c r="AC227" s="89"/>
      <c r="AD227" s="101" t="s">
        <v>455</v>
      </c>
      <c r="AE227" s="109">
        <f>SUM(AE222:AE226)</f>
        <v>0</v>
      </c>
      <c r="AF227" s="18"/>
      <c r="AG227" s="92"/>
      <c r="AH227" s="19" t="str">
        <f t="shared" si="417"/>
        <v/>
      </c>
      <c r="AI227" s="98"/>
      <c r="AJ227" s="98"/>
      <c r="AK227" s="177"/>
    </row>
    <row r="228" spans="1:37" ht="15" customHeight="1" x14ac:dyDescent="0.25">
      <c r="A228" s="68">
        <v>1</v>
      </c>
      <c r="B228" s="137"/>
      <c r="C228" s="139">
        <v>52</v>
      </c>
      <c r="D228" s="133">
        <v>7.9</v>
      </c>
      <c r="E228" s="18">
        <f t="shared" si="400"/>
        <v>35</v>
      </c>
      <c r="F228" s="18">
        <f t="shared" si="401"/>
        <v>0</v>
      </c>
      <c r="G228" s="18">
        <f t="shared" si="402"/>
        <v>35</v>
      </c>
      <c r="H228" s="15">
        <f t="shared" ref="H228:H232" si="462">G228</f>
        <v>35</v>
      </c>
      <c r="I228" s="84">
        <f>IF(H228="","",RANK(H228,H228:H232,0))</f>
        <v>1</v>
      </c>
      <c r="J228" s="84">
        <f t="shared" ref="J228:J232" si="463">IF(I228&lt;5,H228,"")</f>
        <v>35</v>
      </c>
      <c r="K228" s="65">
        <v>181</v>
      </c>
      <c r="L228" s="18">
        <f t="shared" si="404"/>
        <v>0</v>
      </c>
      <c r="M228" s="18">
        <f t="shared" si="405"/>
        <v>28</v>
      </c>
      <c r="N228" s="18">
        <f t="shared" si="406"/>
        <v>28</v>
      </c>
      <c r="O228" s="15">
        <f t="shared" ref="O228:O232" si="464">N228</f>
        <v>28</v>
      </c>
      <c r="P228" s="96">
        <f>IF(O228="","",RANK(O228,O228:O232,0))</f>
        <v>2</v>
      </c>
      <c r="Q228" s="96">
        <f>IF(P228&lt;5,O228,"")</f>
        <v>28</v>
      </c>
      <c r="R228" s="65">
        <v>0</v>
      </c>
      <c r="S228" s="135">
        <f t="shared" si="408"/>
        <v>0</v>
      </c>
      <c r="T228" s="135">
        <f t="shared" si="409"/>
        <v>0</v>
      </c>
      <c r="U228" s="135">
        <f t="shared" si="410"/>
        <v>0</v>
      </c>
      <c r="V228" s="15">
        <f t="shared" ref="V228:V232" si="465">U228</f>
        <v>0</v>
      </c>
      <c r="W228" s="84">
        <f>IF(V228="","",RANK(V228,V228:V232,0))</f>
        <v>3</v>
      </c>
      <c r="X228" s="84">
        <f>IF(W228&lt;5,V228,"")</f>
        <v>0</v>
      </c>
      <c r="Y228" s="156">
        <v>24.5</v>
      </c>
      <c r="Z228" s="135">
        <f t="shared" si="412"/>
        <v>0</v>
      </c>
      <c r="AA228" s="135">
        <f t="shared" si="413"/>
        <v>57</v>
      </c>
      <c r="AB228" s="135">
        <f t="shared" si="414"/>
        <v>57</v>
      </c>
      <c r="AC228" s="15">
        <f t="shared" ref="AC228:AC232" si="466">AB228</f>
        <v>57</v>
      </c>
      <c r="AD228" s="84">
        <f>IF(AC228="","",RANK(AC228,AC228:AC232,0))</f>
        <v>1</v>
      </c>
      <c r="AE228" s="84">
        <f>IF(AD228&lt;5,AC228,"")</f>
        <v>57</v>
      </c>
      <c r="AF228" s="18">
        <f t="shared" si="416"/>
        <v>120</v>
      </c>
      <c r="AG228" s="19">
        <f t="shared" ref="AG228:AG232" si="467">AF228</f>
        <v>120</v>
      </c>
      <c r="AH228" s="19">
        <f t="shared" si="417"/>
        <v>63</v>
      </c>
      <c r="AI228" s="171">
        <f>SUM(J228:J232,Q228:Q232,X228:X232,AE228:AE232)</f>
        <v>397</v>
      </c>
      <c r="AJ228" s="129">
        <f t="shared" ref="AJ228" si="468">AI228</f>
        <v>397</v>
      </c>
      <c r="AK228" s="175">
        <f t="shared" ref="AK228" si="469">IF(ISNUMBER(AI228),RANK(AI228,$AI$6:$AI$293,0),"")</f>
        <v>25</v>
      </c>
    </row>
    <row r="229" spans="1:37" ht="15" customHeight="1" x14ac:dyDescent="0.25">
      <c r="A229" s="68">
        <v>2</v>
      </c>
      <c r="B229" s="137"/>
      <c r="C229" s="139">
        <v>52</v>
      </c>
      <c r="D229" s="133">
        <v>8</v>
      </c>
      <c r="E229" s="18">
        <f t="shared" si="400"/>
        <v>32</v>
      </c>
      <c r="F229" s="18">
        <f t="shared" si="401"/>
        <v>0</v>
      </c>
      <c r="G229" s="18">
        <f t="shared" si="402"/>
        <v>32</v>
      </c>
      <c r="H229" s="15">
        <f t="shared" si="462"/>
        <v>32</v>
      </c>
      <c r="I229" s="84">
        <f>IF(H229="","",RANK(H229,H228:H232,0))</f>
        <v>2</v>
      </c>
      <c r="J229" s="84">
        <f t="shared" si="463"/>
        <v>32</v>
      </c>
      <c r="K229" s="65">
        <v>183</v>
      </c>
      <c r="L229" s="18">
        <f t="shared" si="404"/>
        <v>0</v>
      </c>
      <c r="M229" s="18">
        <f t="shared" si="405"/>
        <v>29</v>
      </c>
      <c r="N229" s="18">
        <f t="shared" si="406"/>
        <v>29</v>
      </c>
      <c r="O229" s="15">
        <f t="shared" si="464"/>
        <v>29</v>
      </c>
      <c r="P229" s="96">
        <f>IF(O229="","",RANK(O229,O228:O232,0))</f>
        <v>1</v>
      </c>
      <c r="Q229" s="96">
        <f t="shared" ref="Q229:Q232" si="470">IF(P229&lt;5,O229,"")</f>
        <v>29</v>
      </c>
      <c r="R229" s="65">
        <v>3</v>
      </c>
      <c r="S229" s="135">
        <f t="shared" si="408"/>
        <v>0</v>
      </c>
      <c r="T229" s="135">
        <f t="shared" si="409"/>
        <v>1</v>
      </c>
      <c r="U229" s="135">
        <f t="shared" si="410"/>
        <v>1</v>
      </c>
      <c r="V229" s="15">
        <f t="shared" si="465"/>
        <v>1</v>
      </c>
      <c r="W229" s="84">
        <f>IF(V229="","",RANK(V229,V228:V232,0))</f>
        <v>2</v>
      </c>
      <c r="X229" s="84">
        <f t="shared" ref="X229:X232" si="471">IF(W229&lt;5,V229,"")</f>
        <v>1</v>
      </c>
      <c r="Y229" s="156">
        <v>19</v>
      </c>
      <c r="Z229" s="135">
        <f t="shared" si="412"/>
        <v>0</v>
      </c>
      <c r="AA229" s="135">
        <f t="shared" si="413"/>
        <v>44</v>
      </c>
      <c r="AB229" s="135">
        <f t="shared" si="414"/>
        <v>44</v>
      </c>
      <c r="AC229" s="15">
        <f t="shared" si="466"/>
        <v>44</v>
      </c>
      <c r="AD229" s="84">
        <f>IF(AC229="","",RANK(AC229,AC228:AC232,0))</f>
        <v>3</v>
      </c>
      <c r="AE229" s="84">
        <f t="shared" ref="AE229:AE232" si="472">IF(AD229&lt;5,AC229,"")</f>
        <v>44</v>
      </c>
      <c r="AF229" s="18">
        <f t="shared" si="416"/>
        <v>106</v>
      </c>
      <c r="AG229" s="19">
        <f t="shared" si="467"/>
        <v>106</v>
      </c>
      <c r="AH229" s="19">
        <f t="shared" si="417"/>
        <v>87</v>
      </c>
      <c r="AI229" s="172"/>
      <c r="AJ229" s="129"/>
      <c r="AK229" s="176"/>
    </row>
    <row r="230" spans="1:37" ht="15" customHeight="1" x14ac:dyDescent="0.25">
      <c r="A230" s="68">
        <v>3</v>
      </c>
      <c r="B230" s="137"/>
      <c r="C230" s="139">
        <v>52</v>
      </c>
      <c r="D230" s="133">
        <v>9.5</v>
      </c>
      <c r="E230" s="18">
        <f t="shared" si="400"/>
        <v>0</v>
      </c>
      <c r="F230" s="18">
        <f t="shared" si="401"/>
        <v>1</v>
      </c>
      <c r="G230" s="18">
        <f t="shared" si="402"/>
        <v>1</v>
      </c>
      <c r="H230" s="15">
        <f t="shared" si="462"/>
        <v>1</v>
      </c>
      <c r="I230" s="84">
        <f>IF(H230="","",RANK(H230,H228:H232,0))</f>
        <v>5</v>
      </c>
      <c r="J230" s="84" t="str">
        <f t="shared" si="463"/>
        <v/>
      </c>
      <c r="K230" s="65">
        <v>160</v>
      </c>
      <c r="L230" s="18">
        <f t="shared" si="404"/>
        <v>0</v>
      </c>
      <c r="M230" s="18">
        <f t="shared" si="405"/>
        <v>18</v>
      </c>
      <c r="N230" s="18">
        <f t="shared" si="406"/>
        <v>18</v>
      </c>
      <c r="O230" s="15">
        <f t="shared" si="464"/>
        <v>18</v>
      </c>
      <c r="P230" s="96">
        <f>IF(O230="","",RANK(O230,O228:O232,0))</f>
        <v>5</v>
      </c>
      <c r="Q230" s="96" t="str">
        <f t="shared" si="470"/>
        <v/>
      </c>
      <c r="R230" s="65">
        <v>1</v>
      </c>
      <c r="S230" s="135">
        <f t="shared" si="408"/>
        <v>0</v>
      </c>
      <c r="T230" s="135">
        <f t="shared" si="409"/>
        <v>0</v>
      </c>
      <c r="U230" s="135">
        <f t="shared" si="410"/>
        <v>0</v>
      </c>
      <c r="V230" s="15">
        <f t="shared" si="465"/>
        <v>0</v>
      </c>
      <c r="W230" s="84">
        <f>IF(V230="","",RANK(V230,V228:V232,0))</f>
        <v>3</v>
      </c>
      <c r="X230" s="84">
        <f t="shared" si="471"/>
        <v>0</v>
      </c>
      <c r="Y230" s="156">
        <v>22</v>
      </c>
      <c r="Z230" s="135">
        <f t="shared" si="412"/>
        <v>0</v>
      </c>
      <c r="AA230" s="135">
        <f t="shared" si="413"/>
        <v>52</v>
      </c>
      <c r="AB230" s="135">
        <f t="shared" si="414"/>
        <v>52</v>
      </c>
      <c r="AC230" s="15">
        <f t="shared" si="466"/>
        <v>52</v>
      </c>
      <c r="AD230" s="84">
        <f>IF(AC230="","",RANK(AC230,AC228:AC232,0))</f>
        <v>2</v>
      </c>
      <c r="AE230" s="84">
        <f t="shared" si="472"/>
        <v>52</v>
      </c>
      <c r="AF230" s="18">
        <f t="shared" si="416"/>
        <v>71</v>
      </c>
      <c r="AG230" s="19">
        <f t="shared" si="467"/>
        <v>71</v>
      </c>
      <c r="AH230" s="19">
        <f t="shared" si="417"/>
        <v>145</v>
      </c>
      <c r="AI230" s="172"/>
      <c r="AJ230" s="129"/>
      <c r="AK230" s="176"/>
    </row>
    <row r="231" spans="1:37" ht="15" customHeight="1" x14ac:dyDescent="0.25">
      <c r="A231" s="68">
        <v>4</v>
      </c>
      <c r="B231" s="137"/>
      <c r="C231" s="139">
        <v>52</v>
      </c>
      <c r="D231" s="133">
        <v>8.9</v>
      </c>
      <c r="E231" s="18">
        <f t="shared" si="400"/>
        <v>0</v>
      </c>
      <c r="F231" s="18">
        <f t="shared" si="401"/>
        <v>9</v>
      </c>
      <c r="G231" s="18">
        <f t="shared" si="402"/>
        <v>9</v>
      </c>
      <c r="H231" s="15">
        <f t="shared" si="462"/>
        <v>9</v>
      </c>
      <c r="I231" s="84">
        <f>IF(H231="","",RANK(H231,H228:H232,0))</f>
        <v>4</v>
      </c>
      <c r="J231" s="84">
        <f t="shared" si="463"/>
        <v>9</v>
      </c>
      <c r="K231" s="65">
        <v>176</v>
      </c>
      <c r="L231" s="18">
        <f t="shared" si="404"/>
        <v>0</v>
      </c>
      <c r="M231" s="18">
        <f t="shared" si="405"/>
        <v>26</v>
      </c>
      <c r="N231" s="18">
        <f t="shared" si="406"/>
        <v>26</v>
      </c>
      <c r="O231" s="15">
        <f t="shared" si="464"/>
        <v>26</v>
      </c>
      <c r="P231" s="96">
        <f>IF(O231="","",RANK(O231,O228:O232,0))</f>
        <v>4</v>
      </c>
      <c r="Q231" s="96">
        <f t="shared" si="470"/>
        <v>26</v>
      </c>
      <c r="R231" s="65">
        <v>0</v>
      </c>
      <c r="S231" s="135">
        <f t="shared" si="408"/>
        <v>0</v>
      </c>
      <c r="T231" s="135">
        <f t="shared" si="409"/>
        <v>0</v>
      </c>
      <c r="U231" s="135">
        <f t="shared" si="410"/>
        <v>0</v>
      </c>
      <c r="V231" s="15">
        <f t="shared" si="465"/>
        <v>0</v>
      </c>
      <c r="W231" s="84">
        <f>IF(V231="","",RANK(V231,V228:V232,0))</f>
        <v>3</v>
      </c>
      <c r="X231" s="84"/>
      <c r="Y231" s="156">
        <v>15</v>
      </c>
      <c r="Z231" s="135">
        <f t="shared" si="412"/>
        <v>0</v>
      </c>
      <c r="AA231" s="135">
        <f t="shared" si="413"/>
        <v>32</v>
      </c>
      <c r="AB231" s="135">
        <f t="shared" si="414"/>
        <v>32</v>
      </c>
      <c r="AC231" s="15">
        <f t="shared" si="466"/>
        <v>32</v>
      </c>
      <c r="AD231" s="84">
        <f>IF(AC231="","",RANK(AC231,AC228:AC232,0))</f>
        <v>4</v>
      </c>
      <c r="AE231" s="84">
        <f t="shared" si="472"/>
        <v>32</v>
      </c>
      <c r="AF231" s="18">
        <f t="shared" si="416"/>
        <v>67</v>
      </c>
      <c r="AG231" s="19">
        <f t="shared" si="467"/>
        <v>67</v>
      </c>
      <c r="AH231" s="19">
        <f t="shared" si="417"/>
        <v>150</v>
      </c>
      <c r="AI231" s="172"/>
      <c r="AJ231" s="129"/>
      <c r="AK231" s="176"/>
    </row>
    <row r="232" spans="1:37" ht="15" customHeight="1" x14ac:dyDescent="0.25">
      <c r="A232" s="68">
        <v>5</v>
      </c>
      <c r="B232" s="137"/>
      <c r="C232" s="139">
        <v>52</v>
      </c>
      <c r="D232" s="133">
        <v>8.4</v>
      </c>
      <c r="E232" s="18">
        <f t="shared" si="400"/>
        <v>0</v>
      </c>
      <c r="F232" s="18">
        <f t="shared" si="401"/>
        <v>20</v>
      </c>
      <c r="G232" s="18">
        <f t="shared" si="402"/>
        <v>20</v>
      </c>
      <c r="H232" s="15">
        <f t="shared" si="462"/>
        <v>20</v>
      </c>
      <c r="I232" s="84">
        <f>IF(H232="","",RANK(H232,H228:H232,0))</f>
        <v>3</v>
      </c>
      <c r="J232" s="84">
        <f t="shared" si="463"/>
        <v>20</v>
      </c>
      <c r="K232" s="65">
        <v>180</v>
      </c>
      <c r="L232" s="18">
        <f t="shared" si="404"/>
        <v>0</v>
      </c>
      <c r="M232" s="18">
        <f t="shared" si="405"/>
        <v>28</v>
      </c>
      <c r="N232" s="18">
        <f t="shared" si="406"/>
        <v>28</v>
      </c>
      <c r="O232" s="15">
        <f t="shared" si="464"/>
        <v>28</v>
      </c>
      <c r="P232" s="96">
        <f>IF(O232="","",RANK(O232,O228:O232,0))</f>
        <v>2</v>
      </c>
      <c r="Q232" s="96">
        <f t="shared" si="470"/>
        <v>28</v>
      </c>
      <c r="R232" s="65">
        <v>6</v>
      </c>
      <c r="S232" s="135">
        <f t="shared" si="408"/>
        <v>0</v>
      </c>
      <c r="T232" s="135">
        <f t="shared" si="409"/>
        <v>4</v>
      </c>
      <c r="U232" s="135">
        <f t="shared" si="410"/>
        <v>4</v>
      </c>
      <c r="V232" s="15">
        <f t="shared" si="465"/>
        <v>4</v>
      </c>
      <c r="W232" s="84">
        <f>IF(V232="","",RANK(V232,V228:V232,0))</f>
        <v>1</v>
      </c>
      <c r="X232" s="84">
        <f t="shared" si="471"/>
        <v>4</v>
      </c>
      <c r="Y232" s="156">
        <v>3</v>
      </c>
      <c r="Z232" s="135">
        <f t="shared" si="412"/>
        <v>0</v>
      </c>
      <c r="AA232" s="135">
        <f t="shared" si="413"/>
        <v>7</v>
      </c>
      <c r="AB232" s="135">
        <f t="shared" si="414"/>
        <v>7</v>
      </c>
      <c r="AC232" s="15">
        <f t="shared" si="466"/>
        <v>7</v>
      </c>
      <c r="AD232" s="84">
        <f>IF(AC232="","",RANK(AC232,AC228:AC232,0))</f>
        <v>5</v>
      </c>
      <c r="AE232" s="84" t="str">
        <f t="shared" si="472"/>
        <v/>
      </c>
      <c r="AF232" s="18">
        <f t="shared" si="416"/>
        <v>59</v>
      </c>
      <c r="AG232" s="19">
        <f t="shared" si="467"/>
        <v>59</v>
      </c>
      <c r="AH232" s="19">
        <f t="shared" si="417"/>
        <v>155</v>
      </c>
      <c r="AI232" s="173"/>
      <c r="AJ232" s="129"/>
      <c r="AK232" s="176"/>
    </row>
    <row r="233" spans="1:37" ht="26.25" customHeight="1" x14ac:dyDescent="0.25">
      <c r="A233" s="68"/>
      <c r="B233" s="137"/>
      <c r="C233" s="140">
        <v>52</v>
      </c>
      <c r="D233" s="133"/>
      <c r="E233" s="18">
        <f t="shared" si="400"/>
        <v>0</v>
      </c>
      <c r="F233" s="18">
        <f t="shared" si="401"/>
        <v>0</v>
      </c>
      <c r="G233" s="18">
        <f t="shared" si="402"/>
        <v>0</v>
      </c>
      <c r="H233" s="89"/>
      <c r="I233" s="101" t="s">
        <v>455</v>
      </c>
      <c r="J233" s="109">
        <f>SUM(J228:J232)</f>
        <v>96</v>
      </c>
      <c r="K233" s="65"/>
      <c r="L233" s="18">
        <f t="shared" si="404"/>
        <v>0</v>
      </c>
      <c r="M233" s="18">
        <f t="shared" si="405"/>
        <v>0</v>
      </c>
      <c r="N233" s="18">
        <f t="shared" si="406"/>
        <v>0</v>
      </c>
      <c r="O233" s="89"/>
      <c r="P233" s="101" t="s">
        <v>455</v>
      </c>
      <c r="Q233" s="110">
        <f>SUM(Q228:Q232)</f>
        <v>111</v>
      </c>
      <c r="R233" s="65"/>
      <c r="S233" s="135">
        <f t="shared" si="408"/>
        <v>0</v>
      </c>
      <c r="T233" s="135">
        <f t="shared" si="409"/>
        <v>0</v>
      </c>
      <c r="U233" s="135">
        <f t="shared" si="410"/>
        <v>0</v>
      </c>
      <c r="V233" s="89"/>
      <c r="W233" s="101" t="s">
        <v>455</v>
      </c>
      <c r="X233" s="109">
        <f>SUM(X228:X232)</f>
        <v>5</v>
      </c>
      <c r="Y233" s="156"/>
      <c r="Z233" s="135">
        <f t="shared" si="412"/>
        <v>0</v>
      </c>
      <c r="AA233" s="135">
        <f t="shared" si="413"/>
        <v>4</v>
      </c>
      <c r="AB233" s="135">
        <f t="shared" si="414"/>
        <v>4</v>
      </c>
      <c r="AC233" s="89"/>
      <c r="AD233" s="101" t="s">
        <v>455</v>
      </c>
      <c r="AE233" s="109">
        <f>SUM(AE228:AE232)</f>
        <v>185</v>
      </c>
      <c r="AF233" s="18"/>
      <c r="AG233" s="92"/>
      <c r="AH233" s="19" t="str">
        <f t="shared" si="417"/>
        <v/>
      </c>
      <c r="AI233" s="98"/>
      <c r="AJ233" s="98"/>
      <c r="AK233" s="177"/>
    </row>
    <row r="234" spans="1:37" ht="15" customHeight="1" x14ac:dyDescent="0.25">
      <c r="A234" s="68">
        <v>1</v>
      </c>
      <c r="B234" s="137"/>
      <c r="C234" s="139">
        <v>53</v>
      </c>
      <c r="D234" s="133">
        <v>8.1999999999999993</v>
      </c>
      <c r="E234" s="18">
        <f t="shared" si="400"/>
        <v>0</v>
      </c>
      <c r="F234" s="18">
        <f t="shared" si="401"/>
        <v>26</v>
      </c>
      <c r="G234" s="18">
        <f t="shared" si="402"/>
        <v>26</v>
      </c>
      <c r="H234" s="15">
        <f t="shared" ref="H234:H238" si="473">G234</f>
        <v>26</v>
      </c>
      <c r="I234" s="84">
        <f>IF(H234="","",RANK(H234,H234:H238,0))</f>
        <v>1</v>
      </c>
      <c r="J234" s="84">
        <f>IF(I234&lt;5,H234,"")</f>
        <v>26</v>
      </c>
      <c r="K234" s="65">
        <v>197</v>
      </c>
      <c r="L234" s="18">
        <f t="shared" si="404"/>
        <v>0</v>
      </c>
      <c r="M234" s="18">
        <f t="shared" si="405"/>
        <v>37</v>
      </c>
      <c r="N234" s="18">
        <f t="shared" si="406"/>
        <v>37</v>
      </c>
      <c r="O234" s="15">
        <f t="shared" ref="O234:O238" si="474">N234</f>
        <v>37</v>
      </c>
      <c r="P234" s="96">
        <f>IF(O234="","",RANK(O234,O234:O238,0))</f>
        <v>1</v>
      </c>
      <c r="Q234" s="96">
        <f>IF(P234&lt;5,O234,"")</f>
        <v>37</v>
      </c>
      <c r="R234" s="65">
        <v>11</v>
      </c>
      <c r="S234" s="135">
        <f t="shared" si="408"/>
        <v>0</v>
      </c>
      <c r="T234" s="135">
        <f t="shared" si="409"/>
        <v>9</v>
      </c>
      <c r="U234" s="135">
        <f t="shared" si="410"/>
        <v>9</v>
      </c>
      <c r="V234" s="15">
        <f t="shared" ref="V234:V238" si="475">U234</f>
        <v>9</v>
      </c>
      <c r="W234" s="84">
        <f>IF(V234="","",RANK(V234,V234:V238,0))</f>
        <v>1</v>
      </c>
      <c r="X234" s="84">
        <f>IF(W234&lt;5,V234,"")</f>
        <v>9</v>
      </c>
      <c r="Y234" s="156">
        <v>20.5</v>
      </c>
      <c r="Z234" s="135">
        <f t="shared" si="412"/>
        <v>0</v>
      </c>
      <c r="AA234" s="135">
        <f t="shared" si="413"/>
        <v>48</v>
      </c>
      <c r="AB234" s="135">
        <f t="shared" si="414"/>
        <v>48</v>
      </c>
      <c r="AC234" s="15">
        <f t="shared" ref="AC234:AC238" si="476">AB234</f>
        <v>48</v>
      </c>
      <c r="AD234" s="84">
        <f>IF(AC234="","",RANK(AC234,AC234:AC238,0))</f>
        <v>4</v>
      </c>
      <c r="AE234" s="84">
        <f>IF(AD234&lt;5,AC234,"")</f>
        <v>48</v>
      </c>
      <c r="AF234" s="18">
        <f t="shared" si="416"/>
        <v>120</v>
      </c>
      <c r="AG234" s="19">
        <f t="shared" ref="AG234:AG238" si="477">AF234</f>
        <v>120</v>
      </c>
      <c r="AH234" s="19">
        <f t="shared" si="417"/>
        <v>63</v>
      </c>
      <c r="AI234" s="171">
        <f>SUM(J234:J238,Q234:Q238,X234:X238,AE234:AE238)</f>
        <v>445</v>
      </c>
      <c r="AJ234" s="129">
        <f t="shared" ref="AJ234" si="478">AI234</f>
        <v>445</v>
      </c>
      <c r="AK234" s="175">
        <f t="shared" ref="AK234" si="479">IF(ISNUMBER(AI234),RANK(AI234,$AI$6:$AI$293,0),"")</f>
        <v>22</v>
      </c>
    </row>
    <row r="235" spans="1:37" ht="15" customHeight="1" x14ac:dyDescent="0.25">
      <c r="A235" s="68">
        <v>2</v>
      </c>
      <c r="B235" s="137"/>
      <c r="C235" s="139">
        <v>53</v>
      </c>
      <c r="D235" s="133">
        <v>8.4</v>
      </c>
      <c r="E235" s="18">
        <f t="shared" si="400"/>
        <v>0</v>
      </c>
      <c r="F235" s="18">
        <f t="shared" si="401"/>
        <v>20</v>
      </c>
      <c r="G235" s="18">
        <f t="shared" si="402"/>
        <v>20</v>
      </c>
      <c r="H235" s="15">
        <f t="shared" si="473"/>
        <v>20</v>
      </c>
      <c r="I235" s="84">
        <f>IF(H235="","",RANK(H235,H234:H238,0))</f>
        <v>3</v>
      </c>
      <c r="J235" s="84">
        <f t="shared" ref="J235:J238" si="480">IF(I235&lt;5,H235,"")</f>
        <v>20</v>
      </c>
      <c r="K235" s="65">
        <v>197</v>
      </c>
      <c r="L235" s="18">
        <f t="shared" si="404"/>
        <v>0</v>
      </c>
      <c r="M235" s="18">
        <f t="shared" si="405"/>
        <v>37</v>
      </c>
      <c r="N235" s="18">
        <f t="shared" si="406"/>
        <v>37</v>
      </c>
      <c r="O235" s="15">
        <f t="shared" si="474"/>
        <v>37</v>
      </c>
      <c r="P235" s="96">
        <f>IF(O235="","",RANK(O235,O234:O238,0))</f>
        <v>1</v>
      </c>
      <c r="Q235" s="96">
        <f t="shared" ref="Q235:Q238" si="481">IF(P235&lt;5,O235,"")</f>
        <v>37</v>
      </c>
      <c r="R235" s="65">
        <v>2</v>
      </c>
      <c r="S235" s="135">
        <f t="shared" si="408"/>
        <v>0</v>
      </c>
      <c r="T235" s="135">
        <f t="shared" si="409"/>
        <v>0</v>
      </c>
      <c r="U235" s="135">
        <f t="shared" si="410"/>
        <v>0</v>
      </c>
      <c r="V235" s="15">
        <f t="shared" si="475"/>
        <v>0</v>
      </c>
      <c r="W235" s="84">
        <f>IF(V235="","",RANK(V235,V234:V238,0))</f>
        <v>3</v>
      </c>
      <c r="X235" s="84">
        <f t="shared" ref="X235:X237" si="482">IF(W235&lt;5,V235,"")</f>
        <v>0</v>
      </c>
      <c r="Y235" s="156">
        <v>25</v>
      </c>
      <c r="Z235" s="135">
        <f t="shared" si="412"/>
        <v>0</v>
      </c>
      <c r="AA235" s="135">
        <f t="shared" si="413"/>
        <v>58</v>
      </c>
      <c r="AB235" s="135">
        <f t="shared" si="414"/>
        <v>58</v>
      </c>
      <c r="AC235" s="15">
        <f t="shared" si="476"/>
        <v>58</v>
      </c>
      <c r="AD235" s="84">
        <f>IF(AC235="","",RANK(AC235,AC234:AC238,0))</f>
        <v>2</v>
      </c>
      <c r="AE235" s="84">
        <f t="shared" ref="AE235:AE238" si="483">IF(AD235&lt;5,AC235,"")</f>
        <v>58</v>
      </c>
      <c r="AF235" s="18">
        <f t="shared" si="416"/>
        <v>115</v>
      </c>
      <c r="AG235" s="19">
        <f t="shared" si="477"/>
        <v>115</v>
      </c>
      <c r="AH235" s="19">
        <f t="shared" si="417"/>
        <v>78</v>
      </c>
      <c r="AI235" s="172"/>
      <c r="AJ235" s="129"/>
      <c r="AK235" s="176"/>
    </row>
    <row r="236" spans="1:37" ht="15" customHeight="1" x14ac:dyDescent="0.25">
      <c r="A236" s="68">
        <v>3</v>
      </c>
      <c r="B236" s="137"/>
      <c r="C236" s="139">
        <v>53</v>
      </c>
      <c r="D236" s="133">
        <v>8.6</v>
      </c>
      <c r="E236" s="18">
        <f t="shared" si="400"/>
        <v>0</v>
      </c>
      <c r="F236" s="18">
        <f t="shared" si="401"/>
        <v>15</v>
      </c>
      <c r="G236" s="18">
        <f t="shared" si="402"/>
        <v>15</v>
      </c>
      <c r="H236" s="15">
        <f t="shared" si="473"/>
        <v>15</v>
      </c>
      <c r="I236" s="84">
        <f>IF(H236="","",RANK(H236,H234:H238,0))</f>
        <v>4</v>
      </c>
      <c r="J236" s="84">
        <f t="shared" si="480"/>
        <v>15</v>
      </c>
      <c r="K236" s="65">
        <v>135</v>
      </c>
      <c r="L236" s="18">
        <f t="shared" si="404"/>
        <v>0</v>
      </c>
      <c r="M236" s="18">
        <f t="shared" si="405"/>
        <v>7</v>
      </c>
      <c r="N236" s="18">
        <f t="shared" si="406"/>
        <v>7</v>
      </c>
      <c r="O236" s="15">
        <f t="shared" si="474"/>
        <v>7</v>
      </c>
      <c r="P236" s="96">
        <f>IF(O236="","",RANK(O236,O234:O238,0))</f>
        <v>5</v>
      </c>
      <c r="Q236" s="96" t="str">
        <f t="shared" si="481"/>
        <v/>
      </c>
      <c r="R236" s="65">
        <v>0</v>
      </c>
      <c r="S236" s="135">
        <f t="shared" si="408"/>
        <v>0</v>
      </c>
      <c r="T236" s="135">
        <f t="shared" si="409"/>
        <v>0</v>
      </c>
      <c r="U236" s="135">
        <f t="shared" si="410"/>
        <v>0</v>
      </c>
      <c r="V236" s="15">
        <f t="shared" si="475"/>
        <v>0</v>
      </c>
      <c r="W236" s="84">
        <f>IF(V236="","",RANK(V236,V234:V238,0))</f>
        <v>3</v>
      </c>
      <c r="X236" s="84">
        <f t="shared" si="482"/>
        <v>0</v>
      </c>
      <c r="Y236" s="156">
        <v>22.5</v>
      </c>
      <c r="Z236" s="135">
        <f t="shared" si="412"/>
        <v>0</v>
      </c>
      <c r="AA236" s="135">
        <f t="shared" si="413"/>
        <v>53</v>
      </c>
      <c r="AB236" s="135">
        <f t="shared" si="414"/>
        <v>53</v>
      </c>
      <c r="AC236" s="15">
        <f t="shared" si="476"/>
        <v>53</v>
      </c>
      <c r="AD236" s="84">
        <f>IF(AC236="","",RANK(AC236,AC234:AC238,0))</f>
        <v>3</v>
      </c>
      <c r="AE236" s="84">
        <f t="shared" si="483"/>
        <v>53</v>
      </c>
      <c r="AF236" s="18">
        <f t="shared" si="416"/>
        <v>75</v>
      </c>
      <c r="AG236" s="19">
        <f t="shared" si="477"/>
        <v>75</v>
      </c>
      <c r="AH236" s="19">
        <f t="shared" si="417"/>
        <v>137</v>
      </c>
      <c r="AI236" s="172"/>
      <c r="AJ236" s="129"/>
      <c r="AK236" s="176"/>
    </row>
    <row r="237" spans="1:37" ht="15" customHeight="1" x14ac:dyDescent="0.25">
      <c r="A237" s="68">
        <v>4</v>
      </c>
      <c r="B237" s="137"/>
      <c r="C237" s="139">
        <v>53</v>
      </c>
      <c r="D237" s="133">
        <v>8.3000000000000007</v>
      </c>
      <c r="E237" s="18">
        <f t="shared" si="400"/>
        <v>0</v>
      </c>
      <c r="F237" s="18">
        <f t="shared" si="401"/>
        <v>23</v>
      </c>
      <c r="G237" s="18">
        <f t="shared" si="402"/>
        <v>23</v>
      </c>
      <c r="H237" s="15">
        <f t="shared" si="473"/>
        <v>23</v>
      </c>
      <c r="I237" s="84">
        <f>IF(H237="","",RANK(H237,H234:H238,0))</f>
        <v>2</v>
      </c>
      <c r="J237" s="84">
        <f t="shared" si="480"/>
        <v>23</v>
      </c>
      <c r="K237" s="65">
        <v>182</v>
      </c>
      <c r="L237" s="18">
        <f t="shared" si="404"/>
        <v>0</v>
      </c>
      <c r="M237" s="18">
        <f t="shared" si="405"/>
        <v>29</v>
      </c>
      <c r="N237" s="18">
        <f t="shared" si="406"/>
        <v>29</v>
      </c>
      <c r="O237" s="15">
        <f t="shared" si="474"/>
        <v>29</v>
      </c>
      <c r="P237" s="96">
        <f>IF(O237="","",RANK(O237,O234:O238,0))</f>
        <v>3</v>
      </c>
      <c r="Q237" s="96">
        <f t="shared" si="481"/>
        <v>29</v>
      </c>
      <c r="R237" s="65">
        <v>5</v>
      </c>
      <c r="S237" s="135">
        <f t="shared" si="408"/>
        <v>0</v>
      </c>
      <c r="T237" s="135">
        <f t="shared" si="409"/>
        <v>3</v>
      </c>
      <c r="U237" s="135">
        <f t="shared" si="410"/>
        <v>3</v>
      </c>
      <c r="V237" s="15">
        <f t="shared" si="475"/>
        <v>3</v>
      </c>
      <c r="W237" s="84">
        <f>IF(V237="","",RANK(V237,V234:V238,0))</f>
        <v>2</v>
      </c>
      <c r="X237" s="84">
        <f t="shared" si="482"/>
        <v>3</v>
      </c>
      <c r="Y237" s="156">
        <v>28</v>
      </c>
      <c r="Z237" s="135">
        <f t="shared" si="412"/>
        <v>63</v>
      </c>
      <c r="AA237" s="135">
        <f t="shared" si="413"/>
        <v>0</v>
      </c>
      <c r="AB237" s="135">
        <f t="shared" si="414"/>
        <v>63</v>
      </c>
      <c r="AC237" s="15">
        <f t="shared" si="476"/>
        <v>63</v>
      </c>
      <c r="AD237" s="84">
        <f>IF(AC237="","",RANK(AC237,AC234:AC238,0))</f>
        <v>1</v>
      </c>
      <c r="AE237" s="84">
        <f t="shared" si="483"/>
        <v>63</v>
      </c>
      <c r="AF237" s="18">
        <f t="shared" si="416"/>
        <v>118</v>
      </c>
      <c r="AG237" s="19">
        <f t="shared" si="477"/>
        <v>118</v>
      </c>
      <c r="AH237" s="19">
        <f t="shared" si="417"/>
        <v>70</v>
      </c>
      <c r="AI237" s="172"/>
      <c r="AJ237" s="129"/>
      <c r="AK237" s="176"/>
    </row>
    <row r="238" spans="1:37" ht="15" customHeight="1" x14ac:dyDescent="0.25">
      <c r="A238" s="68">
        <v>5</v>
      </c>
      <c r="B238" s="137"/>
      <c r="C238" s="139">
        <v>53</v>
      </c>
      <c r="D238" s="133">
        <v>9.1</v>
      </c>
      <c r="E238" s="18">
        <f t="shared" si="400"/>
        <v>0</v>
      </c>
      <c r="F238" s="18">
        <f t="shared" si="401"/>
        <v>5</v>
      </c>
      <c r="G238" s="18">
        <f t="shared" si="402"/>
        <v>5</v>
      </c>
      <c r="H238" s="15">
        <f t="shared" si="473"/>
        <v>5</v>
      </c>
      <c r="I238" s="84">
        <f>IF(H238="","",RANK(H238,H234:H238,0))</f>
        <v>5</v>
      </c>
      <c r="J238" s="84" t="str">
        <f t="shared" si="480"/>
        <v/>
      </c>
      <c r="K238" s="65">
        <v>173</v>
      </c>
      <c r="L238" s="18">
        <f t="shared" si="404"/>
        <v>0</v>
      </c>
      <c r="M238" s="18">
        <f t="shared" si="405"/>
        <v>24</v>
      </c>
      <c r="N238" s="18">
        <f t="shared" si="406"/>
        <v>24</v>
      </c>
      <c r="O238" s="15">
        <f t="shared" si="474"/>
        <v>24</v>
      </c>
      <c r="P238" s="96">
        <f>IF(O238="","",RANK(O238,O234:O238,0))</f>
        <v>4</v>
      </c>
      <c r="Q238" s="96">
        <f t="shared" si="481"/>
        <v>24</v>
      </c>
      <c r="R238" s="65">
        <v>0</v>
      </c>
      <c r="S238" s="135">
        <f t="shared" si="408"/>
        <v>0</v>
      </c>
      <c r="T238" s="135">
        <f t="shared" si="409"/>
        <v>0</v>
      </c>
      <c r="U238" s="135">
        <f t="shared" si="410"/>
        <v>0</v>
      </c>
      <c r="V238" s="15">
        <f t="shared" si="475"/>
        <v>0</v>
      </c>
      <c r="W238" s="84">
        <f>IF(V238="","",RANK(V238,V234:V238,0))</f>
        <v>3</v>
      </c>
      <c r="X238" s="84"/>
      <c r="Y238" s="156">
        <v>9</v>
      </c>
      <c r="Z238" s="135">
        <f t="shared" si="412"/>
        <v>0</v>
      </c>
      <c r="AA238" s="135">
        <f t="shared" si="413"/>
        <v>18</v>
      </c>
      <c r="AB238" s="135">
        <f t="shared" si="414"/>
        <v>18</v>
      </c>
      <c r="AC238" s="15">
        <f t="shared" si="476"/>
        <v>18</v>
      </c>
      <c r="AD238" s="84">
        <f>IF(AC238="","",RANK(AC238,AC234:AC238,0))</f>
        <v>5</v>
      </c>
      <c r="AE238" s="84" t="str">
        <f t="shared" si="483"/>
        <v/>
      </c>
      <c r="AF238" s="18">
        <f t="shared" si="416"/>
        <v>47</v>
      </c>
      <c r="AG238" s="19">
        <f t="shared" si="477"/>
        <v>47</v>
      </c>
      <c r="AH238" s="19">
        <f t="shared" si="417"/>
        <v>162</v>
      </c>
      <c r="AI238" s="173"/>
      <c r="AJ238" s="129"/>
      <c r="AK238" s="176"/>
    </row>
    <row r="239" spans="1:37" ht="26.25" customHeight="1" x14ac:dyDescent="0.25">
      <c r="A239" s="68"/>
      <c r="B239" s="137"/>
      <c r="C239" s="140">
        <v>53</v>
      </c>
      <c r="D239" s="133"/>
      <c r="E239" s="18">
        <f t="shared" si="400"/>
        <v>0</v>
      </c>
      <c r="F239" s="18">
        <f t="shared" si="401"/>
        <v>0</v>
      </c>
      <c r="G239" s="18">
        <f t="shared" si="402"/>
        <v>0</v>
      </c>
      <c r="H239" s="89"/>
      <c r="I239" s="101" t="s">
        <v>455</v>
      </c>
      <c r="J239" s="109">
        <f>SUM(J234:J238)</f>
        <v>84</v>
      </c>
      <c r="K239" s="65"/>
      <c r="L239" s="18">
        <f t="shared" si="404"/>
        <v>0</v>
      </c>
      <c r="M239" s="18">
        <f t="shared" si="405"/>
        <v>0</v>
      </c>
      <c r="N239" s="18">
        <f t="shared" si="406"/>
        <v>0</v>
      </c>
      <c r="O239" s="89"/>
      <c r="P239" s="101" t="s">
        <v>455</v>
      </c>
      <c r="Q239" s="110">
        <f>SUM(Q234:Q238)</f>
        <v>127</v>
      </c>
      <c r="R239" s="65"/>
      <c r="S239" s="135">
        <f t="shared" si="408"/>
        <v>0</v>
      </c>
      <c r="T239" s="135">
        <f t="shared" si="409"/>
        <v>0</v>
      </c>
      <c r="U239" s="135">
        <f t="shared" si="410"/>
        <v>0</v>
      </c>
      <c r="V239" s="89"/>
      <c r="W239" s="101" t="s">
        <v>455</v>
      </c>
      <c r="X239" s="109">
        <f>SUM(X234:X238)</f>
        <v>12</v>
      </c>
      <c r="Y239" s="156"/>
      <c r="Z239" s="135">
        <f t="shared" si="412"/>
        <v>0</v>
      </c>
      <c r="AA239" s="135">
        <f t="shared" si="413"/>
        <v>4</v>
      </c>
      <c r="AB239" s="135">
        <f t="shared" si="414"/>
        <v>4</v>
      </c>
      <c r="AC239" s="89"/>
      <c r="AD239" s="101" t="s">
        <v>455</v>
      </c>
      <c r="AE239" s="109">
        <f>SUM(AE234:AE238)</f>
        <v>222</v>
      </c>
      <c r="AF239" s="18"/>
      <c r="AG239" s="92"/>
      <c r="AH239" s="19" t="str">
        <f t="shared" si="417"/>
        <v/>
      </c>
      <c r="AI239" s="98"/>
      <c r="AJ239" s="98"/>
      <c r="AK239" s="177"/>
    </row>
    <row r="240" spans="1:37" ht="15" customHeight="1" x14ac:dyDescent="0.25">
      <c r="A240" s="68">
        <v>1</v>
      </c>
      <c r="B240" s="137"/>
      <c r="C240" s="139">
        <v>55</v>
      </c>
      <c r="D240" s="133"/>
      <c r="E240" s="18">
        <f t="shared" si="400"/>
        <v>0</v>
      </c>
      <c r="F240" s="18">
        <f t="shared" si="401"/>
        <v>0</v>
      </c>
      <c r="G240" s="18">
        <f t="shared" si="402"/>
        <v>0</v>
      </c>
      <c r="H240" s="15">
        <f t="shared" ref="H240:H244" si="484">G240</f>
        <v>0</v>
      </c>
      <c r="I240" s="84">
        <f>IF(H240="","",RANK(H240,H240:H244,0))</f>
        <v>1</v>
      </c>
      <c r="J240" s="84">
        <f>IF(I240&lt;5,H240,"")</f>
        <v>0</v>
      </c>
      <c r="K240" s="65"/>
      <c r="L240" s="18">
        <f t="shared" si="404"/>
        <v>0</v>
      </c>
      <c r="M240" s="18">
        <f t="shared" si="405"/>
        <v>0</v>
      </c>
      <c r="N240" s="18">
        <f t="shared" si="406"/>
        <v>0</v>
      </c>
      <c r="O240" s="15">
        <f t="shared" ref="O240:O244" si="485">N240</f>
        <v>0</v>
      </c>
      <c r="P240" s="96">
        <f>IF(O240="","",RANK(O240,O240:O244,0))</f>
        <v>1</v>
      </c>
      <c r="Q240" s="96">
        <f>IF(P240&lt;5,O240,"")</f>
        <v>0</v>
      </c>
      <c r="R240" s="65"/>
      <c r="S240" s="135">
        <f t="shared" si="408"/>
        <v>0</v>
      </c>
      <c r="T240" s="135">
        <f t="shared" si="409"/>
        <v>0</v>
      </c>
      <c r="U240" s="135">
        <f t="shared" si="410"/>
        <v>0</v>
      </c>
      <c r="V240" s="15">
        <f t="shared" ref="V240:V244" si="486">U240</f>
        <v>0</v>
      </c>
      <c r="W240" s="84">
        <f>IF(V240="","",RANK(V240,V240:V244,0))</f>
        <v>1</v>
      </c>
      <c r="X240" s="84">
        <f>IF(W240&lt;5,V240,"")</f>
        <v>0</v>
      </c>
      <c r="Y240" s="154">
        <v>-100</v>
      </c>
      <c r="Z240" s="135">
        <f t="shared" si="412"/>
        <v>0</v>
      </c>
      <c r="AA240" s="135">
        <f t="shared" si="413"/>
        <v>0</v>
      </c>
      <c r="AB240" s="135">
        <f t="shared" si="414"/>
        <v>0</v>
      </c>
      <c r="AC240" s="15">
        <f t="shared" ref="AC240:AC244" si="487">AB240</f>
        <v>0</v>
      </c>
      <c r="AD240" s="84">
        <f>IF(AC240="","",RANK(AC240,AC240:AC244,0))</f>
        <v>1</v>
      </c>
      <c r="AE240" s="84">
        <f>IF(AD240&lt;5,AC240,"")</f>
        <v>0</v>
      </c>
      <c r="AF240" s="18">
        <f t="shared" si="416"/>
        <v>0</v>
      </c>
      <c r="AG240" s="19">
        <f t="shared" ref="AG240:AG244" si="488">AF240</f>
        <v>0</v>
      </c>
      <c r="AH240" s="19">
        <f t="shared" si="417"/>
        <v>168</v>
      </c>
      <c r="AI240" s="171">
        <f>SUM(J240:J244,Q240:Q244,X240:X244,AE240:AE244)</f>
        <v>0</v>
      </c>
      <c r="AJ240" s="129">
        <f t="shared" ref="AJ240" si="489">AI240</f>
        <v>0</v>
      </c>
      <c r="AK240" s="175">
        <f t="shared" ref="AK240" si="490">IF(ISNUMBER(AI240),RANK(AI240,$AI$6:$AI$293,0),"")</f>
        <v>36</v>
      </c>
    </row>
    <row r="241" spans="1:37" ht="15" customHeight="1" x14ac:dyDescent="0.25">
      <c r="A241" s="68">
        <v>2</v>
      </c>
      <c r="B241" s="137"/>
      <c r="C241" s="139">
        <v>55</v>
      </c>
      <c r="D241" s="133"/>
      <c r="E241" s="18">
        <f t="shared" si="400"/>
        <v>0</v>
      </c>
      <c r="F241" s="18">
        <f t="shared" si="401"/>
        <v>0</v>
      </c>
      <c r="G241" s="18">
        <f t="shared" si="402"/>
        <v>0</v>
      </c>
      <c r="H241" s="15">
        <f t="shared" si="484"/>
        <v>0</v>
      </c>
      <c r="I241" s="84">
        <f>IF(H241="","",RANK(H241,H240:H244,0))</f>
        <v>1</v>
      </c>
      <c r="J241" s="84">
        <f t="shared" ref="J241:J244" si="491">IF(I241&lt;5,H241,"")</f>
        <v>0</v>
      </c>
      <c r="K241" s="65"/>
      <c r="L241" s="18">
        <f t="shared" si="404"/>
        <v>0</v>
      </c>
      <c r="M241" s="18">
        <f t="shared" si="405"/>
        <v>0</v>
      </c>
      <c r="N241" s="18">
        <f t="shared" si="406"/>
        <v>0</v>
      </c>
      <c r="O241" s="15">
        <f t="shared" si="485"/>
        <v>0</v>
      </c>
      <c r="P241" s="96">
        <f>IF(O241="","",RANK(O241,O240:O244,0))</f>
        <v>1</v>
      </c>
      <c r="Q241" s="96">
        <f>IF(P241&lt;5,O241,"")</f>
        <v>0</v>
      </c>
      <c r="R241" s="65"/>
      <c r="S241" s="135">
        <f t="shared" si="408"/>
        <v>0</v>
      </c>
      <c r="T241" s="135">
        <f t="shared" si="409"/>
        <v>0</v>
      </c>
      <c r="U241" s="135">
        <f t="shared" si="410"/>
        <v>0</v>
      </c>
      <c r="V241" s="15">
        <f t="shared" si="486"/>
        <v>0</v>
      </c>
      <c r="W241" s="84">
        <f>IF(V241="","",RANK(V241,V240:V244,0))</f>
        <v>1</v>
      </c>
      <c r="X241" s="84"/>
      <c r="Y241" s="154">
        <v>-100</v>
      </c>
      <c r="Z241" s="135">
        <f t="shared" si="412"/>
        <v>0</v>
      </c>
      <c r="AA241" s="135">
        <f t="shared" si="413"/>
        <v>0</v>
      </c>
      <c r="AB241" s="135">
        <f t="shared" si="414"/>
        <v>0</v>
      </c>
      <c r="AC241" s="15">
        <f t="shared" si="487"/>
        <v>0</v>
      </c>
      <c r="AD241" s="84">
        <f>IF(AC241="","",RANK(AC241,AC240:AC244,0))</f>
        <v>1</v>
      </c>
      <c r="AE241" s="84">
        <f t="shared" ref="AE241:AE244" si="492">IF(AD241&lt;5,AC241,"")</f>
        <v>0</v>
      </c>
      <c r="AF241" s="18">
        <f t="shared" si="416"/>
        <v>0</v>
      </c>
      <c r="AG241" s="19">
        <f t="shared" si="488"/>
        <v>0</v>
      </c>
      <c r="AH241" s="19">
        <f t="shared" si="417"/>
        <v>168</v>
      </c>
      <c r="AI241" s="172"/>
      <c r="AJ241" s="129"/>
      <c r="AK241" s="176"/>
    </row>
    <row r="242" spans="1:37" ht="15" customHeight="1" x14ac:dyDescent="0.25">
      <c r="A242" s="68">
        <v>3</v>
      </c>
      <c r="B242" s="137"/>
      <c r="C242" s="139">
        <v>55</v>
      </c>
      <c r="D242" s="133"/>
      <c r="E242" s="18">
        <f t="shared" si="400"/>
        <v>0</v>
      </c>
      <c r="F242" s="18">
        <f t="shared" si="401"/>
        <v>0</v>
      </c>
      <c r="G242" s="18">
        <f t="shared" si="402"/>
        <v>0</v>
      </c>
      <c r="H242" s="15">
        <f t="shared" si="484"/>
        <v>0</v>
      </c>
      <c r="I242" s="84">
        <f>IF(H242="","",RANK(H242,H240:H244,0))</f>
        <v>1</v>
      </c>
      <c r="J242" s="84">
        <f t="shared" si="491"/>
        <v>0</v>
      </c>
      <c r="K242" s="65"/>
      <c r="L242" s="18">
        <f t="shared" si="404"/>
        <v>0</v>
      </c>
      <c r="M242" s="18">
        <f t="shared" si="405"/>
        <v>0</v>
      </c>
      <c r="N242" s="18">
        <f t="shared" si="406"/>
        <v>0</v>
      </c>
      <c r="O242" s="15">
        <f t="shared" si="485"/>
        <v>0</v>
      </c>
      <c r="P242" s="96">
        <f>IF(O242="","",RANK(O242,O240:O244,0))</f>
        <v>1</v>
      </c>
      <c r="Q242" s="96">
        <f t="shared" ref="Q242:Q244" si="493">IF(P242&lt;5,O242,"")</f>
        <v>0</v>
      </c>
      <c r="R242" s="65"/>
      <c r="S242" s="135">
        <f t="shared" si="408"/>
        <v>0</v>
      </c>
      <c r="T242" s="135">
        <f t="shared" si="409"/>
        <v>0</v>
      </c>
      <c r="U242" s="135">
        <f t="shared" si="410"/>
        <v>0</v>
      </c>
      <c r="V242" s="15">
        <f t="shared" si="486"/>
        <v>0</v>
      </c>
      <c r="W242" s="84">
        <f>IF(V242="","",RANK(V242,V240:V244,0))</f>
        <v>1</v>
      </c>
      <c r="X242" s="84">
        <f t="shared" ref="X242:X244" si="494">IF(W242&lt;5,V242,"")</f>
        <v>0</v>
      </c>
      <c r="Y242" s="154">
        <v>-100</v>
      </c>
      <c r="Z242" s="135">
        <f t="shared" si="412"/>
        <v>0</v>
      </c>
      <c r="AA242" s="135">
        <f t="shared" si="413"/>
        <v>0</v>
      </c>
      <c r="AB242" s="135">
        <f t="shared" si="414"/>
        <v>0</v>
      </c>
      <c r="AC242" s="15">
        <f t="shared" si="487"/>
        <v>0</v>
      </c>
      <c r="AD242" s="84">
        <f>IF(AC242="","",RANK(AC242,AC240:AC244,0))</f>
        <v>1</v>
      </c>
      <c r="AE242" s="84">
        <f t="shared" si="492"/>
        <v>0</v>
      </c>
      <c r="AF242" s="18">
        <f t="shared" si="416"/>
        <v>0</v>
      </c>
      <c r="AG242" s="19">
        <f t="shared" si="488"/>
        <v>0</v>
      </c>
      <c r="AH242" s="19">
        <f t="shared" si="417"/>
        <v>168</v>
      </c>
      <c r="AI242" s="172"/>
      <c r="AJ242" s="129"/>
      <c r="AK242" s="176"/>
    </row>
    <row r="243" spans="1:37" ht="15" customHeight="1" x14ac:dyDescent="0.25">
      <c r="A243" s="68">
        <v>4</v>
      </c>
      <c r="B243" s="137"/>
      <c r="C243" s="139">
        <v>55</v>
      </c>
      <c r="D243" s="133"/>
      <c r="E243" s="18">
        <f t="shared" si="400"/>
        <v>0</v>
      </c>
      <c r="F243" s="18">
        <f t="shared" si="401"/>
        <v>0</v>
      </c>
      <c r="G243" s="18">
        <f t="shared" si="402"/>
        <v>0</v>
      </c>
      <c r="H243" s="15">
        <f t="shared" si="484"/>
        <v>0</v>
      </c>
      <c r="I243" s="84">
        <f>IF(H243="","",RANK(H243,H240:H244,0))</f>
        <v>1</v>
      </c>
      <c r="J243" s="84">
        <f t="shared" si="491"/>
        <v>0</v>
      </c>
      <c r="K243" s="65"/>
      <c r="L243" s="18">
        <f t="shared" si="404"/>
        <v>0</v>
      </c>
      <c r="M243" s="18">
        <f t="shared" si="405"/>
        <v>0</v>
      </c>
      <c r="N243" s="18">
        <f t="shared" si="406"/>
        <v>0</v>
      </c>
      <c r="O243" s="15">
        <f t="shared" si="485"/>
        <v>0</v>
      </c>
      <c r="P243" s="96">
        <f>IF(O243="","",RANK(O243,O240:O244,0))</f>
        <v>1</v>
      </c>
      <c r="Q243" s="96">
        <f t="shared" si="493"/>
        <v>0</v>
      </c>
      <c r="R243" s="65"/>
      <c r="S243" s="135">
        <f t="shared" si="408"/>
        <v>0</v>
      </c>
      <c r="T243" s="135">
        <f t="shared" si="409"/>
        <v>0</v>
      </c>
      <c r="U243" s="135">
        <f t="shared" si="410"/>
        <v>0</v>
      </c>
      <c r="V243" s="15">
        <f t="shared" si="486"/>
        <v>0</v>
      </c>
      <c r="W243" s="84">
        <f>IF(V243="","",RANK(V243,V240:V244,0))</f>
        <v>1</v>
      </c>
      <c r="X243" s="84">
        <f t="shared" si="494"/>
        <v>0</v>
      </c>
      <c r="Y243" s="154">
        <v>-100</v>
      </c>
      <c r="Z243" s="135">
        <f t="shared" si="412"/>
        <v>0</v>
      </c>
      <c r="AA243" s="135">
        <f t="shared" si="413"/>
        <v>0</v>
      </c>
      <c r="AB243" s="135">
        <f t="shared" si="414"/>
        <v>0</v>
      </c>
      <c r="AC243" s="15">
        <f t="shared" si="487"/>
        <v>0</v>
      </c>
      <c r="AD243" s="84">
        <f>IF(AC243="","",RANK(AC243,AC240:AC244,0))</f>
        <v>1</v>
      </c>
      <c r="AE243" s="84">
        <f t="shared" si="492"/>
        <v>0</v>
      </c>
      <c r="AF243" s="18">
        <f t="shared" si="416"/>
        <v>0</v>
      </c>
      <c r="AG243" s="19">
        <f t="shared" si="488"/>
        <v>0</v>
      </c>
      <c r="AH243" s="19">
        <f t="shared" si="417"/>
        <v>168</v>
      </c>
      <c r="AI243" s="172"/>
      <c r="AJ243" s="129"/>
      <c r="AK243" s="176"/>
    </row>
    <row r="244" spans="1:37" ht="15" customHeight="1" x14ac:dyDescent="0.25">
      <c r="A244" s="68">
        <v>5</v>
      </c>
      <c r="B244" s="137"/>
      <c r="C244" s="139">
        <v>55</v>
      </c>
      <c r="D244" s="133"/>
      <c r="E244" s="18">
        <f t="shared" si="400"/>
        <v>0</v>
      </c>
      <c r="F244" s="18">
        <f t="shared" si="401"/>
        <v>0</v>
      </c>
      <c r="G244" s="18">
        <f t="shared" si="402"/>
        <v>0</v>
      </c>
      <c r="H244" s="15">
        <f t="shared" si="484"/>
        <v>0</v>
      </c>
      <c r="I244" s="84">
        <f>IF(H244="","",RANK(H244,H240:H244,0))</f>
        <v>1</v>
      </c>
      <c r="J244" s="84">
        <f t="shared" si="491"/>
        <v>0</v>
      </c>
      <c r="K244" s="65"/>
      <c r="L244" s="18">
        <f t="shared" si="404"/>
        <v>0</v>
      </c>
      <c r="M244" s="18">
        <f t="shared" si="405"/>
        <v>0</v>
      </c>
      <c r="N244" s="18">
        <f t="shared" si="406"/>
        <v>0</v>
      </c>
      <c r="O244" s="15">
        <f t="shared" si="485"/>
        <v>0</v>
      </c>
      <c r="P244" s="96">
        <f>IF(O244="","",RANK(O244,O240:O244,0))</f>
        <v>1</v>
      </c>
      <c r="Q244" s="96">
        <f t="shared" si="493"/>
        <v>0</v>
      </c>
      <c r="R244" s="65"/>
      <c r="S244" s="135">
        <f t="shared" si="408"/>
        <v>0</v>
      </c>
      <c r="T244" s="135">
        <f t="shared" si="409"/>
        <v>0</v>
      </c>
      <c r="U244" s="135">
        <f t="shared" si="410"/>
        <v>0</v>
      </c>
      <c r="V244" s="15">
        <f t="shared" si="486"/>
        <v>0</v>
      </c>
      <c r="W244" s="84">
        <f>IF(V244="","",RANK(V244,V240:V244,0))</f>
        <v>1</v>
      </c>
      <c r="X244" s="84">
        <f t="shared" si="494"/>
        <v>0</v>
      </c>
      <c r="Y244" s="154">
        <v>-100</v>
      </c>
      <c r="Z244" s="135">
        <f t="shared" si="412"/>
        <v>0</v>
      </c>
      <c r="AA244" s="135">
        <f t="shared" si="413"/>
        <v>0</v>
      </c>
      <c r="AB244" s="135">
        <f t="shared" si="414"/>
        <v>0</v>
      </c>
      <c r="AC244" s="15">
        <f t="shared" si="487"/>
        <v>0</v>
      </c>
      <c r="AD244" s="84">
        <f>IF(AC244="","",RANK(AC244,AC240:AC244,0))</f>
        <v>1</v>
      </c>
      <c r="AE244" s="84">
        <f t="shared" si="492"/>
        <v>0</v>
      </c>
      <c r="AF244" s="18">
        <f t="shared" si="416"/>
        <v>0</v>
      </c>
      <c r="AG244" s="19">
        <f t="shared" si="488"/>
        <v>0</v>
      </c>
      <c r="AH244" s="19">
        <f t="shared" si="417"/>
        <v>168</v>
      </c>
      <c r="AI244" s="173"/>
      <c r="AJ244" s="129"/>
      <c r="AK244" s="176"/>
    </row>
    <row r="245" spans="1:37" ht="26.25" customHeight="1" x14ac:dyDescent="0.25">
      <c r="A245" s="68"/>
      <c r="B245" s="137"/>
      <c r="C245" s="140">
        <v>55</v>
      </c>
      <c r="D245" s="133"/>
      <c r="E245" s="18">
        <f t="shared" si="400"/>
        <v>0</v>
      </c>
      <c r="F245" s="18">
        <f t="shared" si="401"/>
        <v>0</v>
      </c>
      <c r="G245" s="18">
        <f t="shared" si="402"/>
        <v>0</v>
      </c>
      <c r="H245" s="89"/>
      <c r="I245" s="101" t="s">
        <v>455</v>
      </c>
      <c r="J245" s="109">
        <f>SUM(J240:J244)</f>
        <v>0</v>
      </c>
      <c r="K245" s="65"/>
      <c r="L245" s="18">
        <f t="shared" si="404"/>
        <v>0</v>
      </c>
      <c r="M245" s="18">
        <f t="shared" si="405"/>
        <v>0</v>
      </c>
      <c r="N245" s="18">
        <f t="shared" si="406"/>
        <v>0</v>
      </c>
      <c r="O245" s="89"/>
      <c r="P245" s="101" t="s">
        <v>455</v>
      </c>
      <c r="Q245" s="110">
        <f>SUM(Q240:Q244)</f>
        <v>0</v>
      </c>
      <c r="R245" s="65"/>
      <c r="S245" s="135">
        <f t="shared" si="408"/>
        <v>0</v>
      </c>
      <c r="T245" s="135">
        <f t="shared" si="409"/>
        <v>0</v>
      </c>
      <c r="U245" s="135">
        <f t="shared" si="410"/>
        <v>0</v>
      </c>
      <c r="V245" s="89"/>
      <c r="W245" s="101" t="s">
        <v>455</v>
      </c>
      <c r="X245" s="109">
        <f>SUM(X240:X244)</f>
        <v>0</v>
      </c>
      <c r="Y245" s="156"/>
      <c r="Z245" s="135">
        <f t="shared" si="412"/>
        <v>0</v>
      </c>
      <c r="AA245" s="135">
        <f t="shared" si="413"/>
        <v>4</v>
      </c>
      <c r="AB245" s="135">
        <f t="shared" si="414"/>
        <v>4</v>
      </c>
      <c r="AC245" s="89"/>
      <c r="AD245" s="101" t="s">
        <v>455</v>
      </c>
      <c r="AE245" s="109">
        <f>SUM(AE240:AE244)</f>
        <v>0</v>
      </c>
      <c r="AF245" s="18"/>
      <c r="AG245" s="92"/>
      <c r="AH245" s="19" t="str">
        <f t="shared" si="417"/>
        <v/>
      </c>
      <c r="AI245" s="98"/>
      <c r="AJ245" s="98"/>
      <c r="AK245" s="177"/>
    </row>
    <row r="246" spans="1:37" ht="15" customHeight="1" x14ac:dyDescent="0.25">
      <c r="A246" s="68">
        <v>1</v>
      </c>
      <c r="B246" s="137"/>
      <c r="C246" s="139">
        <v>56</v>
      </c>
      <c r="D246" s="133">
        <v>8.1999999999999993</v>
      </c>
      <c r="E246" s="18">
        <f t="shared" si="400"/>
        <v>0</v>
      </c>
      <c r="F246" s="18">
        <f t="shared" si="401"/>
        <v>26</v>
      </c>
      <c r="G246" s="18">
        <f t="shared" si="402"/>
        <v>26</v>
      </c>
      <c r="H246" s="15">
        <f t="shared" ref="H246:H250" si="495">G246</f>
        <v>26</v>
      </c>
      <c r="I246" s="84">
        <f>IF(H246="","",RANK(H246,H246:H250,0))</f>
        <v>2</v>
      </c>
      <c r="J246" s="84">
        <f>IF(I246&lt;5,H246,"")</f>
        <v>26</v>
      </c>
      <c r="K246" s="65">
        <v>202</v>
      </c>
      <c r="L246" s="18">
        <f t="shared" si="404"/>
        <v>0</v>
      </c>
      <c r="M246" s="18">
        <f t="shared" si="405"/>
        <v>42</v>
      </c>
      <c r="N246" s="18">
        <f t="shared" si="406"/>
        <v>42</v>
      </c>
      <c r="O246" s="15">
        <f t="shared" ref="O246:O250" si="496">N246</f>
        <v>42</v>
      </c>
      <c r="P246" s="96">
        <f>IF(O246="","",RANK(O246,O246:O250,0))</f>
        <v>1</v>
      </c>
      <c r="Q246" s="96">
        <f>IF(P246&lt;5,O246,"")</f>
        <v>42</v>
      </c>
      <c r="R246" s="65">
        <v>6</v>
      </c>
      <c r="S246" s="135">
        <f t="shared" si="408"/>
        <v>0</v>
      </c>
      <c r="T246" s="135">
        <f t="shared" si="409"/>
        <v>4</v>
      </c>
      <c r="U246" s="135">
        <f t="shared" si="410"/>
        <v>4</v>
      </c>
      <c r="V246" s="15">
        <f t="shared" ref="V246:V250" si="497">U246</f>
        <v>4</v>
      </c>
      <c r="W246" s="84">
        <f>IF(V246="","",RANK(V246,V246:V250,0))</f>
        <v>1</v>
      </c>
      <c r="X246" s="84">
        <f>IF(W246&lt;5,V246,"")</f>
        <v>4</v>
      </c>
      <c r="Y246" s="156">
        <v>19</v>
      </c>
      <c r="Z246" s="135">
        <f t="shared" si="412"/>
        <v>0</v>
      </c>
      <c r="AA246" s="135">
        <f t="shared" si="413"/>
        <v>44</v>
      </c>
      <c r="AB246" s="135">
        <f t="shared" si="414"/>
        <v>44</v>
      </c>
      <c r="AC246" s="15">
        <f t="shared" ref="AC246:AC250" si="498">AB246</f>
        <v>44</v>
      </c>
      <c r="AD246" s="84">
        <f>IF(AC246="","",RANK(AC246,AC246:AC250,0))</f>
        <v>1</v>
      </c>
      <c r="AE246" s="84">
        <f>IF(AD246&lt;5,AC246,"")</f>
        <v>44</v>
      </c>
      <c r="AF246" s="18">
        <f t="shared" si="416"/>
        <v>116</v>
      </c>
      <c r="AG246" s="19">
        <f t="shared" ref="AG246:AG250" si="499">AF246</f>
        <v>116</v>
      </c>
      <c r="AH246" s="19">
        <f t="shared" si="417"/>
        <v>76</v>
      </c>
      <c r="AI246" s="171">
        <f>SUM(J246:J250,Q246:Q250,X246:X250,AE246:AE250)</f>
        <v>209</v>
      </c>
      <c r="AJ246" s="129">
        <f t="shared" ref="AJ246" si="500">AI246</f>
        <v>209</v>
      </c>
      <c r="AK246" s="175">
        <f t="shared" ref="AK246" si="501">IF(ISNUMBER(AI246),RANK(AI246,$AI$6:$AI$293,0),"")</f>
        <v>35</v>
      </c>
    </row>
    <row r="247" spans="1:37" ht="15" customHeight="1" x14ac:dyDescent="0.25">
      <c r="A247" s="68">
        <v>2</v>
      </c>
      <c r="B247" s="137"/>
      <c r="C247" s="139">
        <v>56</v>
      </c>
      <c r="D247" s="133">
        <v>8</v>
      </c>
      <c r="E247" s="18">
        <f t="shared" si="400"/>
        <v>32</v>
      </c>
      <c r="F247" s="18">
        <f t="shared" si="401"/>
        <v>0</v>
      </c>
      <c r="G247" s="18">
        <f t="shared" si="402"/>
        <v>32</v>
      </c>
      <c r="H247" s="15">
        <f t="shared" si="495"/>
        <v>32</v>
      </c>
      <c r="I247" s="84">
        <f>IF(H247="","",RANK(H247,H246:H250,0))</f>
        <v>1</v>
      </c>
      <c r="J247" s="84">
        <f t="shared" ref="J247:J249" si="502">IF(I247&lt;5,H247,"")</f>
        <v>32</v>
      </c>
      <c r="K247" s="65">
        <v>197</v>
      </c>
      <c r="L247" s="18">
        <f t="shared" si="404"/>
        <v>0</v>
      </c>
      <c r="M247" s="18">
        <f t="shared" si="405"/>
        <v>37</v>
      </c>
      <c r="N247" s="18">
        <f t="shared" si="406"/>
        <v>37</v>
      </c>
      <c r="O247" s="15">
        <f t="shared" si="496"/>
        <v>37</v>
      </c>
      <c r="P247" s="96">
        <f>IF(O247="","",RANK(O247,O246:O250,0))</f>
        <v>2</v>
      </c>
      <c r="Q247" s="96">
        <f t="shared" ref="Q247:Q249" si="503">IF(P247&lt;5,O247,"")</f>
        <v>37</v>
      </c>
      <c r="R247" s="65">
        <v>4</v>
      </c>
      <c r="S247" s="135">
        <f t="shared" si="408"/>
        <v>0</v>
      </c>
      <c r="T247" s="135">
        <f t="shared" si="409"/>
        <v>2</v>
      </c>
      <c r="U247" s="135">
        <f t="shared" si="410"/>
        <v>2</v>
      </c>
      <c r="V247" s="15">
        <f t="shared" si="497"/>
        <v>2</v>
      </c>
      <c r="W247" s="84">
        <f>IF(V247="","",RANK(V247,V246:V250,0))</f>
        <v>2</v>
      </c>
      <c r="X247" s="84">
        <f t="shared" ref="X247:X249" si="504">IF(W247&lt;5,V247,"")</f>
        <v>2</v>
      </c>
      <c r="Y247" s="156">
        <v>11</v>
      </c>
      <c r="Z247" s="135">
        <f t="shared" si="412"/>
        <v>0</v>
      </c>
      <c r="AA247" s="135">
        <f t="shared" si="413"/>
        <v>22</v>
      </c>
      <c r="AB247" s="135">
        <f t="shared" si="414"/>
        <v>22</v>
      </c>
      <c r="AC247" s="15">
        <f t="shared" si="498"/>
        <v>22</v>
      </c>
      <c r="AD247" s="84">
        <f>IF(AC247="","",RANK(AC247,AC246:AC250,0))</f>
        <v>2</v>
      </c>
      <c r="AE247" s="84">
        <f t="shared" ref="AE247:AE249" si="505">IF(AD247&lt;5,AC247,"")</f>
        <v>22</v>
      </c>
      <c r="AF247" s="18">
        <f t="shared" si="416"/>
        <v>93</v>
      </c>
      <c r="AG247" s="19">
        <f t="shared" si="499"/>
        <v>93</v>
      </c>
      <c r="AH247" s="19">
        <f t="shared" si="417"/>
        <v>113</v>
      </c>
      <c r="AI247" s="172"/>
      <c r="AJ247" s="129"/>
      <c r="AK247" s="176"/>
    </row>
    <row r="248" spans="1:37" ht="15" customHeight="1" x14ac:dyDescent="0.25">
      <c r="A248" s="68">
        <v>3</v>
      </c>
      <c r="B248" s="137"/>
      <c r="C248" s="139">
        <v>56</v>
      </c>
      <c r="D248" s="133"/>
      <c r="E248" s="18">
        <f t="shared" si="400"/>
        <v>0</v>
      </c>
      <c r="F248" s="18">
        <f t="shared" si="401"/>
        <v>0</v>
      </c>
      <c r="G248" s="18">
        <f t="shared" si="402"/>
        <v>0</v>
      </c>
      <c r="H248" s="15">
        <f t="shared" si="495"/>
        <v>0</v>
      </c>
      <c r="I248" s="84">
        <f>IF(H248="","",RANK(H248,H246:H250,0))</f>
        <v>3</v>
      </c>
      <c r="J248" s="84">
        <f t="shared" si="502"/>
        <v>0</v>
      </c>
      <c r="K248" s="65"/>
      <c r="L248" s="18">
        <f t="shared" si="404"/>
        <v>0</v>
      </c>
      <c r="M248" s="18">
        <f t="shared" si="405"/>
        <v>0</v>
      </c>
      <c r="N248" s="18">
        <f t="shared" si="406"/>
        <v>0</v>
      </c>
      <c r="O248" s="15">
        <f t="shared" si="496"/>
        <v>0</v>
      </c>
      <c r="P248" s="96">
        <f>IF(O248="","",RANK(O248,O246:O250,0))</f>
        <v>3</v>
      </c>
      <c r="Q248" s="96">
        <f t="shared" si="503"/>
        <v>0</v>
      </c>
      <c r="R248" s="65"/>
      <c r="S248" s="135">
        <f t="shared" si="408"/>
        <v>0</v>
      </c>
      <c r="T248" s="135">
        <f t="shared" si="409"/>
        <v>0</v>
      </c>
      <c r="U248" s="135">
        <f t="shared" si="410"/>
        <v>0</v>
      </c>
      <c r="V248" s="15">
        <f t="shared" si="497"/>
        <v>0</v>
      </c>
      <c r="W248" s="84">
        <f>IF(V248="","",RANK(V248,V246:V250,0))</f>
        <v>3</v>
      </c>
      <c r="X248" s="84">
        <f t="shared" si="504"/>
        <v>0</v>
      </c>
      <c r="Y248" s="154">
        <v>-100</v>
      </c>
      <c r="Z248" s="135">
        <f t="shared" si="412"/>
        <v>0</v>
      </c>
      <c r="AA248" s="135">
        <f t="shared" si="413"/>
        <v>0</v>
      </c>
      <c r="AB248" s="135">
        <f t="shared" si="414"/>
        <v>0</v>
      </c>
      <c r="AC248" s="15">
        <f t="shared" si="498"/>
        <v>0</v>
      </c>
      <c r="AD248" s="84">
        <f>IF(AC248="","",RANK(AC248,AC246:AC250,0))</f>
        <v>3</v>
      </c>
      <c r="AE248" s="84">
        <f t="shared" si="505"/>
        <v>0</v>
      </c>
      <c r="AF248" s="18">
        <f t="shared" si="416"/>
        <v>0</v>
      </c>
      <c r="AG248" s="19">
        <f t="shared" si="499"/>
        <v>0</v>
      </c>
      <c r="AH248" s="19">
        <f t="shared" si="417"/>
        <v>168</v>
      </c>
      <c r="AI248" s="172"/>
      <c r="AJ248" s="129"/>
      <c r="AK248" s="176"/>
    </row>
    <row r="249" spans="1:37" ht="15" customHeight="1" x14ac:dyDescent="0.25">
      <c r="A249" s="68">
        <v>4</v>
      </c>
      <c r="B249" s="137"/>
      <c r="C249" s="139">
        <v>56</v>
      </c>
      <c r="D249" s="133"/>
      <c r="E249" s="18">
        <f t="shared" si="400"/>
        <v>0</v>
      </c>
      <c r="F249" s="18">
        <f t="shared" si="401"/>
        <v>0</v>
      </c>
      <c r="G249" s="18">
        <f t="shared" si="402"/>
        <v>0</v>
      </c>
      <c r="H249" s="15">
        <f t="shared" si="495"/>
        <v>0</v>
      </c>
      <c r="I249" s="84">
        <f>IF(H249="","",RANK(H249,H246:H250,0))</f>
        <v>3</v>
      </c>
      <c r="J249" s="84">
        <f t="shared" si="502"/>
        <v>0</v>
      </c>
      <c r="K249" s="65"/>
      <c r="L249" s="18">
        <f t="shared" si="404"/>
        <v>0</v>
      </c>
      <c r="M249" s="18">
        <f t="shared" si="405"/>
        <v>0</v>
      </c>
      <c r="N249" s="18">
        <f t="shared" si="406"/>
        <v>0</v>
      </c>
      <c r="O249" s="15">
        <f t="shared" si="496"/>
        <v>0</v>
      </c>
      <c r="P249" s="96">
        <f>IF(O249="","",RANK(O249,O246:O250,0))</f>
        <v>3</v>
      </c>
      <c r="Q249" s="96">
        <f t="shared" si="503"/>
        <v>0</v>
      </c>
      <c r="R249" s="65"/>
      <c r="S249" s="135">
        <f t="shared" si="408"/>
        <v>0</v>
      </c>
      <c r="T249" s="135">
        <f t="shared" si="409"/>
        <v>0</v>
      </c>
      <c r="U249" s="135">
        <f t="shared" si="410"/>
        <v>0</v>
      </c>
      <c r="V249" s="15">
        <f t="shared" si="497"/>
        <v>0</v>
      </c>
      <c r="W249" s="84">
        <f>IF(V249="","",RANK(V249,V246:V250,0))</f>
        <v>3</v>
      </c>
      <c r="X249" s="84">
        <f t="shared" si="504"/>
        <v>0</v>
      </c>
      <c r="Y249" s="154">
        <v>-100</v>
      </c>
      <c r="Z249" s="135">
        <f t="shared" si="412"/>
        <v>0</v>
      </c>
      <c r="AA249" s="135">
        <f t="shared" si="413"/>
        <v>0</v>
      </c>
      <c r="AB249" s="135">
        <f t="shared" si="414"/>
        <v>0</v>
      </c>
      <c r="AC249" s="15">
        <f t="shared" si="498"/>
        <v>0</v>
      </c>
      <c r="AD249" s="84">
        <f>IF(AC249="","",RANK(AC249,AC246:AC250,0))</f>
        <v>3</v>
      </c>
      <c r="AE249" s="84">
        <f t="shared" si="505"/>
        <v>0</v>
      </c>
      <c r="AF249" s="18">
        <f t="shared" si="416"/>
        <v>0</v>
      </c>
      <c r="AG249" s="19">
        <f t="shared" si="499"/>
        <v>0</v>
      </c>
      <c r="AH249" s="19">
        <f t="shared" si="417"/>
        <v>168</v>
      </c>
      <c r="AI249" s="172"/>
      <c r="AJ249" s="129"/>
      <c r="AK249" s="176"/>
    </row>
    <row r="250" spans="1:37" ht="15" customHeight="1" x14ac:dyDescent="0.25">
      <c r="A250" s="68">
        <v>5</v>
      </c>
      <c r="B250" s="137"/>
      <c r="C250" s="139">
        <v>56</v>
      </c>
      <c r="D250" s="133"/>
      <c r="E250" s="18">
        <f t="shared" si="400"/>
        <v>0</v>
      </c>
      <c r="F250" s="18">
        <f t="shared" si="401"/>
        <v>0</v>
      </c>
      <c r="G250" s="18">
        <f t="shared" si="402"/>
        <v>0</v>
      </c>
      <c r="H250" s="15">
        <f t="shared" si="495"/>
        <v>0</v>
      </c>
      <c r="I250" s="84">
        <f>IF(H250="","",RANK(H250,H246:H250,0))</f>
        <v>3</v>
      </c>
      <c r="J250" s="84"/>
      <c r="K250" s="65"/>
      <c r="L250" s="18">
        <f t="shared" si="404"/>
        <v>0</v>
      </c>
      <c r="M250" s="18">
        <f t="shared" si="405"/>
        <v>0</v>
      </c>
      <c r="N250" s="18">
        <f t="shared" si="406"/>
        <v>0</v>
      </c>
      <c r="O250" s="15">
        <f t="shared" si="496"/>
        <v>0</v>
      </c>
      <c r="P250" s="96">
        <f>IF(O250="","",RANK(O250,O246:O250,0))</f>
        <v>3</v>
      </c>
      <c r="Q250" s="96"/>
      <c r="R250" s="65"/>
      <c r="S250" s="135">
        <f t="shared" si="408"/>
        <v>0</v>
      </c>
      <c r="T250" s="135">
        <f t="shared" si="409"/>
        <v>0</v>
      </c>
      <c r="U250" s="135">
        <f t="shared" si="410"/>
        <v>0</v>
      </c>
      <c r="V250" s="15">
        <f t="shared" si="497"/>
        <v>0</v>
      </c>
      <c r="W250" s="84">
        <f>IF(V250="","",RANK(V250,V246:V250,0))</f>
        <v>3</v>
      </c>
      <c r="X250" s="84"/>
      <c r="Y250" s="154">
        <v>-100</v>
      </c>
      <c r="Z250" s="135">
        <f t="shared" si="412"/>
        <v>0</v>
      </c>
      <c r="AA250" s="135">
        <f t="shared" si="413"/>
        <v>0</v>
      </c>
      <c r="AB250" s="135">
        <f t="shared" si="414"/>
        <v>0</v>
      </c>
      <c r="AC250" s="15">
        <f t="shared" si="498"/>
        <v>0</v>
      </c>
      <c r="AD250" s="84">
        <f>IF(AC250="","",RANK(AC250,AC246:AC250,0))</f>
        <v>3</v>
      </c>
      <c r="AE250" s="84"/>
      <c r="AF250" s="18">
        <f t="shared" si="416"/>
        <v>0</v>
      </c>
      <c r="AG250" s="19">
        <f t="shared" si="499"/>
        <v>0</v>
      </c>
      <c r="AH250" s="117">
        <f t="shared" si="417"/>
        <v>168</v>
      </c>
      <c r="AI250" s="173"/>
      <c r="AJ250" s="129"/>
      <c r="AK250" s="176"/>
    </row>
    <row r="251" spans="1:37" ht="26.25" customHeight="1" x14ac:dyDescent="0.25">
      <c r="A251" s="68"/>
      <c r="B251" s="137"/>
      <c r="C251" s="140">
        <v>56</v>
      </c>
      <c r="D251" s="133"/>
      <c r="E251" s="18">
        <f t="shared" si="400"/>
        <v>0</v>
      </c>
      <c r="F251" s="18">
        <f t="shared" si="401"/>
        <v>0</v>
      </c>
      <c r="G251" s="18">
        <f t="shared" si="402"/>
        <v>0</v>
      </c>
      <c r="H251" s="89"/>
      <c r="I251" s="101" t="s">
        <v>455</v>
      </c>
      <c r="J251" s="109">
        <f>SUM(J246:J250)</f>
        <v>58</v>
      </c>
      <c r="K251" s="65"/>
      <c r="L251" s="18">
        <f t="shared" si="404"/>
        <v>0</v>
      </c>
      <c r="M251" s="18">
        <f t="shared" si="405"/>
        <v>0</v>
      </c>
      <c r="N251" s="18">
        <f t="shared" si="406"/>
        <v>0</v>
      </c>
      <c r="O251" s="89"/>
      <c r="P251" s="101" t="s">
        <v>455</v>
      </c>
      <c r="Q251" s="110">
        <f>SUM(Q246:Q250)</f>
        <v>79</v>
      </c>
      <c r="R251" s="65"/>
      <c r="S251" s="135">
        <f t="shared" si="408"/>
        <v>0</v>
      </c>
      <c r="T251" s="135">
        <f t="shared" si="409"/>
        <v>0</v>
      </c>
      <c r="U251" s="135">
        <f t="shared" si="410"/>
        <v>0</v>
      </c>
      <c r="V251" s="89"/>
      <c r="W251" s="101" t="s">
        <v>455</v>
      </c>
      <c r="X251" s="109">
        <f>SUM(X246:X250)</f>
        <v>6</v>
      </c>
      <c r="Y251" s="156"/>
      <c r="Z251" s="135">
        <f t="shared" si="412"/>
        <v>0</v>
      </c>
      <c r="AA251" s="135">
        <f t="shared" si="413"/>
        <v>4</v>
      </c>
      <c r="AB251" s="135">
        <f t="shared" si="414"/>
        <v>4</v>
      </c>
      <c r="AC251" s="89"/>
      <c r="AD251" s="101" t="s">
        <v>455</v>
      </c>
      <c r="AE251" s="109">
        <f>SUM(AE246:AE250)</f>
        <v>66</v>
      </c>
      <c r="AF251" s="18"/>
      <c r="AG251" s="92"/>
      <c r="AH251" s="19" t="str">
        <f t="shared" si="417"/>
        <v/>
      </c>
      <c r="AI251" s="98"/>
      <c r="AJ251" s="98"/>
      <c r="AK251" s="177"/>
    </row>
    <row r="252" spans="1:37" ht="15" customHeight="1" x14ac:dyDescent="0.25">
      <c r="A252" s="68">
        <v>1</v>
      </c>
      <c r="B252" s="137"/>
      <c r="C252" s="139">
        <v>58</v>
      </c>
      <c r="D252" s="133"/>
      <c r="E252" s="18">
        <f t="shared" si="400"/>
        <v>0</v>
      </c>
      <c r="F252" s="18">
        <f t="shared" si="401"/>
        <v>0</v>
      </c>
      <c r="G252" s="18">
        <f t="shared" si="402"/>
        <v>0</v>
      </c>
      <c r="H252" s="15">
        <f t="shared" ref="H252:H256" si="506">G252</f>
        <v>0</v>
      </c>
      <c r="I252" s="84">
        <f>IF(H252="","",RANK(H252,H252:H256,0))</f>
        <v>1</v>
      </c>
      <c r="J252" s="84">
        <f>IF(I252&lt;5,H252,"")</f>
        <v>0</v>
      </c>
      <c r="K252" s="65"/>
      <c r="L252" s="18">
        <f t="shared" si="404"/>
        <v>0</v>
      </c>
      <c r="M252" s="18">
        <f t="shared" si="405"/>
        <v>0</v>
      </c>
      <c r="N252" s="18">
        <f t="shared" si="406"/>
        <v>0</v>
      </c>
      <c r="O252" s="15">
        <f t="shared" ref="O252:O256" si="507">N252</f>
        <v>0</v>
      </c>
      <c r="P252" s="96">
        <f>IF(O252="","",RANK(O252,O252:O256,0))</f>
        <v>1</v>
      </c>
      <c r="Q252" s="96">
        <f>IF(P252&lt;5,O252,"")</f>
        <v>0</v>
      </c>
      <c r="R252" s="65"/>
      <c r="S252" s="135">
        <f t="shared" si="408"/>
        <v>0</v>
      </c>
      <c r="T252" s="135">
        <f t="shared" si="409"/>
        <v>0</v>
      </c>
      <c r="U252" s="135">
        <f t="shared" si="410"/>
        <v>0</v>
      </c>
      <c r="V252" s="15">
        <f t="shared" ref="V252:V256" si="508">U252</f>
        <v>0</v>
      </c>
      <c r="W252" s="84">
        <f>IF(V252="","",RANK(V252,V252:V256,0))</f>
        <v>1</v>
      </c>
      <c r="X252" s="84">
        <f>IF(W252&lt;5,V252,"")</f>
        <v>0</v>
      </c>
      <c r="Y252" s="154">
        <v>-100</v>
      </c>
      <c r="Z252" s="135">
        <f t="shared" si="412"/>
        <v>0</v>
      </c>
      <c r="AA252" s="135">
        <f t="shared" si="413"/>
        <v>0</v>
      </c>
      <c r="AB252" s="135">
        <f t="shared" si="414"/>
        <v>0</v>
      </c>
      <c r="AC252" s="15">
        <f t="shared" ref="AC252:AC256" si="509">AB252</f>
        <v>0</v>
      </c>
      <c r="AD252" s="84">
        <f>IF(AC252="","",RANK(AC252,AC252:AC256,0))</f>
        <v>1</v>
      </c>
      <c r="AE252" s="84">
        <f>IF(AD252&lt;5,AC252,"")</f>
        <v>0</v>
      </c>
      <c r="AF252" s="18">
        <f t="shared" si="416"/>
        <v>0</v>
      </c>
      <c r="AG252" s="19">
        <f t="shared" ref="AG252:AG256" si="510">AF252</f>
        <v>0</v>
      </c>
      <c r="AH252" s="19">
        <f t="shared" si="417"/>
        <v>168</v>
      </c>
      <c r="AI252" s="171">
        <f>SUM(J252:J256,Q252:Q256,X252:X256,AE252:AE256)</f>
        <v>0</v>
      </c>
      <c r="AJ252" s="129">
        <f t="shared" ref="AJ252" si="511">AI252</f>
        <v>0</v>
      </c>
      <c r="AK252" s="175">
        <f t="shared" ref="AK252" si="512">IF(ISNUMBER(AI252),RANK(AI252,$AI$6:$AI$293,0),"")</f>
        <v>36</v>
      </c>
    </row>
    <row r="253" spans="1:37" ht="15" customHeight="1" x14ac:dyDescent="0.25">
      <c r="A253" s="68">
        <v>2</v>
      </c>
      <c r="B253" s="137"/>
      <c r="C253" s="139">
        <v>58</v>
      </c>
      <c r="D253" s="133"/>
      <c r="E253" s="18">
        <f t="shared" si="400"/>
        <v>0</v>
      </c>
      <c r="F253" s="18">
        <f t="shared" si="401"/>
        <v>0</v>
      </c>
      <c r="G253" s="18">
        <f t="shared" si="402"/>
        <v>0</v>
      </c>
      <c r="H253" s="15">
        <f t="shared" si="506"/>
        <v>0</v>
      </c>
      <c r="I253" s="84">
        <f>IF(H253="","",RANK(H253,H252:H256,0))</f>
        <v>1</v>
      </c>
      <c r="J253" s="84">
        <f t="shared" ref="J253:J256" si="513">IF(I253&lt;5,H253,"")</f>
        <v>0</v>
      </c>
      <c r="K253" s="65"/>
      <c r="L253" s="18">
        <f t="shared" si="404"/>
        <v>0</v>
      </c>
      <c r="M253" s="18">
        <f t="shared" si="405"/>
        <v>0</v>
      </c>
      <c r="N253" s="18">
        <f t="shared" si="406"/>
        <v>0</v>
      </c>
      <c r="O253" s="15">
        <f t="shared" si="507"/>
        <v>0</v>
      </c>
      <c r="P253" s="96">
        <f>IF(O253="","",RANK(O253,O252:O256,0))</f>
        <v>1</v>
      </c>
      <c r="Q253" s="96">
        <f t="shared" ref="Q253:Q256" si="514">IF(P253&lt;5,O253,"")</f>
        <v>0</v>
      </c>
      <c r="R253" s="65"/>
      <c r="S253" s="135">
        <f t="shared" si="408"/>
        <v>0</v>
      </c>
      <c r="T253" s="135">
        <f t="shared" si="409"/>
        <v>0</v>
      </c>
      <c r="U253" s="135">
        <f t="shared" si="410"/>
        <v>0</v>
      </c>
      <c r="V253" s="15">
        <f t="shared" si="508"/>
        <v>0</v>
      </c>
      <c r="W253" s="84">
        <f>IF(V253="","",RANK(V253,V252:V256,0))</f>
        <v>1</v>
      </c>
      <c r="X253" s="84">
        <f t="shared" ref="X253:X256" si="515">IF(W253&lt;5,V253,"")</f>
        <v>0</v>
      </c>
      <c r="Y253" s="154">
        <v>-100</v>
      </c>
      <c r="Z253" s="135">
        <f t="shared" si="412"/>
        <v>0</v>
      </c>
      <c r="AA253" s="135">
        <f t="shared" si="413"/>
        <v>0</v>
      </c>
      <c r="AB253" s="135">
        <f t="shared" si="414"/>
        <v>0</v>
      </c>
      <c r="AC253" s="15">
        <f t="shared" si="509"/>
        <v>0</v>
      </c>
      <c r="AD253" s="84">
        <f>IF(AC253="","",RANK(AC253,AC252:AC256,0))</f>
        <v>1</v>
      </c>
      <c r="AE253" s="84">
        <f t="shared" ref="AE253:AE256" si="516">IF(AD253&lt;5,AC253,"")</f>
        <v>0</v>
      </c>
      <c r="AF253" s="18">
        <f t="shared" si="416"/>
        <v>0</v>
      </c>
      <c r="AG253" s="19">
        <f t="shared" si="510"/>
        <v>0</v>
      </c>
      <c r="AH253" s="19">
        <f t="shared" si="417"/>
        <v>168</v>
      </c>
      <c r="AI253" s="172"/>
      <c r="AJ253" s="129"/>
      <c r="AK253" s="176"/>
    </row>
    <row r="254" spans="1:37" ht="15" customHeight="1" x14ac:dyDescent="0.25">
      <c r="A254" s="68">
        <v>3</v>
      </c>
      <c r="B254" s="137"/>
      <c r="C254" s="139">
        <v>58</v>
      </c>
      <c r="D254" s="133"/>
      <c r="E254" s="18">
        <f t="shared" si="400"/>
        <v>0</v>
      </c>
      <c r="F254" s="18">
        <f t="shared" si="401"/>
        <v>0</v>
      </c>
      <c r="G254" s="18">
        <f t="shared" si="402"/>
        <v>0</v>
      </c>
      <c r="H254" s="15">
        <f t="shared" si="506"/>
        <v>0</v>
      </c>
      <c r="I254" s="84">
        <f>IF(H254="","",RANK(H254,H252:H256,0))</f>
        <v>1</v>
      </c>
      <c r="J254" s="84">
        <f t="shared" si="513"/>
        <v>0</v>
      </c>
      <c r="K254" s="65"/>
      <c r="L254" s="18">
        <f t="shared" si="404"/>
        <v>0</v>
      </c>
      <c r="M254" s="18">
        <f t="shared" si="405"/>
        <v>0</v>
      </c>
      <c r="N254" s="18">
        <f t="shared" si="406"/>
        <v>0</v>
      </c>
      <c r="O254" s="15">
        <f t="shared" si="507"/>
        <v>0</v>
      </c>
      <c r="P254" s="96">
        <f>IF(O254="","",RANK(O254,O252:O256,0))</f>
        <v>1</v>
      </c>
      <c r="Q254" s="96">
        <f t="shared" si="514"/>
        <v>0</v>
      </c>
      <c r="R254" s="65"/>
      <c r="S254" s="135">
        <f t="shared" si="408"/>
        <v>0</v>
      </c>
      <c r="T254" s="135">
        <f t="shared" si="409"/>
        <v>0</v>
      </c>
      <c r="U254" s="135">
        <f t="shared" si="410"/>
        <v>0</v>
      </c>
      <c r="V254" s="15">
        <f t="shared" si="508"/>
        <v>0</v>
      </c>
      <c r="W254" s="84">
        <f>IF(V254="","",RANK(V254,V252:V256,0))</f>
        <v>1</v>
      </c>
      <c r="X254" s="84">
        <f t="shared" si="515"/>
        <v>0</v>
      </c>
      <c r="Y254" s="154">
        <v>-100</v>
      </c>
      <c r="Z254" s="135">
        <f t="shared" si="412"/>
        <v>0</v>
      </c>
      <c r="AA254" s="135">
        <f t="shared" si="413"/>
        <v>0</v>
      </c>
      <c r="AB254" s="135">
        <f t="shared" si="414"/>
        <v>0</v>
      </c>
      <c r="AC254" s="15">
        <f t="shared" si="509"/>
        <v>0</v>
      </c>
      <c r="AD254" s="84">
        <f>IF(AC254="","",RANK(AC254,AC252:AC256,0))</f>
        <v>1</v>
      </c>
      <c r="AE254" s="84">
        <f t="shared" si="516"/>
        <v>0</v>
      </c>
      <c r="AF254" s="18">
        <f t="shared" si="416"/>
        <v>0</v>
      </c>
      <c r="AG254" s="19">
        <f t="shared" si="510"/>
        <v>0</v>
      </c>
      <c r="AH254" s="19">
        <f t="shared" si="417"/>
        <v>168</v>
      </c>
      <c r="AI254" s="172"/>
      <c r="AJ254" s="129"/>
      <c r="AK254" s="176"/>
    </row>
    <row r="255" spans="1:37" ht="15" customHeight="1" x14ac:dyDescent="0.25">
      <c r="A255" s="68">
        <v>4</v>
      </c>
      <c r="B255" s="137"/>
      <c r="C255" s="139">
        <v>58</v>
      </c>
      <c r="D255" s="133"/>
      <c r="E255" s="18">
        <f t="shared" si="400"/>
        <v>0</v>
      </c>
      <c r="F255" s="18">
        <f t="shared" si="401"/>
        <v>0</v>
      </c>
      <c r="G255" s="18">
        <f t="shared" si="402"/>
        <v>0</v>
      </c>
      <c r="H255" s="15">
        <f t="shared" si="506"/>
        <v>0</v>
      </c>
      <c r="I255" s="84">
        <f>IF(H255="","",RANK(H255,H252:H256,0))</f>
        <v>1</v>
      </c>
      <c r="J255" s="84">
        <f t="shared" si="513"/>
        <v>0</v>
      </c>
      <c r="K255" s="65"/>
      <c r="L255" s="18">
        <f t="shared" si="404"/>
        <v>0</v>
      </c>
      <c r="M255" s="18">
        <f t="shared" si="405"/>
        <v>0</v>
      </c>
      <c r="N255" s="18">
        <f t="shared" si="406"/>
        <v>0</v>
      </c>
      <c r="O255" s="15">
        <f t="shared" si="507"/>
        <v>0</v>
      </c>
      <c r="P255" s="96">
        <f>IF(O255="","",RANK(O255,O252:O256,0))</f>
        <v>1</v>
      </c>
      <c r="Q255" s="96">
        <f t="shared" si="514"/>
        <v>0</v>
      </c>
      <c r="R255" s="65"/>
      <c r="S255" s="135">
        <f t="shared" si="408"/>
        <v>0</v>
      </c>
      <c r="T255" s="135">
        <f t="shared" si="409"/>
        <v>0</v>
      </c>
      <c r="U255" s="135">
        <f t="shared" si="410"/>
        <v>0</v>
      </c>
      <c r="V255" s="15">
        <f t="shared" si="508"/>
        <v>0</v>
      </c>
      <c r="W255" s="84">
        <f>IF(V255="","",RANK(V255,V252:V256,0))</f>
        <v>1</v>
      </c>
      <c r="X255" s="84">
        <f t="shared" si="515"/>
        <v>0</v>
      </c>
      <c r="Y255" s="154">
        <v>-100</v>
      </c>
      <c r="Z255" s="135">
        <f t="shared" si="412"/>
        <v>0</v>
      </c>
      <c r="AA255" s="135">
        <f t="shared" si="413"/>
        <v>0</v>
      </c>
      <c r="AB255" s="135">
        <f t="shared" si="414"/>
        <v>0</v>
      </c>
      <c r="AC255" s="15">
        <f t="shared" si="509"/>
        <v>0</v>
      </c>
      <c r="AD255" s="84">
        <f>IF(AC255="","",RANK(AC255,AC252:AC256,0))</f>
        <v>1</v>
      </c>
      <c r="AE255" s="84">
        <f t="shared" si="516"/>
        <v>0</v>
      </c>
      <c r="AF255" s="18">
        <f t="shared" si="416"/>
        <v>0</v>
      </c>
      <c r="AG255" s="19">
        <f t="shared" si="510"/>
        <v>0</v>
      </c>
      <c r="AH255" s="19">
        <f t="shared" si="417"/>
        <v>168</v>
      </c>
      <c r="AI255" s="172"/>
      <c r="AJ255" s="129"/>
      <c r="AK255" s="176"/>
    </row>
    <row r="256" spans="1:37" ht="15" customHeight="1" x14ac:dyDescent="0.25">
      <c r="A256" s="68">
        <v>5</v>
      </c>
      <c r="B256" s="137"/>
      <c r="C256" s="139">
        <v>58</v>
      </c>
      <c r="D256" s="133"/>
      <c r="E256" s="18">
        <f t="shared" si="400"/>
        <v>0</v>
      </c>
      <c r="F256" s="18">
        <f t="shared" si="401"/>
        <v>0</v>
      </c>
      <c r="G256" s="18">
        <f t="shared" si="402"/>
        <v>0</v>
      </c>
      <c r="H256" s="15">
        <f t="shared" si="506"/>
        <v>0</v>
      </c>
      <c r="I256" s="84">
        <f>IF(H256="","",RANK(H256,H252:H256,0))</f>
        <v>1</v>
      </c>
      <c r="J256" s="84">
        <f t="shared" si="513"/>
        <v>0</v>
      </c>
      <c r="K256" s="65"/>
      <c r="L256" s="18">
        <f t="shared" si="404"/>
        <v>0</v>
      </c>
      <c r="M256" s="18">
        <f t="shared" si="405"/>
        <v>0</v>
      </c>
      <c r="N256" s="18">
        <f t="shared" si="406"/>
        <v>0</v>
      </c>
      <c r="O256" s="15">
        <f t="shared" si="507"/>
        <v>0</v>
      </c>
      <c r="P256" s="96">
        <f>IF(O256="","",RANK(O256,O252:O256,0))</f>
        <v>1</v>
      </c>
      <c r="Q256" s="96">
        <f t="shared" si="514"/>
        <v>0</v>
      </c>
      <c r="R256" s="65"/>
      <c r="S256" s="135">
        <f t="shared" si="408"/>
        <v>0</v>
      </c>
      <c r="T256" s="135">
        <f t="shared" si="409"/>
        <v>0</v>
      </c>
      <c r="U256" s="135">
        <f t="shared" si="410"/>
        <v>0</v>
      </c>
      <c r="V256" s="15">
        <f t="shared" si="508"/>
        <v>0</v>
      </c>
      <c r="W256" s="84">
        <f>IF(V256="","",RANK(V256,V252:V256,0))</f>
        <v>1</v>
      </c>
      <c r="X256" s="84">
        <f t="shared" si="515"/>
        <v>0</v>
      </c>
      <c r="Y256" s="154">
        <v>-100</v>
      </c>
      <c r="Z256" s="135">
        <f t="shared" si="412"/>
        <v>0</v>
      </c>
      <c r="AA256" s="135">
        <f t="shared" si="413"/>
        <v>0</v>
      </c>
      <c r="AB256" s="135">
        <f t="shared" si="414"/>
        <v>0</v>
      </c>
      <c r="AC256" s="15">
        <f t="shared" si="509"/>
        <v>0</v>
      </c>
      <c r="AD256" s="84">
        <f>IF(AC256="","",RANK(AC256,AC252:AC256,0))</f>
        <v>1</v>
      </c>
      <c r="AE256" s="84">
        <f t="shared" si="516"/>
        <v>0</v>
      </c>
      <c r="AF256" s="18">
        <f t="shared" si="416"/>
        <v>0</v>
      </c>
      <c r="AG256" s="19">
        <f t="shared" si="510"/>
        <v>0</v>
      </c>
      <c r="AH256" s="19">
        <f t="shared" si="417"/>
        <v>168</v>
      </c>
      <c r="AI256" s="173"/>
      <c r="AJ256" s="129"/>
      <c r="AK256" s="176"/>
    </row>
    <row r="257" spans="1:37" ht="26.25" customHeight="1" x14ac:dyDescent="0.25">
      <c r="A257" s="68"/>
      <c r="B257" s="137"/>
      <c r="C257" s="140">
        <v>58</v>
      </c>
      <c r="D257" s="133"/>
      <c r="E257" s="18">
        <f t="shared" si="400"/>
        <v>0</v>
      </c>
      <c r="F257" s="18">
        <f t="shared" si="401"/>
        <v>0</v>
      </c>
      <c r="G257" s="18">
        <f t="shared" si="402"/>
        <v>0</v>
      </c>
      <c r="H257" s="89"/>
      <c r="I257" s="101" t="s">
        <v>455</v>
      </c>
      <c r="J257" s="109">
        <f>SUM(J252:J256)</f>
        <v>0</v>
      </c>
      <c r="K257" s="65"/>
      <c r="L257" s="18">
        <f t="shared" si="404"/>
        <v>0</v>
      </c>
      <c r="M257" s="18">
        <f t="shared" si="405"/>
        <v>0</v>
      </c>
      <c r="N257" s="18">
        <f t="shared" si="406"/>
        <v>0</v>
      </c>
      <c r="O257" s="89"/>
      <c r="P257" s="101" t="s">
        <v>455</v>
      </c>
      <c r="Q257" s="110">
        <f>SUM(Q252:Q256)</f>
        <v>0</v>
      </c>
      <c r="R257" s="65"/>
      <c r="S257" s="135">
        <f t="shared" si="408"/>
        <v>0</v>
      </c>
      <c r="T257" s="135">
        <f t="shared" si="409"/>
        <v>0</v>
      </c>
      <c r="U257" s="135">
        <f t="shared" si="410"/>
        <v>0</v>
      </c>
      <c r="V257" s="89"/>
      <c r="W257" s="101" t="s">
        <v>455</v>
      </c>
      <c r="X257" s="109">
        <f>SUM(X252:X256)</f>
        <v>0</v>
      </c>
      <c r="Y257" s="156"/>
      <c r="Z257" s="135">
        <f t="shared" si="412"/>
        <v>0</v>
      </c>
      <c r="AA257" s="135">
        <f t="shared" si="413"/>
        <v>4</v>
      </c>
      <c r="AB257" s="135">
        <f t="shared" si="414"/>
        <v>4</v>
      </c>
      <c r="AC257" s="89"/>
      <c r="AD257" s="101" t="s">
        <v>455</v>
      </c>
      <c r="AE257" s="109">
        <f>SUM(AE252:AE256)</f>
        <v>0</v>
      </c>
      <c r="AF257" s="18"/>
      <c r="AG257" s="92"/>
      <c r="AH257" s="19" t="str">
        <f t="shared" si="417"/>
        <v/>
      </c>
      <c r="AI257" s="98"/>
      <c r="AJ257" s="98"/>
      <c r="AK257" s="177"/>
    </row>
    <row r="258" spans="1:37" ht="15" customHeight="1" x14ac:dyDescent="0.25">
      <c r="A258" s="68">
        <v>1</v>
      </c>
      <c r="B258" s="137"/>
      <c r="C258" s="139">
        <v>59</v>
      </c>
      <c r="D258" s="133"/>
      <c r="E258" s="18">
        <f t="shared" si="400"/>
        <v>0</v>
      </c>
      <c r="F258" s="18">
        <f t="shared" si="401"/>
        <v>0</v>
      </c>
      <c r="G258" s="18">
        <f t="shared" si="402"/>
        <v>0</v>
      </c>
      <c r="H258" s="15">
        <f t="shared" ref="H258:H262" si="517">G258</f>
        <v>0</v>
      </c>
      <c r="I258" s="84">
        <f>IF(H258="","",RANK(H258,H258:H262,0))</f>
        <v>1</v>
      </c>
      <c r="J258" s="84">
        <f>IF(I258&lt;5,H258,"")</f>
        <v>0</v>
      </c>
      <c r="K258" s="65"/>
      <c r="L258" s="18">
        <f t="shared" si="404"/>
        <v>0</v>
      </c>
      <c r="M258" s="18">
        <f t="shared" si="405"/>
        <v>0</v>
      </c>
      <c r="N258" s="18">
        <f t="shared" si="406"/>
        <v>0</v>
      </c>
      <c r="O258" s="15">
        <f t="shared" ref="O258:O262" si="518">N258</f>
        <v>0</v>
      </c>
      <c r="P258" s="96">
        <f>IF(O258="","",RANK(O258,O258:O262,0))</f>
        <v>1</v>
      </c>
      <c r="Q258" s="96">
        <f>IF(P258&lt;5,O258,"")</f>
        <v>0</v>
      </c>
      <c r="R258" s="65"/>
      <c r="S258" s="135">
        <f t="shared" si="408"/>
        <v>0</v>
      </c>
      <c r="T258" s="135">
        <f t="shared" si="409"/>
        <v>0</v>
      </c>
      <c r="U258" s="135">
        <f t="shared" si="410"/>
        <v>0</v>
      </c>
      <c r="V258" s="15">
        <f t="shared" ref="V258:V262" si="519">U258</f>
        <v>0</v>
      </c>
      <c r="W258" s="84">
        <f>IF(V258="","",RANK(V258,V258:V262,0))</f>
        <v>1</v>
      </c>
      <c r="X258" s="84">
        <f>IF(W258&lt;5,V258,"")</f>
        <v>0</v>
      </c>
      <c r="Y258" s="154">
        <v>-100</v>
      </c>
      <c r="Z258" s="135">
        <f t="shared" si="412"/>
        <v>0</v>
      </c>
      <c r="AA258" s="135">
        <f t="shared" si="413"/>
        <v>0</v>
      </c>
      <c r="AB258" s="135">
        <f t="shared" si="414"/>
        <v>0</v>
      </c>
      <c r="AC258" s="15">
        <f t="shared" ref="AC258:AC262" si="520">AB258</f>
        <v>0</v>
      </c>
      <c r="AD258" s="84">
        <f>IF(AC258="","",RANK(AC258,AC258:AC262,0))</f>
        <v>1</v>
      </c>
      <c r="AE258" s="84">
        <f>IF(AD258&lt;5,AC258,"")</f>
        <v>0</v>
      </c>
      <c r="AF258" s="18">
        <f t="shared" si="416"/>
        <v>0</v>
      </c>
      <c r="AG258" s="19">
        <f t="shared" ref="AG258:AG262" si="521">AF258</f>
        <v>0</v>
      </c>
      <c r="AH258" s="19">
        <f t="shared" si="417"/>
        <v>168</v>
      </c>
      <c r="AI258" s="171">
        <f>SUM(J258:J262,Q258:Q262,X258:X262,AE258:AE262)</f>
        <v>0</v>
      </c>
      <c r="AJ258" s="129">
        <f t="shared" ref="AJ258" si="522">AI258</f>
        <v>0</v>
      </c>
      <c r="AK258" s="175">
        <f t="shared" ref="AK258" si="523">IF(ISNUMBER(AI258),RANK(AI258,$AI$6:$AI$293,0),"")</f>
        <v>36</v>
      </c>
    </row>
    <row r="259" spans="1:37" ht="15" customHeight="1" x14ac:dyDescent="0.25">
      <c r="A259" s="68">
        <v>2</v>
      </c>
      <c r="B259" s="137"/>
      <c r="C259" s="139">
        <v>59</v>
      </c>
      <c r="D259" s="133"/>
      <c r="E259" s="18">
        <f t="shared" si="400"/>
        <v>0</v>
      </c>
      <c r="F259" s="18">
        <f t="shared" si="401"/>
        <v>0</v>
      </c>
      <c r="G259" s="18">
        <f t="shared" si="402"/>
        <v>0</v>
      </c>
      <c r="H259" s="15">
        <f t="shared" si="517"/>
        <v>0</v>
      </c>
      <c r="I259" s="84">
        <f>IF(H259="","",RANK(H259,H258:H262,0))</f>
        <v>1</v>
      </c>
      <c r="J259" s="84">
        <f t="shared" ref="J259:J262" si="524">IF(I259&lt;5,H259,"")</f>
        <v>0</v>
      </c>
      <c r="K259" s="65"/>
      <c r="L259" s="18">
        <f t="shared" si="404"/>
        <v>0</v>
      </c>
      <c r="M259" s="18">
        <f t="shared" si="405"/>
        <v>0</v>
      </c>
      <c r="N259" s="18">
        <f t="shared" si="406"/>
        <v>0</v>
      </c>
      <c r="O259" s="15">
        <f t="shared" si="518"/>
        <v>0</v>
      </c>
      <c r="P259" s="96">
        <f>IF(O259="","",RANK(O259,O258:O262,0))</f>
        <v>1</v>
      </c>
      <c r="Q259" s="96">
        <f t="shared" ref="Q259:Q262" si="525">IF(P259&lt;5,O259,"")</f>
        <v>0</v>
      </c>
      <c r="R259" s="65"/>
      <c r="S259" s="135">
        <f t="shared" si="408"/>
        <v>0</v>
      </c>
      <c r="T259" s="135">
        <f t="shared" si="409"/>
        <v>0</v>
      </c>
      <c r="U259" s="135">
        <f t="shared" si="410"/>
        <v>0</v>
      </c>
      <c r="V259" s="15">
        <f t="shared" si="519"/>
        <v>0</v>
      </c>
      <c r="W259" s="84">
        <f>IF(V259="","",RANK(V259,V258:V262,0))</f>
        <v>1</v>
      </c>
      <c r="X259" s="84">
        <f t="shared" ref="X259:X262" si="526">IF(W259&lt;5,V259,"")</f>
        <v>0</v>
      </c>
      <c r="Y259" s="154">
        <v>-100</v>
      </c>
      <c r="Z259" s="135">
        <f t="shared" si="412"/>
        <v>0</v>
      </c>
      <c r="AA259" s="135">
        <f t="shared" si="413"/>
        <v>0</v>
      </c>
      <c r="AB259" s="135">
        <f t="shared" si="414"/>
        <v>0</v>
      </c>
      <c r="AC259" s="15">
        <f t="shared" si="520"/>
        <v>0</v>
      </c>
      <c r="AD259" s="84">
        <f>IF(AC259="","",RANK(AC259,AC258:AC262,0))</f>
        <v>1</v>
      </c>
      <c r="AE259" s="84">
        <f t="shared" ref="AE259:AE262" si="527">IF(AD259&lt;5,AC259,"")</f>
        <v>0</v>
      </c>
      <c r="AF259" s="18">
        <f t="shared" si="416"/>
        <v>0</v>
      </c>
      <c r="AG259" s="19">
        <f t="shared" si="521"/>
        <v>0</v>
      </c>
      <c r="AH259" s="19">
        <f t="shared" si="417"/>
        <v>168</v>
      </c>
      <c r="AI259" s="172"/>
      <c r="AJ259" s="129"/>
      <c r="AK259" s="176"/>
    </row>
    <row r="260" spans="1:37" ht="15" customHeight="1" x14ac:dyDescent="0.25">
      <c r="A260" s="68">
        <v>3</v>
      </c>
      <c r="B260" s="137"/>
      <c r="C260" s="139">
        <v>59</v>
      </c>
      <c r="D260" s="133"/>
      <c r="E260" s="18">
        <f t="shared" si="400"/>
        <v>0</v>
      </c>
      <c r="F260" s="18">
        <f t="shared" si="401"/>
        <v>0</v>
      </c>
      <c r="G260" s="18">
        <f t="shared" si="402"/>
        <v>0</v>
      </c>
      <c r="H260" s="15">
        <f t="shared" si="517"/>
        <v>0</v>
      </c>
      <c r="I260" s="84">
        <f>IF(H260="","",RANK(H260,H258:H262,0))</f>
        <v>1</v>
      </c>
      <c r="J260" s="84">
        <f t="shared" si="524"/>
        <v>0</v>
      </c>
      <c r="K260" s="65"/>
      <c r="L260" s="18">
        <f t="shared" si="404"/>
        <v>0</v>
      </c>
      <c r="M260" s="18">
        <f t="shared" si="405"/>
        <v>0</v>
      </c>
      <c r="N260" s="18">
        <f t="shared" si="406"/>
        <v>0</v>
      </c>
      <c r="O260" s="15">
        <f t="shared" si="518"/>
        <v>0</v>
      </c>
      <c r="P260" s="96">
        <f>IF(O260="","",RANK(O260,O258:O262,0))</f>
        <v>1</v>
      </c>
      <c r="Q260" s="96">
        <f t="shared" si="525"/>
        <v>0</v>
      </c>
      <c r="R260" s="65"/>
      <c r="S260" s="135">
        <f t="shared" si="408"/>
        <v>0</v>
      </c>
      <c r="T260" s="135">
        <f t="shared" si="409"/>
        <v>0</v>
      </c>
      <c r="U260" s="135">
        <f t="shared" si="410"/>
        <v>0</v>
      </c>
      <c r="V260" s="15">
        <f t="shared" si="519"/>
        <v>0</v>
      </c>
      <c r="W260" s="84">
        <f>IF(V260="","",RANK(V260,V258:V262,0))</f>
        <v>1</v>
      </c>
      <c r="X260" s="84">
        <f t="shared" si="526"/>
        <v>0</v>
      </c>
      <c r="Y260" s="154">
        <v>-100</v>
      </c>
      <c r="Z260" s="135">
        <f t="shared" si="412"/>
        <v>0</v>
      </c>
      <c r="AA260" s="135">
        <f t="shared" si="413"/>
        <v>0</v>
      </c>
      <c r="AB260" s="135">
        <f t="shared" si="414"/>
        <v>0</v>
      </c>
      <c r="AC260" s="15">
        <f t="shared" si="520"/>
        <v>0</v>
      </c>
      <c r="AD260" s="84">
        <f>IF(AC260="","",RANK(AC260,AC258:AC262,0))</f>
        <v>1</v>
      </c>
      <c r="AE260" s="84">
        <f t="shared" si="527"/>
        <v>0</v>
      </c>
      <c r="AF260" s="18">
        <f t="shared" si="416"/>
        <v>0</v>
      </c>
      <c r="AG260" s="19">
        <f t="shared" si="521"/>
        <v>0</v>
      </c>
      <c r="AH260" s="19">
        <f t="shared" si="417"/>
        <v>168</v>
      </c>
      <c r="AI260" s="172"/>
      <c r="AJ260" s="129"/>
      <c r="AK260" s="176"/>
    </row>
    <row r="261" spans="1:37" ht="15" customHeight="1" x14ac:dyDescent="0.25">
      <c r="A261" s="68">
        <v>4</v>
      </c>
      <c r="B261" s="137"/>
      <c r="C261" s="139">
        <v>59</v>
      </c>
      <c r="D261" s="133"/>
      <c r="E261" s="18">
        <f t="shared" si="400"/>
        <v>0</v>
      </c>
      <c r="F261" s="18">
        <f t="shared" si="401"/>
        <v>0</v>
      </c>
      <c r="G261" s="18">
        <f t="shared" si="402"/>
        <v>0</v>
      </c>
      <c r="H261" s="15">
        <f t="shared" si="517"/>
        <v>0</v>
      </c>
      <c r="I261" s="84">
        <f>IF(H261="","",RANK(H261,H258:H262,0))</f>
        <v>1</v>
      </c>
      <c r="J261" s="84">
        <f t="shared" si="524"/>
        <v>0</v>
      </c>
      <c r="K261" s="65"/>
      <c r="L261" s="18">
        <f t="shared" si="404"/>
        <v>0</v>
      </c>
      <c r="M261" s="18">
        <f t="shared" si="405"/>
        <v>0</v>
      </c>
      <c r="N261" s="18">
        <f t="shared" si="406"/>
        <v>0</v>
      </c>
      <c r="O261" s="15">
        <f t="shared" si="518"/>
        <v>0</v>
      </c>
      <c r="P261" s="96">
        <f>IF(O261="","",RANK(O261,O258:O262,0))</f>
        <v>1</v>
      </c>
      <c r="Q261" s="96">
        <f t="shared" si="525"/>
        <v>0</v>
      </c>
      <c r="R261" s="65"/>
      <c r="S261" s="135">
        <f t="shared" si="408"/>
        <v>0</v>
      </c>
      <c r="T261" s="135">
        <f t="shared" si="409"/>
        <v>0</v>
      </c>
      <c r="U261" s="135">
        <f t="shared" si="410"/>
        <v>0</v>
      </c>
      <c r="V261" s="15">
        <f t="shared" si="519"/>
        <v>0</v>
      </c>
      <c r="W261" s="84">
        <f>IF(V261="","",RANK(V261,V258:V262,0))</f>
        <v>1</v>
      </c>
      <c r="X261" s="84">
        <f t="shared" si="526"/>
        <v>0</v>
      </c>
      <c r="Y261" s="154">
        <v>-100</v>
      </c>
      <c r="Z261" s="135">
        <f t="shared" si="412"/>
        <v>0</v>
      </c>
      <c r="AA261" s="135">
        <f t="shared" si="413"/>
        <v>0</v>
      </c>
      <c r="AB261" s="135">
        <f t="shared" si="414"/>
        <v>0</v>
      </c>
      <c r="AC261" s="15">
        <f t="shared" si="520"/>
        <v>0</v>
      </c>
      <c r="AD261" s="84">
        <f>IF(AC261="","",RANK(AC261,AC258:AC262,0))</f>
        <v>1</v>
      </c>
      <c r="AE261" s="84">
        <f t="shared" si="527"/>
        <v>0</v>
      </c>
      <c r="AF261" s="18">
        <f t="shared" si="416"/>
        <v>0</v>
      </c>
      <c r="AG261" s="19">
        <f t="shared" si="521"/>
        <v>0</v>
      </c>
      <c r="AH261" s="19">
        <f t="shared" si="417"/>
        <v>168</v>
      </c>
      <c r="AI261" s="172"/>
      <c r="AJ261" s="129"/>
      <c r="AK261" s="176"/>
    </row>
    <row r="262" spans="1:37" ht="15" customHeight="1" x14ac:dyDescent="0.25">
      <c r="A262" s="68">
        <v>5</v>
      </c>
      <c r="B262" s="137"/>
      <c r="C262" s="139">
        <v>59</v>
      </c>
      <c r="D262" s="133"/>
      <c r="E262" s="18">
        <f t="shared" si="400"/>
        <v>0</v>
      </c>
      <c r="F262" s="18">
        <f t="shared" si="401"/>
        <v>0</v>
      </c>
      <c r="G262" s="18">
        <f t="shared" si="402"/>
        <v>0</v>
      </c>
      <c r="H262" s="15">
        <f t="shared" si="517"/>
        <v>0</v>
      </c>
      <c r="I262" s="84">
        <f>IF(H262="","",RANK(H262,H258:H262,0))</f>
        <v>1</v>
      </c>
      <c r="J262" s="84">
        <f t="shared" si="524"/>
        <v>0</v>
      </c>
      <c r="K262" s="65"/>
      <c r="L262" s="18">
        <f t="shared" si="404"/>
        <v>0</v>
      </c>
      <c r="M262" s="18">
        <f t="shared" si="405"/>
        <v>0</v>
      </c>
      <c r="N262" s="18">
        <f t="shared" si="406"/>
        <v>0</v>
      </c>
      <c r="O262" s="15">
        <f t="shared" si="518"/>
        <v>0</v>
      </c>
      <c r="P262" s="96">
        <f>IF(O262="","",RANK(O262,O258:O262,0))</f>
        <v>1</v>
      </c>
      <c r="Q262" s="96">
        <f t="shared" si="525"/>
        <v>0</v>
      </c>
      <c r="R262" s="65"/>
      <c r="S262" s="135">
        <f t="shared" si="408"/>
        <v>0</v>
      </c>
      <c r="T262" s="135">
        <f t="shared" si="409"/>
        <v>0</v>
      </c>
      <c r="U262" s="135">
        <f t="shared" si="410"/>
        <v>0</v>
      </c>
      <c r="V262" s="15">
        <f t="shared" si="519"/>
        <v>0</v>
      </c>
      <c r="W262" s="84">
        <f>IF(V262="","",RANK(V262,V258:V262,0))</f>
        <v>1</v>
      </c>
      <c r="X262" s="84">
        <f t="shared" si="526"/>
        <v>0</v>
      </c>
      <c r="Y262" s="154">
        <v>-100</v>
      </c>
      <c r="Z262" s="135">
        <f t="shared" si="412"/>
        <v>0</v>
      </c>
      <c r="AA262" s="135">
        <f t="shared" si="413"/>
        <v>0</v>
      </c>
      <c r="AB262" s="135">
        <f t="shared" si="414"/>
        <v>0</v>
      </c>
      <c r="AC262" s="15">
        <f t="shared" si="520"/>
        <v>0</v>
      </c>
      <c r="AD262" s="84">
        <f>IF(AC262="","",RANK(AC262,AC258:AC262,0))</f>
        <v>1</v>
      </c>
      <c r="AE262" s="84">
        <f t="shared" si="527"/>
        <v>0</v>
      </c>
      <c r="AF262" s="18">
        <f t="shared" si="416"/>
        <v>0</v>
      </c>
      <c r="AG262" s="19">
        <f t="shared" si="521"/>
        <v>0</v>
      </c>
      <c r="AH262" s="19">
        <f t="shared" si="417"/>
        <v>168</v>
      </c>
      <c r="AI262" s="173"/>
      <c r="AJ262" s="129"/>
      <c r="AK262" s="176"/>
    </row>
    <row r="263" spans="1:37" ht="26.25" customHeight="1" x14ac:dyDescent="0.25">
      <c r="A263" s="68"/>
      <c r="B263" s="137"/>
      <c r="C263" s="140">
        <v>59</v>
      </c>
      <c r="D263" s="133"/>
      <c r="E263" s="18">
        <f t="shared" ref="E263:E293" si="528">IF(D263&gt;8.13,0,IF(D263&gt;8.1,28,IF(D263&gt;8.06,29,IF(D263&gt;8.03,30,IF(D263&gt;8,31,IF(D263&gt;7.95,32,IF(D263&gt;7.93,33,IF(D263&gt;7.9,34,IF(D263&gt;7.85,35,IF(D263&gt;7.83,36,IF(D263&gt;7.8,37,IF(D263&gt;7.75,38,IF(D263&gt;7.74,39,IF(D263&gt;7.72,40,IF(D263&gt;7.7,41,IF(D263&gt;7.65,42,IF(D263&gt;7.64,43,IF(D263&gt;7.62,44,IF(D263&gt;7.6,45,IF(D263&gt;7.55,46,IF(D263&gt;7.54,47,IF(D263&gt;7.53,48,IF(D263&gt;7.5,49,IF(D263&gt;7.45,50,IF(D263&gt;7.43,51,IF(D263&gt;7.4,52,IF(D263&gt;7.35,53,IF(D263&gt;7.34,54,IF(D263&gt;7.3,55,IF(D263&gt;7.25,56,IF(D263&gt;7.24,57,IF(D263&gt;7.2,58,IF(D263&gt;7.15,59,IF(D263&gt;7.1,60,IF(D263&gt;7,61,IF(D263&gt;7,62,IF(D263&gt;6.95,63,IF(D263&gt;6.9,64,IF(D263&gt;6.85,65,IF(D263&gt;6.8,66,IF(D263&gt;6.75,67,IF(D263&gt;6.7,68,IF(D263&gt;6.6,69,IF(D263&gt;6.1,70,))))))))))))))))))))))))))))))))))))))))))))</f>
        <v>0</v>
      </c>
      <c r="F263" s="18">
        <f t="shared" ref="F263:F293" si="529">IF(D263&gt;9.5,0,IF(D263&gt;9.4,1,IF(D263&gt;9.3,2,IF(D263&gt;9.2,3,IF(D263&gt;9.1,4,IF(D263&gt;9.05,5,IF(D263&gt;9,6,IF(D263&gt;8.95,7,IF(D263&gt;8.9,8,IF(D263&gt;8.85,9,IF(D263&gt;8.8,10,IF(D263&gt;8.75,11,IF(D263&gt;8.7,12,IF(D263&gt;8.65,13,IF(D263&gt;8.6,14,IF(D263&gt;8.55,15,IF(D263&gt;8.5,16,IF(D263&gt;8.45,17,IF(D263&gt;8.43,18,IF(D263&gt;8.4,19,IF(D263&gt;8.35,20,IF(D263&gt;8.32,21,IF(D263&gt;8.3,22,IF(D263&gt;8.25,23,IF(D263&gt;8.23,24,IF(D263&gt;8.2,25,IF(D263&gt;8.15,26,IF(D263&gt;8.13,27,))))))))))))))))))))))))))))</f>
        <v>0</v>
      </c>
      <c r="G263" s="18">
        <f t="shared" ref="G263:G293" si="530">E263+F263</f>
        <v>0</v>
      </c>
      <c r="H263" s="89"/>
      <c r="I263" s="101" t="s">
        <v>455</v>
      </c>
      <c r="J263" s="109">
        <f>SUM(J258:J262)</f>
        <v>0</v>
      </c>
      <c r="K263" s="65"/>
      <c r="L263" s="18">
        <f t="shared" ref="L263:L293" si="531">IF(K263&lt;230,0,IF(K263&lt;232,60,IF(K263&lt;234,61,IF(K263&lt;236,62,IF(K263&lt;238,63,IF(K263&lt;240,64,IF(K263&lt;243,65,IF(K263&lt;246,66,IF(K263&lt;249,67,IF(K263&lt;252,68,IF(K263&lt;255,69,IF(K263&lt;280,70,))))))))))))</f>
        <v>0</v>
      </c>
      <c r="M263" s="18">
        <f t="shared" ref="M263:M293" si="532">IF(K263&lt;116,0,IF(K263&lt;119,1,IF(K263&lt;122,2,IF(K263&lt;125,3,IF(K263&lt;128,4,IF(K263&lt;131,5,IF(K263&lt;134,6,IF(K263&lt;137,7,IF(K263&lt;140,8,IF(K263&lt;143,9,IF(K263&lt;146,10,IF(K263&lt;148,11,IF(K263&lt;150,12,IF(K263&lt;152,13,IF(K263&lt;154,14,IF(K263&lt;156,15,IF(K263&lt;158,16,IF(K263&lt;160,17,IF(K263&lt;162,18,IF(K263&lt;164,19,IF(K263&lt;166,20,IF(K263&lt;168,21,IF(K263&lt;170,22,IF(K263&lt;172,23,IF(K263&lt;174,24,IF(K263&lt;176,25,IF(K263&lt;178,26,IF(K263&lt;180,27,IF(K263&lt;182,28,IF(K263&lt;184,29,IF(K263&lt;186,30,IF(K263&lt;188,31,IF(K263&lt;190,32,IF(K263&lt;192,33,IF(K263&lt;194,34,IF(K263&lt;196,35,IF(K263&lt;197,36,IF(K263&lt;198,37,IF(K263&lt;199,38,IF(K263&lt;200,39,IF(K263&lt;201,40,IF(K263&lt;202,41,IF(K263&lt;203,42,IF(K263&lt;204,43,IF(K263&lt;205,44,IF(K263&lt;206,45,IF(K263&lt;207,46,IF(K263&lt;208,47,IF(K263&lt;209,48,IF(K263&lt;210,49,IF(K263&lt;212,50,IF(K263&lt;214,51,IF(K263&lt;216,52,IF(K263&lt;218,53,IF(K263&lt;220,54,IF(K263&lt;222,55,IF(K263&lt;224,56,IF(K263&lt;226,57,IF(K263&lt;228,58,IF(K263&lt;230,59,))))))))))))))))))))))))))))))))))))))))))))))))))))))))))))</f>
        <v>0</v>
      </c>
      <c r="N263" s="18">
        <f t="shared" ref="N263:N293" si="533">L263+M263</f>
        <v>0</v>
      </c>
      <c r="O263" s="89"/>
      <c r="P263" s="101" t="s">
        <v>455</v>
      </c>
      <c r="Q263" s="110">
        <f>SUM(Q258:Q262)</f>
        <v>0</v>
      </c>
      <c r="R263" s="65"/>
      <c r="S263" s="135">
        <f t="shared" ref="S263:S293" si="534">IF(R263&lt;38,0,IF(R263&lt;40,60,IF(R263&lt;42,61,IF(R263&lt;44,62,IF(R263&lt;46,63,IF(R263&lt;48,64,IF(R263&lt;51,65,IF(R263&lt;54,66,IF(R263&lt;57,67,IF(R263&lt;60,68,IF(R263&lt;63,69,IF(R263&lt;66,70,IF(R263&lt;67,71,IF(R263&lt;68,72,IF(R263&lt;69,73,IF(R263&lt;70,74,IF(R263&lt;71,75,IF(R263&lt;72,76,IF(R263&lt;73,77,IF(R263&lt;74,78,IF(R263&lt;75,79,IF(R263&lt;76,80,IF(R263&lt;77,81,IF(R263&lt;78,82,IF(R263&lt;79,83,IF(R263&lt;80,84,IF(R263&lt;81,85,)))))))))))))))))))))))))))</f>
        <v>0</v>
      </c>
      <c r="T263" s="135">
        <f t="shared" ref="T263:T293" si="535">IF(R263&lt;3,0,IF(R263&lt;4,1,IF(R263&lt;5,2,IF(R263&lt;6,3,IF(R263&lt;7,4,IF(R263&lt;8,5,IF(R263&lt;9,6,IF(R263&lt;10,7,IF(R263&lt;11,8,IF(R263&lt;12,9,IF(R263&lt;12.5,10,IF(R263&lt;13,11,IF(R263&lt;13.5,12,IF(R263&lt;14,13,IF(R263&lt;14.5,14,IF(R263&lt;15,15,IF(R263&lt;15.5,16,IF(R263&lt;16,17,IF(R263&lt;16.5,18,IF(R263&lt;17,19,IF(R263&lt;17.5,20,IF(R263&lt;18,21,IF(R263&lt;18.5,22,IF(R263&lt;19,23,IF(R263&lt;19.5,24,IF(R263&lt;20,25,IF(R263&lt;20.5,26,IF(R263&lt;21,27,IF(R263&lt;21.5,28,IF(R263&lt;22,29,IF(R263&lt;22.5,30,IF(R263&lt;23,31,IF(R263&lt;23.5,32,IF(R263&lt;24,33,IF(R263&lt;24.5,34,IF(R263&lt;25,35,IF(R263&lt;25.5,36,IF(R263&lt;26,37,IF(R263&lt;26.5,38,IF(R263&lt;27,39,IF(R263&lt;27.5,40,IF(R263&lt;28,41,IF(R263&lt;28.5,42,IF(R263&lt;29,43,IF(R263&lt;29.5,44,IF(R263&lt;29.7,45,IF(R263&lt;30,46,IF(R263&lt;30.5,47,IF(R263&lt;30.7,48,IF(R263&lt;31,49,IF(R263&lt;31.5,50,IF(R263&lt;32,51,IF(R263&lt;32.5,52,IF(R263&lt;33,53,IF(R263&lt;33.5,54,IF(R263&lt;34,55,IF(R263&lt;35,56,IF(R263&lt;36,57,IF(R263&lt;37,58,IF(R263&lt;38,59,))))))))))))))))))))))))))))))))))))))))))))))))))))))))))))</f>
        <v>0</v>
      </c>
      <c r="U263" s="135">
        <f t="shared" ref="U263:U293" si="536">S263+T263</f>
        <v>0</v>
      </c>
      <c r="V263" s="89"/>
      <c r="W263" s="101" t="s">
        <v>455</v>
      </c>
      <c r="X263" s="109">
        <f>SUM(X258:X262)</f>
        <v>0</v>
      </c>
      <c r="Y263" s="156"/>
      <c r="Z263" s="135">
        <f t="shared" ref="Z263:Z293" si="537">IF(Y263&lt;26,0,IF(Y263&lt;26.5,60,IF(Y263&lt;27,61,IF(Y263&lt;28,62,IF(Y263&lt;29,63,IF(Y263&lt;30,64,IF(Y263&lt;31,65,IF(Y263&lt;32,66,IF(Y263&lt;33,67,IF(Y263&lt;34,68,IF(Y263&lt;35,69,IF(Y263&lt;36,70,IF(Y263&lt;37,71,IF(Y263&lt;38,72,IF(Y263&lt;39,73,IF(Y263&lt;40,74,IF(Y263&lt;41,75,IF(Y263&lt;42,76,IF(Y263&lt;43,77,)))))))))))))))))))</f>
        <v>0</v>
      </c>
      <c r="AA263" s="135">
        <f t="shared" ref="AA263:AA293" si="538">IF(Y263&lt;-3,0,IF(Y263&lt;-2,1,IF(Y263&lt;-1,2,IF(Y263&lt;0,3,IF(Y263&lt;1,4,IF(Y263&lt;2,5,IF(Y263&lt;3,6,IF(Y263&lt;4,7,IF(Y263&lt;4.5,8,IF(Y263&lt;5,9,IF(Y263&lt;5.5,10,IF(Y263&lt;6,11,IF(Y263&lt;6.5,12,IF(Y263&lt;7,13,IF(Y263&lt;7.5,14,IF(Y263&lt;8,15,IF(Y263&lt;8.5,16,IF(Y263&lt;9,17,IF(Y263&lt;9.5,18,IF(Y263&lt;10,19,IF(Y263&lt;10.5,20,IF(Y263&lt;11,21,IF(Y263&lt;11.5,22,IF(Y263&lt;12,23,IF(Y263&lt;12.5,24,IF(Y263&lt;13,25,IF(Y263&lt;13.5,26,IF(Y263&lt;13.7,27,IF(Y263&lt;14,28,IF(Y263&lt;14.5,29,IF(Y263&lt;14.6,30,IF(Y263&lt;15,31,IF(Y263&lt;15.5,32,IF(Y263&lt;15.6,33,IF(Y263&lt;16,34,IF(Y263&lt;16.5,35,IF(Y263&lt;16.7,36,IF(Y263&lt;17,37,IF(Y263&lt;17.5,38,IF(Y263&lt;17.7,39,IF(Y263&lt;18,40,IF(Y263&lt;18.5,41,IF(Y263&lt;18.6,42,IF(Y263&lt;19,43,IF(Y263&lt;19.5,44,IF(Y263&lt;19.6,45,IF(Y263&lt;20,46,IF(Y263&lt;20.5,47,IF(Y263&lt;20.6,48,IF(Y263&lt;21,49,IF(Y263&lt;21.5,50,IF(Y263&lt;22,51,IF(Y263&lt;22.5,52,IF(Y263&lt;23,53,IF(Y263&lt;23.5,54,IF(Y263&lt;24,55,IF(Y263&lt;24.5,56,IF(Y263&lt;25,57,IF(Y263&lt;25.5,58,IF(Y263&lt;26,59,))))))))))))))))))))))))))))))))))))))))))))))))))))))))))))</f>
        <v>4</v>
      </c>
      <c r="AB263" s="135">
        <f t="shared" ref="AB263:AB293" si="539">Z263+AA263</f>
        <v>4</v>
      </c>
      <c r="AC263" s="89"/>
      <c r="AD263" s="101" t="s">
        <v>455</v>
      </c>
      <c r="AE263" s="109">
        <f>SUM(AE258:AE262)</f>
        <v>0</v>
      </c>
      <c r="AF263" s="18"/>
      <c r="AG263" s="92"/>
      <c r="AH263" s="19" t="str">
        <f t="shared" ref="AH263:AH293" si="540">IF(ISNUMBER(AG263),RANK(AG263,$AG$6:$AG$293,0),"")</f>
        <v/>
      </c>
      <c r="AI263" s="98"/>
      <c r="AJ263" s="98"/>
      <c r="AK263" s="177"/>
    </row>
    <row r="264" spans="1:37" ht="15" customHeight="1" x14ac:dyDescent="0.25">
      <c r="A264" s="68">
        <v>1</v>
      </c>
      <c r="B264" s="137"/>
      <c r="C264" s="139">
        <v>63</v>
      </c>
      <c r="D264" s="133"/>
      <c r="E264" s="18">
        <f t="shared" si="528"/>
        <v>0</v>
      </c>
      <c r="F264" s="18">
        <f t="shared" si="529"/>
        <v>0</v>
      </c>
      <c r="G264" s="18">
        <f t="shared" si="530"/>
        <v>0</v>
      </c>
      <c r="H264" s="15">
        <f t="shared" ref="H264:H268" si="541">G264</f>
        <v>0</v>
      </c>
      <c r="I264" s="84">
        <f>IF(H264="","",RANK(H264,H264:H268,0))</f>
        <v>1</v>
      </c>
      <c r="J264" s="84">
        <f>IF(I264&lt;5,H264,"")</f>
        <v>0</v>
      </c>
      <c r="K264" s="65"/>
      <c r="L264" s="18">
        <f t="shared" si="531"/>
        <v>0</v>
      </c>
      <c r="M264" s="18">
        <f t="shared" si="532"/>
        <v>0</v>
      </c>
      <c r="N264" s="18">
        <f t="shared" si="533"/>
        <v>0</v>
      </c>
      <c r="O264" s="15">
        <f t="shared" ref="O264:O268" si="542">N264</f>
        <v>0</v>
      </c>
      <c r="P264" s="96">
        <f>IF(O264="","",RANK(O264,O264:O268,0))</f>
        <v>1</v>
      </c>
      <c r="Q264" s="96">
        <f>IF(P264&lt;5,O264,"")</f>
        <v>0</v>
      </c>
      <c r="R264" s="65"/>
      <c r="S264" s="135">
        <f t="shared" si="534"/>
        <v>0</v>
      </c>
      <c r="T264" s="135">
        <f t="shared" si="535"/>
        <v>0</v>
      </c>
      <c r="U264" s="135">
        <f t="shared" si="536"/>
        <v>0</v>
      </c>
      <c r="V264" s="15">
        <f t="shared" ref="V264:V268" si="543">U264</f>
        <v>0</v>
      </c>
      <c r="W264" s="84">
        <f>IF(V264="","",RANK(V264,V264:V268,0))</f>
        <v>1</v>
      </c>
      <c r="X264" s="84">
        <f>IF(W264&lt;5,V264,"")</f>
        <v>0</v>
      </c>
      <c r="Y264" s="154">
        <v>-100</v>
      </c>
      <c r="Z264" s="135">
        <f t="shared" si="537"/>
        <v>0</v>
      </c>
      <c r="AA264" s="135">
        <f t="shared" si="538"/>
        <v>0</v>
      </c>
      <c r="AB264" s="135">
        <f t="shared" si="539"/>
        <v>0</v>
      </c>
      <c r="AC264" s="15">
        <f t="shared" ref="AC264:AC268" si="544">AB264</f>
        <v>0</v>
      </c>
      <c r="AD264" s="84">
        <f>IF(AC264="","",RANK(AC264,AC264:AC268,0))</f>
        <v>1</v>
      </c>
      <c r="AE264" s="84">
        <f>IF(AD264&lt;5,AC264,"")</f>
        <v>0</v>
      </c>
      <c r="AF264" s="18">
        <f t="shared" ref="AF264:AF292" si="545">H264+O264+V264+AC264</f>
        <v>0</v>
      </c>
      <c r="AG264" s="19">
        <f t="shared" ref="AG264:AG268" si="546">AF264</f>
        <v>0</v>
      </c>
      <c r="AH264" s="19">
        <f t="shared" si="540"/>
        <v>168</v>
      </c>
      <c r="AI264" s="171">
        <f>SUM(J264:J268,Q264:Q268,X264:X268,AE264:AE268)</f>
        <v>0</v>
      </c>
      <c r="AJ264" s="129">
        <f t="shared" ref="AJ264" si="547">AI264</f>
        <v>0</v>
      </c>
      <c r="AK264" s="175">
        <f t="shared" ref="AK264" si="548">IF(ISNUMBER(AI264),RANK(AI264,$AI$6:$AI$293,0),"")</f>
        <v>36</v>
      </c>
    </row>
    <row r="265" spans="1:37" ht="15" customHeight="1" x14ac:dyDescent="0.25">
      <c r="A265" s="68">
        <v>2</v>
      </c>
      <c r="B265" s="137"/>
      <c r="C265" s="139">
        <v>63</v>
      </c>
      <c r="D265" s="133"/>
      <c r="E265" s="18">
        <f t="shared" si="528"/>
        <v>0</v>
      </c>
      <c r="F265" s="18">
        <f t="shared" si="529"/>
        <v>0</v>
      </c>
      <c r="G265" s="18">
        <f t="shared" si="530"/>
        <v>0</v>
      </c>
      <c r="H265" s="15">
        <f t="shared" si="541"/>
        <v>0</v>
      </c>
      <c r="I265" s="84">
        <f>IF(H265="","",RANK(H265,H264:H268,0))</f>
        <v>1</v>
      </c>
      <c r="J265" s="84">
        <f t="shared" ref="J265:J268" si="549">IF(I265&lt;5,H265,"")</f>
        <v>0</v>
      </c>
      <c r="K265" s="65"/>
      <c r="L265" s="18">
        <f t="shared" si="531"/>
        <v>0</v>
      </c>
      <c r="M265" s="18">
        <f t="shared" si="532"/>
        <v>0</v>
      </c>
      <c r="N265" s="18">
        <f t="shared" si="533"/>
        <v>0</v>
      </c>
      <c r="O265" s="15">
        <f t="shared" si="542"/>
        <v>0</v>
      </c>
      <c r="P265" s="96">
        <f>IF(O265="","",RANK(O265,O264:O268,0))</f>
        <v>1</v>
      </c>
      <c r="Q265" s="96">
        <f t="shared" ref="Q265:Q268" si="550">IF(P265&lt;5,O265,"")</f>
        <v>0</v>
      </c>
      <c r="R265" s="65"/>
      <c r="S265" s="135">
        <f t="shared" si="534"/>
        <v>0</v>
      </c>
      <c r="T265" s="135">
        <f t="shared" si="535"/>
        <v>0</v>
      </c>
      <c r="U265" s="135">
        <f t="shared" si="536"/>
        <v>0</v>
      </c>
      <c r="V265" s="15">
        <f t="shared" si="543"/>
        <v>0</v>
      </c>
      <c r="W265" s="84">
        <f>IF(V265="","",RANK(V265,V264:V268,0))</f>
        <v>1</v>
      </c>
      <c r="X265" s="84">
        <f t="shared" ref="X265:X268" si="551">IF(W265&lt;5,V265,"")</f>
        <v>0</v>
      </c>
      <c r="Y265" s="154">
        <v>-100</v>
      </c>
      <c r="Z265" s="135">
        <f t="shared" si="537"/>
        <v>0</v>
      </c>
      <c r="AA265" s="135">
        <f t="shared" si="538"/>
        <v>0</v>
      </c>
      <c r="AB265" s="135">
        <f t="shared" si="539"/>
        <v>0</v>
      </c>
      <c r="AC265" s="15">
        <f t="shared" si="544"/>
        <v>0</v>
      </c>
      <c r="AD265" s="84">
        <f>IF(AC265="","",RANK(AC265,AC264:AC268,0))</f>
        <v>1</v>
      </c>
      <c r="AE265" s="84">
        <f t="shared" ref="AE265:AE268" si="552">IF(AD265&lt;5,AC265,"")</f>
        <v>0</v>
      </c>
      <c r="AF265" s="18">
        <f t="shared" si="545"/>
        <v>0</v>
      </c>
      <c r="AG265" s="19">
        <f t="shared" si="546"/>
        <v>0</v>
      </c>
      <c r="AH265" s="19">
        <f t="shared" si="540"/>
        <v>168</v>
      </c>
      <c r="AI265" s="172"/>
      <c r="AJ265" s="129"/>
      <c r="AK265" s="176"/>
    </row>
    <row r="266" spans="1:37" ht="15" customHeight="1" x14ac:dyDescent="0.25">
      <c r="A266" s="68">
        <v>3</v>
      </c>
      <c r="B266" s="137"/>
      <c r="C266" s="139">
        <v>63</v>
      </c>
      <c r="D266" s="133"/>
      <c r="E266" s="18">
        <f t="shared" si="528"/>
        <v>0</v>
      </c>
      <c r="F266" s="18">
        <f t="shared" si="529"/>
        <v>0</v>
      </c>
      <c r="G266" s="18">
        <f t="shared" si="530"/>
        <v>0</v>
      </c>
      <c r="H266" s="15">
        <f t="shared" si="541"/>
        <v>0</v>
      </c>
      <c r="I266" s="84">
        <f>IF(H266="","",RANK(H266,H264:H268,0))</f>
        <v>1</v>
      </c>
      <c r="J266" s="84">
        <f t="shared" si="549"/>
        <v>0</v>
      </c>
      <c r="K266" s="65"/>
      <c r="L266" s="18">
        <f t="shared" si="531"/>
        <v>0</v>
      </c>
      <c r="M266" s="18">
        <f t="shared" si="532"/>
        <v>0</v>
      </c>
      <c r="N266" s="18">
        <f t="shared" si="533"/>
        <v>0</v>
      </c>
      <c r="O266" s="15">
        <f t="shared" si="542"/>
        <v>0</v>
      </c>
      <c r="P266" s="96">
        <f>IF(O266="","",RANK(O266,O264:O268,0))</f>
        <v>1</v>
      </c>
      <c r="Q266" s="96">
        <f t="shared" si="550"/>
        <v>0</v>
      </c>
      <c r="R266" s="65"/>
      <c r="S266" s="135">
        <f t="shared" si="534"/>
        <v>0</v>
      </c>
      <c r="T266" s="135">
        <f t="shared" si="535"/>
        <v>0</v>
      </c>
      <c r="U266" s="135">
        <f t="shared" si="536"/>
        <v>0</v>
      </c>
      <c r="V266" s="15">
        <f t="shared" si="543"/>
        <v>0</v>
      </c>
      <c r="W266" s="84">
        <f>IF(V266="","",RANK(V266,V264:V268,0))</f>
        <v>1</v>
      </c>
      <c r="X266" s="84">
        <f t="shared" si="551"/>
        <v>0</v>
      </c>
      <c r="Y266" s="154">
        <v>-100</v>
      </c>
      <c r="Z266" s="135">
        <f t="shared" si="537"/>
        <v>0</v>
      </c>
      <c r="AA266" s="135">
        <f t="shared" si="538"/>
        <v>0</v>
      </c>
      <c r="AB266" s="135">
        <f t="shared" si="539"/>
        <v>0</v>
      </c>
      <c r="AC266" s="15">
        <f t="shared" si="544"/>
        <v>0</v>
      </c>
      <c r="AD266" s="84">
        <f>IF(AC266="","",RANK(AC266,AC264:AC268,0))</f>
        <v>1</v>
      </c>
      <c r="AE266" s="84">
        <f t="shared" si="552"/>
        <v>0</v>
      </c>
      <c r="AF266" s="18">
        <f t="shared" si="545"/>
        <v>0</v>
      </c>
      <c r="AG266" s="19">
        <f t="shared" si="546"/>
        <v>0</v>
      </c>
      <c r="AH266" s="19">
        <f t="shared" si="540"/>
        <v>168</v>
      </c>
      <c r="AI266" s="172"/>
      <c r="AJ266" s="129"/>
      <c r="AK266" s="176"/>
    </row>
    <row r="267" spans="1:37" ht="15" customHeight="1" x14ac:dyDescent="0.25">
      <c r="A267" s="68">
        <v>4</v>
      </c>
      <c r="B267" s="137"/>
      <c r="C267" s="139">
        <v>63</v>
      </c>
      <c r="D267" s="133"/>
      <c r="E267" s="18">
        <f t="shared" si="528"/>
        <v>0</v>
      </c>
      <c r="F267" s="18">
        <f t="shared" si="529"/>
        <v>0</v>
      </c>
      <c r="G267" s="18">
        <f t="shared" si="530"/>
        <v>0</v>
      </c>
      <c r="H267" s="15">
        <f t="shared" si="541"/>
        <v>0</v>
      </c>
      <c r="I267" s="84">
        <f>IF(H267="","",RANK(H267,H264:H268,0))</f>
        <v>1</v>
      </c>
      <c r="J267" s="84">
        <f t="shared" si="549"/>
        <v>0</v>
      </c>
      <c r="K267" s="65"/>
      <c r="L267" s="18">
        <f t="shared" si="531"/>
        <v>0</v>
      </c>
      <c r="M267" s="18">
        <f t="shared" si="532"/>
        <v>0</v>
      </c>
      <c r="N267" s="18">
        <f t="shared" si="533"/>
        <v>0</v>
      </c>
      <c r="O267" s="15">
        <f t="shared" si="542"/>
        <v>0</v>
      </c>
      <c r="P267" s="96">
        <f>IF(O267="","",RANK(O267,O264:O268,0))</f>
        <v>1</v>
      </c>
      <c r="Q267" s="96">
        <f t="shared" si="550"/>
        <v>0</v>
      </c>
      <c r="R267" s="65"/>
      <c r="S267" s="135">
        <f t="shared" si="534"/>
        <v>0</v>
      </c>
      <c r="T267" s="135">
        <f t="shared" si="535"/>
        <v>0</v>
      </c>
      <c r="U267" s="135">
        <f t="shared" si="536"/>
        <v>0</v>
      </c>
      <c r="V267" s="15">
        <f t="shared" si="543"/>
        <v>0</v>
      </c>
      <c r="W267" s="84">
        <f>IF(V267="","",RANK(V267,V264:V268,0))</f>
        <v>1</v>
      </c>
      <c r="X267" s="84">
        <f t="shared" si="551"/>
        <v>0</v>
      </c>
      <c r="Y267" s="154">
        <v>-100</v>
      </c>
      <c r="Z267" s="135">
        <f t="shared" si="537"/>
        <v>0</v>
      </c>
      <c r="AA267" s="135">
        <f t="shared" si="538"/>
        <v>0</v>
      </c>
      <c r="AB267" s="135">
        <f t="shared" si="539"/>
        <v>0</v>
      </c>
      <c r="AC267" s="15">
        <f t="shared" si="544"/>
        <v>0</v>
      </c>
      <c r="AD267" s="84">
        <f>IF(AC267="","",RANK(AC267,AC264:AC268,0))</f>
        <v>1</v>
      </c>
      <c r="AE267" s="84">
        <f t="shared" si="552"/>
        <v>0</v>
      </c>
      <c r="AF267" s="18">
        <f t="shared" si="545"/>
        <v>0</v>
      </c>
      <c r="AG267" s="19">
        <f t="shared" si="546"/>
        <v>0</v>
      </c>
      <c r="AH267" s="19">
        <f t="shared" si="540"/>
        <v>168</v>
      </c>
      <c r="AI267" s="172"/>
      <c r="AJ267" s="129"/>
      <c r="AK267" s="176"/>
    </row>
    <row r="268" spans="1:37" ht="15" customHeight="1" x14ac:dyDescent="0.25">
      <c r="A268" s="68">
        <v>5</v>
      </c>
      <c r="B268" s="137"/>
      <c r="C268" s="139">
        <v>63</v>
      </c>
      <c r="D268" s="133"/>
      <c r="E268" s="18">
        <f t="shared" si="528"/>
        <v>0</v>
      </c>
      <c r="F268" s="18">
        <f t="shared" si="529"/>
        <v>0</v>
      </c>
      <c r="G268" s="18">
        <f t="shared" si="530"/>
        <v>0</v>
      </c>
      <c r="H268" s="15">
        <f t="shared" si="541"/>
        <v>0</v>
      </c>
      <c r="I268" s="84">
        <f>IF(H268="","",RANK(H268,H264:H268,0))</f>
        <v>1</v>
      </c>
      <c r="J268" s="84">
        <f t="shared" si="549"/>
        <v>0</v>
      </c>
      <c r="K268" s="65"/>
      <c r="L268" s="18">
        <f t="shared" si="531"/>
        <v>0</v>
      </c>
      <c r="M268" s="18">
        <f t="shared" si="532"/>
        <v>0</v>
      </c>
      <c r="N268" s="18">
        <f t="shared" si="533"/>
        <v>0</v>
      </c>
      <c r="O268" s="15">
        <f t="shared" si="542"/>
        <v>0</v>
      </c>
      <c r="P268" s="96">
        <f>IF(O268="","",RANK(O268,O264:O268,0))</f>
        <v>1</v>
      </c>
      <c r="Q268" s="96">
        <f t="shared" si="550"/>
        <v>0</v>
      </c>
      <c r="R268" s="65"/>
      <c r="S268" s="135">
        <f t="shared" si="534"/>
        <v>0</v>
      </c>
      <c r="T268" s="135">
        <f t="shared" si="535"/>
        <v>0</v>
      </c>
      <c r="U268" s="135">
        <f t="shared" si="536"/>
        <v>0</v>
      </c>
      <c r="V268" s="15">
        <f t="shared" si="543"/>
        <v>0</v>
      </c>
      <c r="W268" s="84">
        <f>IF(V268="","",RANK(V268,V264:V268,0))</f>
        <v>1</v>
      </c>
      <c r="X268" s="84">
        <f t="shared" si="551"/>
        <v>0</v>
      </c>
      <c r="Y268" s="154">
        <v>-100</v>
      </c>
      <c r="Z268" s="135">
        <f t="shared" si="537"/>
        <v>0</v>
      </c>
      <c r="AA268" s="135">
        <f t="shared" si="538"/>
        <v>0</v>
      </c>
      <c r="AB268" s="135">
        <f t="shared" si="539"/>
        <v>0</v>
      </c>
      <c r="AC268" s="15">
        <f t="shared" si="544"/>
        <v>0</v>
      </c>
      <c r="AD268" s="84">
        <f>IF(AC268="","",RANK(AC268,AC264:AC268,0))</f>
        <v>1</v>
      </c>
      <c r="AE268" s="84">
        <f t="shared" si="552"/>
        <v>0</v>
      </c>
      <c r="AF268" s="18">
        <f t="shared" si="545"/>
        <v>0</v>
      </c>
      <c r="AG268" s="19">
        <f t="shared" si="546"/>
        <v>0</v>
      </c>
      <c r="AH268" s="19">
        <f t="shared" si="540"/>
        <v>168</v>
      </c>
      <c r="AI268" s="173"/>
      <c r="AJ268" s="129"/>
      <c r="AK268" s="176"/>
    </row>
    <row r="269" spans="1:37" ht="26.25" customHeight="1" x14ac:dyDescent="0.25">
      <c r="A269" s="68"/>
      <c r="B269" s="137"/>
      <c r="C269" s="140">
        <v>63</v>
      </c>
      <c r="D269" s="133"/>
      <c r="E269" s="18">
        <f t="shared" si="528"/>
        <v>0</v>
      </c>
      <c r="F269" s="18">
        <f t="shared" si="529"/>
        <v>0</v>
      </c>
      <c r="G269" s="18">
        <f t="shared" si="530"/>
        <v>0</v>
      </c>
      <c r="H269" s="89"/>
      <c r="I269" s="101" t="s">
        <v>455</v>
      </c>
      <c r="J269" s="109">
        <f>SUM(J264:J268)</f>
        <v>0</v>
      </c>
      <c r="K269" s="65"/>
      <c r="L269" s="18">
        <f t="shared" si="531"/>
        <v>0</v>
      </c>
      <c r="M269" s="18">
        <f t="shared" si="532"/>
        <v>0</v>
      </c>
      <c r="N269" s="18">
        <f t="shared" si="533"/>
        <v>0</v>
      </c>
      <c r="O269" s="89"/>
      <c r="P269" s="101" t="s">
        <v>455</v>
      </c>
      <c r="Q269" s="110">
        <f>SUM(Q264:Q268)</f>
        <v>0</v>
      </c>
      <c r="R269" s="65"/>
      <c r="S269" s="135">
        <f t="shared" si="534"/>
        <v>0</v>
      </c>
      <c r="T269" s="135">
        <f t="shared" si="535"/>
        <v>0</v>
      </c>
      <c r="U269" s="135">
        <f t="shared" si="536"/>
        <v>0</v>
      </c>
      <c r="V269" s="89"/>
      <c r="W269" s="101" t="s">
        <v>455</v>
      </c>
      <c r="X269" s="109">
        <f>SUM(X264:X268)</f>
        <v>0</v>
      </c>
      <c r="Y269" s="156"/>
      <c r="Z269" s="135">
        <f t="shared" si="537"/>
        <v>0</v>
      </c>
      <c r="AA269" s="135">
        <f t="shared" si="538"/>
        <v>4</v>
      </c>
      <c r="AB269" s="135">
        <f t="shared" si="539"/>
        <v>4</v>
      </c>
      <c r="AC269" s="89"/>
      <c r="AD269" s="101" t="s">
        <v>455</v>
      </c>
      <c r="AE269" s="109">
        <f>SUM(AE264:AE268)</f>
        <v>0</v>
      </c>
      <c r="AF269" s="18"/>
      <c r="AG269" s="92"/>
      <c r="AH269" s="19" t="str">
        <f t="shared" si="540"/>
        <v/>
      </c>
      <c r="AI269" s="98"/>
      <c r="AJ269" s="98"/>
      <c r="AK269" s="177"/>
    </row>
    <row r="270" spans="1:37" ht="15" customHeight="1" x14ac:dyDescent="0.25">
      <c r="A270" s="68">
        <v>1</v>
      </c>
      <c r="B270" s="137"/>
      <c r="C270" s="139">
        <v>67</v>
      </c>
      <c r="D270" s="133">
        <v>8.1999999999999993</v>
      </c>
      <c r="E270" s="18">
        <f t="shared" si="528"/>
        <v>0</v>
      </c>
      <c r="F270" s="18">
        <f t="shared" si="529"/>
        <v>26</v>
      </c>
      <c r="G270" s="18">
        <f t="shared" si="530"/>
        <v>26</v>
      </c>
      <c r="H270" s="15">
        <f t="shared" ref="H270:H274" si="553">G270</f>
        <v>26</v>
      </c>
      <c r="I270" s="84">
        <f>IF(H270="","",RANK(H270,H270:H274,0))</f>
        <v>2</v>
      </c>
      <c r="J270" s="84">
        <f>IF(I270&lt;5,H270,"")</f>
        <v>26</v>
      </c>
      <c r="K270" s="65">
        <v>197</v>
      </c>
      <c r="L270" s="18">
        <f t="shared" si="531"/>
        <v>0</v>
      </c>
      <c r="M270" s="18">
        <f t="shared" si="532"/>
        <v>37</v>
      </c>
      <c r="N270" s="18">
        <f t="shared" si="533"/>
        <v>37</v>
      </c>
      <c r="O270" s="15">
        <f t="shared" ref="O270:O274" si="554">N270</f>
        <v>37</v>
      </c>
      <c r="P270" s="96">
        <f>IF(O270="","",RANK(O270,O270:O274,0))</f>
        <v>3</v>
      </c>
      <c r="Q270" s="96">
        <f>IF(P270&lt;5,O270,"")</f>
        <v>37</v>
      </c>
      <c r="R270" s="65">
        <v>1</v>
      </c>
      <c r="S270" s="135">
        <f t="shared" si="534"/>
        <v>0</v>
      </c>
      <c r="T270" s="135">
        <f t="shared" si="535"/>
        <v>0</v>
      </c>
      <c r="U270" s="135">
        <f t="shared" si="536"/>
        <v>0</v>
      </c>
      <c r="V270" s="15">
        <f t="shared" ref="V270:V274" si="555">U270</f>
        <v>0</v>
      </c>
      <c r="W270" s="84">
        <f>IF(V270="","",RANK(V270,V270:V274,0))</f>
        <v>3</v>
      </c>
      <c r="X270" s="84">
        <f>IF(W270&lt;5,V270,"")</f>
        <v>0</v>
      </c>
      <c r="Y270" s="156">
        <v>27.5</v>
      </c>
      <c r="Z270" s="135">
        <f t="shared" si="537"/>
        <v>62</v>
      </c>
      <c r="AA270" s="135">
        <f t="shared" si="538"/>
        <v>0</v>
      </c>
      <c r="AB270" s="135">
        <f t="shared" si="539"/>
        <v>62</v>
      </c>
      <c r="AC270" s="15">
        <f t="shared" ref="AC270:AC274" si="556">AB270</f>
        <v>62</v>
      </c>
      <c r="AD270" s="84">
        <f>IF(AC270="","",RANK(AC270,AC270:AC274,0))</f>
        <v>1</v>
      </c>
      <c r="AE270" s="84">
        <f>IF(AD270&lt;5,AC270,"")</f>
        <v>62</v>
      </c>
      <c r="AF270" s="18">
        <f t="shared" si="545"/>
        <v>125</v>
      </c>
      <c r="AG270" s="19">
        <f t="shared" ref="AG270:AG274" si="557">AF270</f>
        <v>125</v>
      </c>
      <c r="AH270" s="19">
        <f t="shared" si="540"/>
        <v>59</v>
      </c>
      <c r="AI270" s="171">
        <f>SUM(J270:J274,Q270:Q274,X270:X274,AE270:AE274)</f>
        <v>474</v>
      </c>
      <c r="AJ270" s="129">
        <f t="shared" ref="AJ270" si="558">AI270</f>
        <v>474</v>
      </c>
      <c r="AK270" s="175">
        <f t="shared" ref="AK270" si="559">IF(ISNUMBER(AI270),RANK(AI270,$AI$6:$AI$293,0),"")</f>
        <v>17</v>
      </c>
    </row>
    <row r="271" spans="1:37" ht="15" customHeight="1" x14ac:dyDescent="0.25">
      <c r="A271" s="68">
        <v>2</v>
      </c>
      <c r="B271" s="137"/>
      <c r="C271" s="139">
        <v>67</v>
      </c>
      <c r="D271" s="133">
        <v>8.4</v>
      </c>
      <c r="E271" s="18">
        <f t="shared" si="528"/>
        <v>0</v>
      </c>
      <c r="F271" s="18">
        <f t="shared" si="529"/>
        <v>20</v>
      </c>
      <c r="G271" s="18">
        <f t="shared" si="530"/>
        <v>20</v>
      </c>
      <c r="H271" s="15">
        <f t="shared" si="553"/>
        <v>20</v>
      </c>
      <c r="I271" s="84">
        <f>IF(H271="","",RANK(H271,H270:H274,0))</f>
        <v>5</v>
      </c>
      <c r="J271" s="84" t="str">
        <f t="shared" ref="J271:J274" si="560">IF(I271&lt;5,H271,"")</f>
        <v/>
      </c>
      <c r="K271" s="65">
        <v>172</v>
      </c>
      <c r="L271" s="18">
        <f t="shared" si="531"/>
        <v>0</v>
      </c>
      <c r="M271" s="18">
        <f t="shared" si="532"/>
        <v>24</v>
      </c>
      <c r="N271" s="18">
        <f t="shared" si="533"/>
        <v>24</v>
      </c>
      <c r="O271" s="15">
        <f t="shared" si="554"/>
        <v>24</v>
      </c>
      <c r="P271" s="96">
        <f>IF(O271="","",RANK(O271,O270:O274,0))</f>
        <v>5</v>
      </c>
      <c r="Q271" s="96" t="str">
        <f t="shared" ref="Q271:Q274" si="561">IF(P271&lt;5,O271,"")</f>
        <v/>
      </c>
      <c r="R271" s="65">
        <v>0</v>
      </c>
      <c r="S271" s="135">
        <f t="shared" si="534"/>
        <v>0</v>
      </c>
      <c r="T271" s="135">
        <f t="shared" si="535"/>
        <v>0</v>
      </c>
      <c r="U271" s="135">
        <f t="shared" si="536"/>
        <v>0</v>
      </c>
      <c r="V271" s="15">
        <f t="shared" si="555"/>
        <v>0</v>
      </c>
      <c r="W271" s="84">
        <f>IF(V271="","",RANK(V271,V270:V274,0))</f>
        <v>3</v>
      </c>
      <c r="X271" s="84">
        <f t="shared" ref="X271:X274" si="562">IF(W271&lt;5,V271,"")</f>
        <v>0</v>
      </c>
      <c r="Y271" s="156">
        <v>17.5</v>
      </c>
      <c r="Z271" s="135">
        <f t="shared" si="537"/>
        <v>0</v>
      </c>
      <c r="AA271" s="135">
        <f t="shared" si="538"/>
        <v>39</v>
      </c>
      <c r="AB271" s="135">
        <f t="shared" si="539"/>
        <v>39</v>
      </c>
      <c r="AC271" s="15">
        <f t="shared" si="556"/>
        <v>39</v>
      </c>
      <c r="AD271" s="84">
        <f>IF(AC271="","",RANK(AC271,AC270:AC274,0))</f>
        <v>2</v>
      </c>
      <c r="AE271" s="84">
        <f t="shared" ref="AE271:AE274" si="563">IF(AD271&lt;5,AC271,"")</f>
        <v>39</v>
      </c>
      <c r="AF271" s="18">
        <f t="shared" si="545"/>
        <v>83</v>
      </c>
      <c r="AG271" s="19">
        <f t="shared" si="557"/>
        <v>83</v>
      </c>
      <c r="AH271" s="19">
        <f t="shared" si="540"/>
        <v>128</v>
      </c>
      <c r="AI271" s="172"/>
      <c r="AJ271" s="129"/>
      <c r="AK271" s="176"/>
    </row>
    <row r="272" spans="1:37" ht="15" customHeight="1" x14ac:dyDescent="0.25">
      <c r="A272" s="68">
        <v>3</v>
      </c>
      <c r="B272" s="137"/>
      <c r="C272" s="139">
        <v>67</v>
      </c>
      <c r="D272" s="133">
        <v>7.5</v>
      </c>
      <c r="E272" s="18">
        <f t="shared" si="528"/>
        <v>50</v>
      </c>
      <c r="F272" s="18">
        <f t="shared" si="529"/>
        <v>0</v>
      </c>
      <c r="G272" s="18">
        <f t="shared" si="530"/>
        <v>50</v>
      </c>
      <c r="H272" s="15">
        <f t="shared" si="553"/>
        <v>50</v>
      </c>
      <c r="I272" s="84">
        <f>IF(H272="","",RANK(H272,H270:H274,0))</f>
        <v>1</v>
      </c>
      <c r="J272" s="84">
        <f t="shared" si="560"/>
        <v>50</v>
      </c>
      <c r="K272" s="65">
        <v>217</v>
      </c>
      <c r="L272" s="18">
        <f t="shared" si="531"/>
        <v>0</v>
      </c>
      <c r="M272" s="18">
        <f t="shared" si="532"/>
        <v>53</v>
      </c>
      <c r="N272" s="18">
        <f t="shared" si="533"/>
        <v>53</v>
      </c>
      <c r="O272" s="15">
        <f t="shared" si="554"/>
        <v>53</v>
      </c>
      <c r="P272" s="96">
        <f>IF(O272="","",RANK(O272,O270:O274,0))</f>
        <v>1</v>
      </c>
      <c r="Q272" s="96">
        <f t="shared" si="561"/>
        <v>53</v>
      </c>
      <c r="R272" s="65">
        <v>5</v>
      </c>
      <c r="S272" s="135">
        <f t="shared" si="534"/>
        <v>0</v>
      </c>
      <c r="T272" s="135">
        <f t="shared" si="535"/>
        <v>3</v>
      </c>
      <c r="U272" s="135">
        <f t="shared" si="536"/>
        <v>3</v>
      </c>
      <c r="V272" s="15">
        <f t="shared" si="555"/>
        <v>3</v>
      </c>
      <c r="W272" s="84">
        <f>IF(V272="","",RANK(V272,V270:V274,0))</f>
        <v>2</v>
      </c>
      <c r="X272" s="84">
        <f t="shared" si="562"/>
        <v>3</v>
      </c>
      <c r="Y272" s="156">
        <v>17</v>
      </c>
      <c r="Z272" s="135">
        <f t="shared" si="537"/>
        <v>0</v>
      </c>
      <c r="AA272" s="135">
        <f t="shared" si="538"/>
        <v>38</v>
      </c>
      <c r="AB272" s="135">
        <f t="shared" si="539"/>
        <v>38</v>
      </c>
      <c r="AC272" s="15">
        <f t="shared" si="556"/>
        <v>38</v>
      </c>
      <c r="AD272" s="84">
        <f>IF(AC272="","",RANK(AC272,AC270:AC274,0))</f>
        <v>3</v>
      </c>
      <c r="AE272" s="84">
        <f t="shared" si="563"/>
        <v>38</v>
      </c>
      <c r="AF272" s="18">
        <f t="shared" si="545"/>
        <v>144</v>
      </c>
      <c r="AG272" s="19">
        <f t="shared" si="557"/>
        <v>144</v>
      </c>
      <c r="AH272" s="19">
        <f t="shared" si="540"/>
        <v>30</v>
      </c>
      <c r="AI272" s="172"/>
      <c r="AJ272" s="129"/>
      <c r="AK272" s="176"/>
    </row>
    <row r="273" spans="1:37" ht="15" customHeight="1" x14ac:dyDescent="0.25">
      <c r="A273" s="68">
        <v>4</v>
      </c>
      <c r="B273" s="137"/>
      <c r="C273" s="139">
        <v>67</v>
      </c>
      <c r="D273" s="133">
        <v>8.3000000000000007</v>
      </c>
      <c r="E273" s="18">
        <f t="shared" si="528"/>
        <v>0</v>
      </c>
      <c r="F273" s="18">
        <f t="shared" si="529"/>
        <v>23</v>
      </c>
      <c r="G273" s="18">
        <f t="shared" si="530"/>
        <v>23</v>
      </c>
      <c r="H273" s="15">
        <f t="shared" si="553"/>
        <v>23</v>
      </c>
      <c r="I273" s="84">
        <f>IF(H273="","",RANK(H273,H270:H274,0))</f>
        <v>4</v>
      </c>
      <c r="J273" s="84">
        <f t="shared" si="560"/>
        <v>23</v>
      </c>
      <c r="K273" s="65">
        <v>216</v>
      </c>
      <c r="L273" s="18">
        <f t="shared" si="531"/>
        <v>0</v>
      </c>
      <c r="M273" s="18">
        <f t="shared" si="532"/>
        <v>53</v>
      </c>
      <c r="N273" s="18">
        <f t="shared" si="533"/>
        <v>53</v>
      </c>
      <c r="O273" s="15">
        <f t="shared" si="554"/>
        <v>53</v>
      </c>
      <c r="P273" s="96">
        <f>IF(O273="","",RANK(O273,O270:O274,0))</f>
        <v>1</v>
      </c>
      <c r="Q273" s="96">
        <f t="shared" si="561"/>
        <v>53</v>
      </c>
      <c r="R273" s="65">
        <v>2</v>
      </c>
      <c r="S273" s="135">
        <f t="shared" si="534"/>
        <v>0</v>
      </c>
      <c r="T273" s="135">
        <f t="shared" si="535"/>
        <v>0</v>
      </c>
      <c r="U273" s="135">
        <f t="shared" si="536"/>
        <v>0</v>
      </c>
      <c r="V273" s="15">
        <f t="shared" si="555"/>
        <v>0</v>
      </c>
      <c r="W273" s="84">
        <f>IF(V273="","",RANK(V273,V270:V274,0))</f>
        <v>3</v>
      </c>
      <c r="X273" s="84"/>
      <c r="Y273" s="156">
        <v>9</v>
      </c>
      <c r="Z273" s="135">
        <f t="shared" si="537"/>
        <v>0</v>
      </c>
      <c r="AA273" s="135">
        <f t="shared" si="538"/>
        <v>18</v>
      </c>
      <c r="AB273" s="135">
        <f t="shared" si="539"/>
        <v>18</v>
      </c>
      <c r="AC273" s="15">
        <f t="shared" si="556"/>
        <v>18</v>
      </c>
      <c r="AD273" s="84">
        <f>IF(AC273="","",RANK(AC273,AC270:AC274,0))</f>
        <v>5</v>
      </c>
      <c r="AE273" s="84" t="str">
        <f t="shared" si="563"/>
        <v/>
      </c>
      <c r="AF273" s="18">
        <f t="shared" si="545"/>
        <v>94</v>
      </c>
      <c r="AG273" s="19">
        <f t="shared" si="557"/>
        <v>94</v>
      </c>
      <c r="AH273" s="19">
        <f t="shared" si="540"/>
        <v>109</v>
      </c>
      <c r="AI273" s="172"/>
      <c r="AJ273" s="129"/>
      <c r="AK273" s="176"/>
    </row>
    <row r="274" spans="1:37" ht="15" customHeight="1" x14ac:dyDescent="0.25">
      <c r="A274" s="68">
        <v>5</v>
      </c>
      <c r="B274" s="137"/>
      <c r="C274" s="139">
        <v>67</v>
      </c>
      <c r="D274" s="133">
        <v>8.1999999999999993</v>
      </c>
      <c r="E274" s="18">
        <f t="shared" si="528"/>
        <v>0</v>
      </c>
      <c r="F274" s="18">
        <f t="shared" si="529"/>
        <v>26</v>
      </c>
      <c r="G274" s="18">
        <f t="shared" si="530"/>
        <v>26</v>
      </c>
      <c r="H274" s="15">
        <f t="shared" si="553"/>
        <v>26</v>
      </c>
      <c r="I274" s="84">
        <f>IF(H274="","",RANK(H274,H270:H274,0))</f>
        <v>2</v>
      </c>
      <c r="J274" s="84">
        <f t="shared" si="560"/>
        <v>26</v>
      </c>
      <c r="K274" s="65">
        <v>193</v>
      </c>
      <c r="L274" s="18">
        <f t="shared" si="531"/>
        <v>0</v>
      </c>
      <c r="M274" s="18">
        <f t="shared" si="532"/>
        <v>34</v>
      </c>
      <c r="N274" s="18">
        <f t="shared" si="533"/>
        <v>34</v>
      </c>
      <c r="O274" s="15">
        <f t="shared" si="554"/>
        <v>34</v>
      </c>
      <c r="P274" s="96">
        <f>IF(O274="","",RANK(O274,O270:O274,0))</f>
        <v>4</v>
      </c>
      <c r="Q274" s="96">
        <f t="shared" si="561"/>
        <v>34</v>
      </c>
      <c r="R274" s="65">
        <v>6</v>
      </c>
      <c r="S274" s="135">
        <f t="shared" si="534"/>
        <v>0</v>
      </c>
      <c r="T274" s="135">
        <f t="shared" si="535"/>
        <v>4</v>
      </c>
      <c r="U274" s="135">
        <f t="shared" si="536"/>
        <v>4</v>
      </c>
      <c r="V274" s="15">
        <f t="shared" si="555"/>
        <v>4</v>
      </c>
      <c r="W274" s="84">
        <f>IF(V274="","",RANK(V274,V270:V274,0))</f>
        <v>1</v>
      </c>
      <c r="X274" s="84">
        <f t="shared" si="562"/>
        <v>4</v>
      </c>
      <c r="Y274" s="156">
        <v>13</v>
      </c>
      <c r="Z274" s="135">
        <f t="shared" si="537"/>
        <v>0</v>
      </c>
      <c r="AA274" s="135">
        <f t="shared" si="538"/>
        <v>26</v>
      </c>
      <c r="AB274" s="135">
        <f t="shared" si="539"/>
        <v>26</v>
      </c>
      <c r="AC274" s="15">
        <f t="shared" si="556"/>
        <v>26</v>
      </c>
      <c r="AD274" s="84">
        <f>IF(AC274="","",RANK(AC274,AC270:AC274,0))</f>
        <v>4</v>
      </c>
      <c r="AE274" s="84">
        <f t="shared" si="563"/>
        <v>26</v>
      </c>
      <c r="AF274" s="18">
        <f t="shared" si="545"/>
        <v>90</v>
      </c>
      <c r="AG274" s="19">
        <f t="shared" si="557"/>
        <v>90</v>
      </c>
      <c r="AH274" s="19">
        <f t="shared" si="540"/>
        <v>117</v>
      </c>
      <c r="AI274" s="173"/>
      <c r="AJ274" s="129"/>
      <c r="AK274" s="176"/>
    </row>
    <row r="275" spans="1:37" ht="26.25" customHeight="1" x14ac:dyDescent="0.25">
      <c r="A275" s="68"/>
      <c r="B275" s="137"/>
      <c r="C275" s="140">
        <v>67</v>
      </c>
      <c r="D275" s="133"/>
      <c r="E275" s="18">
        <f t="shared" si="528"/>
        <v>0</v>
      </c>
      <c r="F275" s="18">
        <f t="shared" si="529"/>
        <v>0</v>
      </c>
      <c r="G275" s="18">
        <f t="shared" si="530"/>
        <v>0</v>
      </c>
      <c r="H275" s="89"/>
      <c r="I275" s="101" t="s">
        <v>455</v>
      </c>
      <c r="J275" s="109">
        <f>SUM(J270:J274)</f>
        <v>125</v>
      </c>
      <c r="K275" s="65"/>
      <c r="L275" s="18">
        <f t="shared" si="531"/>
        <v>0</v>
      </c>
      <c r="M275" s="18">
        <f t="shared" si="532"/>
        <v>0</v>
      </c>
      <c r="N275" s="18">
        <f t="shared" si="533"/>
        <v>0</v>
      </c>
      <c r="O275" s="89"/>
      <c r="P275" s="101" t="s">
        <v>455</v>
      </c>
      <c r="Q275" s="110">
        <f>SUM(Q270:Q274)</f>
        <v>177</v>
      </c>
      <c r="R275" s="65"/>
      <c r="S275" s="135">
        <f t="shared" si="534"/>
        <v>0</v>
      </c>
      <c r="T275" s="135">
        <f t="shared" si="535"/>
        <v>0</v>
      </c>
      <c r="U275" s="135">
        <f t="shared" si="536"/>
        <v>0</v>
      </c>
      <c r="V275" s="89"/>
      <c r="W275" s="101" t="s">
        <v>455</v>
      </c>
      <c r="X275" s="109">
        <f>SUM(X270:X274)</f>
        <v>7</v>
      </c>
      <c r="Y275" s="156"/>
      <c r="Z275" s="135">
        <f t="shared" si="537"/>
        <v>0</v>
      </c>
      <c r="AA275" s="135">
        <f t="shared" si="538"/>
        <v>4</v>
      </c>
      <c r="AB275" s="135">
        <f t="shared" si="539"/>
        <v>4</v>
      </c>
      <c r="AC275" s="89"/>
      <c r="AD275" s="101" t="s">
        <v>455</v>
      </c>
      <c r="AE275" s="109">
        <f>SUM(AE270:AE274)</f>
        <v>165</v>
      </c>
      <c r="AF275" s="18"/>
      <c r="AG275" s="92"/>
      <c r="AH275" s="19" t="str">
        <f t="shared" si="540"/>
        <v/>
      </c>
      <c r="AI275" s="98"/>
      <c r="AJ275" s="98"/>
      <c r="AK275" s="177"/>
    </row>
    <row r="276" spans="1:37" ht="15" customHeight="1" x14ac:dyDescent="0.25">
      <c r="A276" s="68">
        <v>1</v>
      </c>
      <c r="B276" s="137"/>
      <c r="C276" s="139">
        <v>75</v>
      </c>
      <c r="D276" s="133">
        <v>8.3000000000000007</v>
      </c>
      <c r="E276" s="18">
        <f t="shared" si="528"/>
        <v>0</v>
      </c>
      <c r="F276" s="18">
        <f t="shared" si="529"/>
        <v>23</v>
      </c>
      <c r="G276" s="18">
        <f t="shared" si="530"/>
        <v>23</v>
      </c>
      <c r="H276" s="15">
        <f t="shared" ref="H276:H280" si="564">G276</f>
        <v>23</v>
      </c>
      <c r="I276" s="84">
        <f>IF(H276="","",RANK(H276,H276:H280,0))</f>
        <v>3</v>
      </c>
      <c r="J276" s="84">
        <f>IF(I276&lt;5,H276,"")</f>
        <v>23</v>
      </c>
      <c r="K276" s="65">
        <v>177</v>
      </c>
      <c r="L276" s="18">
        <f t="shared" si="531"/>
        <v>0</v>
      </c>
      <c r="M276" s="18">
        <f t="shared" si="532"/>
        <v>26</v>
      </c>
      <c r="N276" s="18">
        <f t="shared" si="533"/>
        <v>26</v>
      </c>
      <c r="O276" s="15">
        <f t="shared" ref="O276:O280" si="565">N276</f>
        <v>26</v>
      </c>
      <c r="P276" s="96">
        <f>IF(O276="","",RANK(O276,O276:O280,0))</f>
        <v>3</v>
      </c>
      <c r="Q276" s="96">
        <f t="shared" ref="Q276:Q280" si="566">IF(P276&lt;5,O276,"")</f>
        <v>26</v>
      </c>
      <c r="R276" s="65">
        <v>19</v>
      </c>
      <c r="S276" s="135">
        <f t="shared" si="534"/>
        <v>0</v>
      </c>
      <c r="T276" s="135">
        <f t="shared" si="535"/>
        <v>24</v>
      </c>
      <c r="U276" s="135">
        <f t="shared" si="536"/>
        <v>24</v>
      </c>
      <c r="V276" s="15">
        <f t="shared" ref="V276:V280" si="567">U276</f>
        <v>24</v>
      </c>
      <c r="W276" s="84">
        <f>IF(V276="","",RANK(V276,V276:V280,0))</f>
        <v>3</v>
      </c>
      <c r="X276" s="84">
        <f>IF(W276&lt;5,V276,"")</f>
        <v>24</v>
      </c>
      <c r="Y276" s="156">
        <v>26.5</v>
      </c>
      <c r="Z276" s="135">
        <f t="shared" si="537"/>
        <v>61</v>
      </c>
      <c r="AA276" s="135">
        <f t="shared" si="538"/>
        <v>0</v>
      </c>
      <c r="AB276" s="135">
        <f t="shared" si="539"/>
        <v>61</v>
      </c>
      <c r="AC276" s="15">
        <f t="shared" ref="AC276:AC280" si="568">AB276</f>
        <v>61</v>
      </c>
      <c r="AD276" s="84">
        <f>IF(AC276="","",RANK(AC276,AC276:AC280,0))</f>
        <v>2</v>
      </c>
      <c r="AE276" s="84">
        <f>IF(AD276&lt;5,AC276,"")</f>
        <v>61</v>
      </c>
      <c r="AF276" s="18">
        <f t="shared" si="545"/>
        <v>134</v>
      </c>
      <c r="AG276" s="19">
        <f t="shared" ref="AG276:AG280" si="569">AF276</f>
        <v>134</v>
      </c>
      <c r="AH276" s="19">
        <f t="shared" si="540"/>
        <v>43</v>
      </c>
      <c r="AI276" s="171">
        <f>SUM(J276:J280,Q276:Q280,X276:X280,AE276:AE280)</f>
        <v>551</v>
      </c>
      <c r="AJ276" s="129">
        <f t="shared" ref="AJ276" si="570">AI276</f>
        <v>551</v>
      </c>
      <c r="AK276" s="175">
        <f t="shared" ref="AK276" si="571">IF(ISNUMBER(AI276),RANK(AI276,$AI$6:$AI$293,0),"")</f>
        <v>10</v>
      </c>
    </row>
    <row r="277" spans="1:37" ht="15" customHeight="1" x14ac:dyDescent="0.25">
      <c r="A277" s="68">
        <v>2</v>
      </c>
      <c r="B277" s="137"/>
      <c r="C277" s="139">
        <v>75</v>
      </c>
      <c r="D277" s="133">
        <v>8.1</v>
      </c>
      <c r="E277" s="18">
        <f t="shared" si="528"/>
        <v>29</v>
      </c>
      <c r="F277" s="18">
        <f t="shared" si="529"/>
        <v>0</v>
      </c>
      <c r="G277" s="18">
        <f t="shared" si="530"/>
        <v>29</v>
      </c>
      <c r="H277" s="15">
        <f t="shared" si="564"/>
        <v>29</v>
      </c>
      <c r="I277" s="84">
        <f>IF(H277="","",RANK(H277,H276:H280,0))</f>
        <v>2</v>
      </c>
      <c r="J277" s="84">
        <f t="shared" ref="J277:J280" si="572">IF(I277&lt;5,H277,"")</f>
        <v>29</v>
      </c>
      <c r="K277" s="65">
        <v>191</v>
      </c>
      <c r="L277" s="18">
        <f t="shared" si="531"/>
        <v>0</v>
      </c>
      <c r="M277" s="18">
        <f t="shared" si="532"/>
        <v>33</v>
      </c>
      <c r="N277" s="18">
        <f t="shared" si="533"/>
        <v>33</v>
      </c>
      <c r="O277" s="15">
        <f t="shared" si="565"/>
        <v>33</v>
      </c>
      <c r="P277" s="96">
        <f>IF(O277="","",RANK(O277,O276:O280,0))</f>
        <v>2</v>
      </c>
      <c r="Q277" s="96">
        <f t="shared" si="566"/>
        <v>33</v>
      </c>
      <c r="R277" s="65">
        <v>9</v>
      </c>
      <c r="S277" s="135">
        <f t="shared" si="534"/>
        <v>0</v>
      </c>
      <c r="T277" s="135">
        <f t="shared" si="535"/>
        <v>7</v>
      </c>
      <c r="U277" s="135">
        <f t="shared" si="536"/>
        <v>7</v>
      </c>
      <c r="V277" s="15">
        <f t="shared" si="567"/>
        <v>7</v>
      </c>
      <c r="W277" s="84">
        <f>IF(V277="","",RANK(V277,V276:V280,0))</f>
        <v>5</v>
      </c>
      <c r="X277" s="84" t="str">
        <f t="shared" ref="X277:X280" si="573">IF(W277&lt;5,V277,"")</f>
        <v/>
      </c>
      <c r="Y277" s="156">
        <v>21.5</v>
      </c>
      <c r="Z277" s="135">
        <f t="shared" si="537"/>
        <v>0</v>
      </c>
      <c r="AA277" s="135">
        <f t="shared" si="538"/>
        <v>51</v>
      </c>
      <c r="AB277" s="135">
        <f t="shared" si="539"/>
        <v>51</v>
      </c>
      <c r="AC277" s="15">
        <f t="shared" si="568"/>
        <v>51</v>
      </c>
      <c r="AD277" s="84">
        <f>IF(AC277="","",RANK(AC277,AC276:AC280,0))</f>
        <v>4</v>
      </c>
      <c r="AE277" s="84">
        <f t="shared" ref="AE277:AE280" si="574">IF(AD277&lt;5,AC277,"")</f>
        <v>51</v>
      </c>
      <c r="AF277" s="18">
        <f t="shared" si="545"/>
        <v>120</v>
      </c>
      <c r="AG277" s="19">
        <f t="shared" si="569"/>
        <v>120</v>
      </c>
      <c r="AH277" s="19">
        <f t="shared" si="540"/>
        <v>63</v>
      </c>
      <c r="AI277" s="172"/>
      <c r="AJ277" s="129"/>
      <c r="AK277" s="176"/>
    </row>
    <row r="278" spans="1:37" ht="15" customHeight="1" x14ac:dyDescent="0.25">
      <c r="A278" s="68">
        <v>3</v>
      </c>
      <c r="B278" s="137"/>
      <c r="C278" s="139">
        <v>75</v>
      </c>
      <c r="D278" s="133">
        <v>8.6</v>
      </c>
      <c r="E278" s="18">
        <f t="shared" si="528"/>
        <v>0</v>
      </c>
      <c r="F278" s="18">
        <f t="shared" si="529"/>
        <v>15</v>
      </c>
      <c r="G278" s="18">
        <f t="shared" si="530"/>
        <v>15</v>
      </c>
      <c r="H278" s="15">
        <f t="shared" si="564"/>
        <v>15</v>
      </c>
      <c r="I278" s="84">
        <f>IF(H278="","",RANK(H278,H276:H280,0))</f>
        <v>4</v>
      </c>
      <c r="J278" s="84">
        <f t="shared" si="572"/>
        <v>15</v>
      </c>
      <c r="K278" s="65">
        <v>156</v>
      </c>
      <c r="L278" s="18">
        <f t="shared" si="531"/>
        <v>0</v>
      </c>
      <c r="M278" s="18">
        <f t="shared" si="532"/>
        <v>16</v>
      </c>
      <c r="N278" s="18">
        <f t="shared" si="533"/>
        <v>16</v>
      </c>
      <c r="O278" s="15">
        <f t="shared" si="565"/>
        <v>16</v>
      </c>
      <c r="P278" s="96">
        <f>IF(O278="","",RANK(O278,O276:O280,0))</f>
        <v>5</v>
      </c>
      <c r="Q278" s="96" t="str">
        <f t="shared" si="566"/>
        <v/>
      </c>
      <c r="R278" s="65">
        <v>20</v>
      </c>
      <c r="S278" s="135">
        <f t="shared" si="534"/>
        <v>0</v>
      </c>
      <c r="T278" s="135">
        <f t="shared" si="535"/>
        <v>26</v>
      </c>
      <c r="U278" s="135">
        <f t="shared" si="536"/>
        <v>26</v>
      </c>
      <c r="V278" s="15">
        <f t="shared" si="567"/>
        <v>26</v>
      </c>
      <c r="W278" s="84">
        <f>IF(V278="","",RANK(V278,V276:V280,0))</f>
        <v>1</v>
      </c>
      <c r="X278" s="84">
        <f t="shared" si="573"/>
        <v>26</v>
      </c>
      <c r="Y278" s="156">
        <v>24</v>
      </c>
      <c r="Z278" s="135">
        <f t="shared" si="537"/>
        <v>0</v>
      </c>
      <c r="AA278" s="135">
        <f t="shared" si="538"/>
        <v>56</v>
      </c>
      <c r="AB278" s="135">
        <f t="shared" si="539"/>
        <v>56</v>
      </c>
      <c r="AC278" s="15">
        <f t="shared" si="568"/>
        <v>56</v>
      </c>
      <c r="AD278" s="84">
        <f>IF(AC278="","",RANK(AC278,AC276:AC280,0))</f>
        <v>3</v>
      </c>
      <c r="AE278" s="84">
        <f t="shared" si="574"/>
        <v>56</v>
      </c>
      <c r="AF278" s="18">
        <f t="shared" si="545"/>
        <v>113</v>
      </c>
      <c r="AG278" s="19">
        <f t="shared" si="569"/>
        <v>113</v>
      </c>
      <c r="AH278" s="19">
        <f t="shared" si="540"/>
        <v>79</v>
      </c>
      <c r="AI278" s="172"/>
      <c r="AJ278" s="129"/>
      <c r="AK278" s="176"/>
    </row>
    <row r="279" spans="1:37" ht="15" customHeight="1" x14ac:dyDescent="0.25">
      <c r="A279" s="68">
        <v>4</v>
      </c>
      <c r="B279" s="137"/>
      <c r="C279" s="139">
        <v>75</v>
      </c>
      <c r="D279" s="133">
        <v>7.6</v>
      </c>
      <c r="E279" s="18">
        <f t="shared" si="528"/>
        <v>46</v>
      </c>
      <c r="F279" s="18">
        <f t="shared" si="529"/>
        <v>0</v>
      </c>
      <c r="G279" s="18">
        <f t="shared" si="530"/>
        <v>46</v>
      </c>
      <c r="H279" s="15">
        <f t="shared" si="564"/>
        <v>46</v>
      </c>
      <c r="I279" s="84">
        <f>IF(H279="","",RANK(H279,H276:H280,0))</f>
        <v>1</v>
      </c>
      <c r="J279" s="84">
        <f t="shared" si="572"/>
        <v>46</v>
      </c>
      <c r="K279" s="65">
        <v>193</v>
      </c>
      <c r="L279" s="18">
        <f t="shared" si="531"/>
        <v>0</v>
      </c>
      <c r="M279" s="18">
        <f t="shared" si="532"/>
        <v>34</v>
      </c>
      <c r="N279" s="18">
        <f t="shared" si="533"/>
        <v>34</v>
      </c>
      <c r="O279" s="15">
        <f t="shared" si="565"/>
        <v>34</v>
      </c>
      <c r="P279" s="96">
        <f>IF(O279="","",RANK(O279,O276:O280,0))</f>
        <v>1</v>
      </c>
      <c r="Q279" s="96">
        <f t="shared" si="566"/>
        <v>34</v>
      </c>
      <c r="R279" s="65">
        <v>16</v>
      </c>
      <c r="S279" s="135">
        <f t="shared" si="534"/>
        <v>0</v>
      </c>
      <c r="T279" s="135">
        <f t="shared" si="535"/>
        <v>18</v>
      </c>
      <c r="U279" s="135">
        <f t="shared" si="536"/>
        <v>18</v>
      </c>
      <c r="V279" s="15">
        <f t="shared" si="567"/>
        <v>18</v>
      </c>
      <c r="W279" s="84">
        <f>IF(V279="","",RANK(V279,V276:V280,0))</f>
        <v>4</v>
      </c>
      <c r="X279" s="84">
        <f t="shared" si="573"/>
        <v>18</v>
      </c>
      <c r="Y279" s="156">
        <v>28.5</v>
      </c>
      <c r="Z279" s="135">
        <f t="shared" si="537"/>
        <v>63</v>
      </c>
      <c r="AA279" s="135">
        <f t="shared" si="538"/>
        <v>0</v>
      </c>
      <c r="AB279" s="135">
        <f t="shared" si="539"/>
        <v>63</v>
      </c>
      <c r="AC279" s="15">
        <f t="shared" si="568"/>
        <v>63</v>
      </c>
      <c r="AD279" s="84">
        <f>IF(AC279="","",RANK(AC279,AC276:AC280,0))</f>
        <v>1</v>
      </c>
      <c r="AE279" s="84">
        <f t="shared" si="574"/>
        <v>63</v>
      </c>
      <c r="AF279" s="18">
        <f t="shared" si="545"/>
        <v>161</v>
      </c>
      <c r="AG279" s="19">
        <f t="shared" si="569"/>
        <v>161</v>
      </c>
      <c r="AH279" s="19">
        <f t="shared" si="540"/>
        <v>22</v>
      </c>
      <c r="AI279" s="172"/>
      <c r="AJ279" s="129"/>
      <c r="AK279" s="176"/>
    </row>
    <row r="280" spans="1:37" ht="15" customHeight="1" x14ac:dyDescent="0.25">
      <c r="A280" s="68">
        <v>5</v>
      </c>
      <c r="B280" s="137"/>
      <c r="C280" s="139">
        <v>75</v>
      </c>
      <c r="D280" s="133">
        <v>8.9</v>
      </c>
      <c r="E280" s="18">
        <f t="shared" si="528"/>
        <v>0</v>
      </c>
      <c r="F280" s="18">
        <f t="shared" si="529"/>
        <v>9</v>
      </c>
      <c r="G280" s="18">
        <f t="shared" si="530"/>
        <v>9</v>
      </c>
      <c r="H280" s="15">
        <f t="shared" si="564"/>
        <v>9</v>
      </c>
      <c r="I280" s="84">
        <f>IF(H280="","",RANK(H280,H276:H280,0))</f>
        <v>5</v>
      </c>
      <c r="J280" s="84" t="str">
        <f t="shared" si="572"/>
        <v/>
      </c>
      <c r="K280" s="65">
        <v>165</v>
      </c>
      <c r="L280" s="18">
        <f t="shared" si="531"/>
        <v>0</v>
      </c>
      <c r="M280" s="18">
        <f t="shared" si="532"/>
        <v>20</v>
      </c>
      <c r="N280" s="18">
        <f t="shared" si="533"/>
        <v>20</v>
      </c>
      <c r="O280" s="15">
        <f t="shared" si="565"/>
        <v>20</v>
      </c>
      <c r="P280" s="96">
        <f>IF(O280="","",RANK(O280,O276:O280,0))</f>
        <v>4</v>
      </c>
      <c r="Q280" s="96">
        <f t="shared" si="566"/>
        <v>20</v>
      </c>
      <c r="R280" s="65">
        <v>20</v>
      </c>
      <c r="S280" s="135">
        <f t="shared" si="534"/>
        <v>0</v>
      </c>
      <c r="T280" s="135">
        <f t="shared" si="535"/>
        <v>26</v>
      </c>
      <c r="U280" s="135">
        <f t="shared" si="536"/>
        <v>26</v>
      </c>
      <c r="V280" s="15">
        <f t="shared" si="567"/>
        <v>26</v>
      </c>
      <c r="W280" s="84">
        <f>IF(V280="","",RANK(V280,V276:V280,0))</f>
        <v>1</v>
      </c>
      <c r="X280" s="84">
        <f t="shared" si="573"/>
        <v>26</v>
      </c>
      <c r="Y280" s="156">
        <v>13</v>
      </c>
      <c r="Z280" s="135">
        <f t="shared" si="537"/>
        <v>0</v>
      </c>
      <c r="AA280" s="135">
        <f t="shared" si="538"/>
        <v>26</v>
      </c>
      <c r="AB280" s="135">
        <f t="shared" si="539"/>
        <v>26</v>
      </c>
      <c r="AC280" s="15">
        <f t="shared" si="568"/>
        <v>26</v>
      </c>
      <c r="AD280" s="84">
        <f>IF(AC280="","",RANK(AC280,AC276:AC280,0))</f>
        <v>5</v>
      </c>
      <c r="AE280" s="84" t="str">
        <f t="shared" si="574"/>
        <v/>
      </c>
      <c r="AF280" s="18">
        <f t="shared" si="545"/>
        <v>81</v>
      </c>
      <c r="AG280" s="19">
        <f t="shared" si="569"/>
        <v>81</v>
      </c>
      <c r="AH280" s="19">
        <f t="shared" si="540"/>
        <v>130</v>
      </c>
      <c r="AI280" s="173"/>
      <c r="AJ280" s="129"/>
      <c r="AK280" s="176"/>
    </row>
    <row r="281" spans="1:37" ht="26.25" customHeight="1" x14ac:dyDescent="0.25">
      <c r="A281" s="68"/>
      <c r="B281" s="137"/>
      <c r="C281" s="140">
        <v>75</v>
      </c>
      <c r="D281" s="133"/>
      <c r="E281" s="18">
        <f t="shared" si="528"/>
        <v>0</v>
      </c>
      <c r="F281" s="18">
        <f t="shared" si="529"/>
        <v>0</v>
      </c>
      <c r="G281" s="18">
        <f t="shared" si="530"/>
        <v>0</v>
      </c>
      <c r="H281" s="89"/>
      <c r="I281" s="101" t="s">
        <v>455</v>
      </c>
      <c r="J281" s="109">
        <f>SUM(J276:J280)</f>
        <v>113</v>
      </c>
      <c r="K281" s="65"/>
      <c r="L281" s="18">
        <f t="shared" si="531"/>
        <v>0</v>
      </c>
      <c r="M281" s="18">
        <f t="shared" si="532"/>
        <v>0</v>
      </c>
      <c r="N281" s="18">
        <f t="shared" si="533"/>
        <v>0</v>
      </c>
      <c r="O281" s="89"/>
      <c r="P281" s="101" t="s">
        <v>455</v>
      </c>
      <c r="Q281" s="110">
        <f>SUM(Q276:Q280)</f>
        <v>113</v>
      </c>
      <c r="R281" s="65"/>
      <c r="S281" s="135">
        <f t="shared" si="534"/>
        <v>0</v>
      </c>
      <c r="T281" s="135">
        <f t="shared" si="535"/>
        <v>0</v>
      </c>
      <c r="U281" s="135">
        <f t="shared" si="536"/>
        <v>0</v>
      </c>
      <c r="V281" s="89"/>
      <c r="W281" s="101" t="s">
        <v>455</v>
      </c>
      <c r="X281" s="109">
        <f>SUM(X276:X280)</f>
        <v>94</v>
      </c>
      <c r="Y281" s="156"/>
      <c r="Z281" s="135">
        <f t="shared" si="537"/>
        <v>0</v>
      </c>
      <c r="AA281" s="135">
        <f t="shared" si="538"/>
        <v>4</v>
      </c>
      <c r="AB281" s="135">
        <f t="shared" si="539"/>
        <v>4</v>
      </c>
      <c r="AC281" s="89"/>
      <c r="AD281" s="101" t="s">
        <v>455</v>
      </c>
      <c r="AE281" s="109">
        <f>SUM(AE276:AE280)</f>
        <v>231</v>
      </c>
      <c r="AF281" s="18"/>
      <c r="AG281" s="92"/>
      <c r="AH281" s="19" t="str">
        <f t="shared" si="540"/>
        <v/>
      </c>
      <c r="AI281" s="98"/>
      <c r="AJ281" s="98"/>
      <c r="AK281" s="177"/>
    </row>
    <row r="282" spans="1:37" ht="15" customHeight="1" x14ac:dyDescent="0.25">
      <c r="A282" s="68">
        <v>1</v>
      </c>
      <c r="B282" s="137"/>
      <c r="C282" s="139" t="s">
        <v>466</v>
      </c>
      <c r="D282" s="133"/>
      <c r="E282" s="18">
        <f t="shared" si="528"/>
        <v>0</v>
      </c>
      <c r="F282" s="18">
        <f t="shared" si="529"/>
        <v>0</v>
      </c>
      <c r="G282" s="18">
        <f t="shared" si="530"/>
        <v>0</v>
      </c>
      <c r="H282" s="15">
        <f t="shared" ref="H282:H286" si="575">G282</f>
        <v>0</v>
      </c>
      <c r="I282" s="84">
        <f>IF(H282="","",RANK(H282,H282:H286,0))</f>
        <v>1</v>
      </c>
      <c r="J282" s="84">
        <f>IF(I282&lt;5,H282,"")</f>
        <v>0</v>
      </c>
      <c r="K282" s="65"/>
      <c r="L282" s="18">
        <f t="shared" si="531"/>
        <v>0</v>
      </c>
      <c r="M282" s="18">
        <f t="shared" si="532"/>
        <v>0</v>
      </c>
      <c r="N282" s="18">
        <f t="shared" si="533"/>
        <v>0</v>
      </c>
      <c r="O282" s="15">
        <f t="shared" ref="O282:O286" si="576">N282</f>
        <v>0</v>
      </c>
      <c r="P282" s="96">
        <f>IF(O282="","",RANK(O282,O282:O286,0))</f>
        <v>1</v>
      </c>
      <c r="Q282" s="96">
        <f>IF(P282&lt;5,O282,"")</f>
        <v>0</v>
      </c>
      <c r="R282" s="65"/>
      <c r="S282" s="135">
        <f t="shared" si="534"/>
        <v>0</v>
      </c>
      <c r="T282" s="135">
        <f t="shared" si="535"/>
        <v>0</v>
      </c>
      <c r="U282" s="135">
        <f t="shared" si="536"/>
        <v>0</v>
      </c>
      <c r="V282" s="15">
        <f t="shared" ref="V282:V286" si="577">U282</f>
        <v>0</v>
      </c>
      <c r="W282" s="84">
        <f>IF(V282="","",RANK(V282,V282:V286,0))</f>
        <v>1</v>
      </c>
      <c r="X282" s="84">
        <f>IF(W282&lt;5,V282,"")</f>
        <v>0</v>
      </c>
      <c r="Y282" s="154">
        <v>-100</v>
      </c>
      <c r="Z282" s="135">
        <f t="shared" si="537"/>
        <v>0</v>
      </c>
      <c r="AA282" s="135">
        <f t="shared" si="538"/>
        <v>0</v>
      </c>
      <c r="AB282" s="135">
        <f t="shared" si="539"/>
        <v>0</v>
      </c>
      <c r="AC282" s="15">
        <f t="shared" ref="AC282:AC286" si="578">AB282</f>
        <v>0</v>
      </c>
      <c r="AD282" s="84">
        <f>IF(AC282="","",RANK(AC282,AC282:AC286,0))</f>
        <v>1</v>
      </c>
      <c r="AE282" s="84">
        <f>IF(AD282&lt;5,AC282,"")</f>
        <v>0</v>
      </c>
      <c r="AF282" s="18">
        <f t="shared" si="545"/>
        <v>0</v>
      </c>
      <c r="AG282" s="19">
        <f t="shared" ref="AG282:AG286" si="579">AF282</f>
        <v>0</v>
      </c>
      <c r="AH282" s="19">
        <f t="shared" si="540"/>
        <v>168</v>
      </c>
      <c r="AI282" s="171">
        <f>SUM(J282:J286,Q282:Q286,X282:X286,AE282:AE286)</f>
        <v>0</v>
      </c>
      <c r="AJ282" s="129">
        <f t="shared" ref="AJ282" si="580">AI282</f>
        <v>0</v>
      </c>
      <c r="AK282" s="175">
        <f t="shared" ref="AK282" si="581">IF(ISNUMBER(AI282),RANK(AI282,$AI$6:$AI$293,0),"")</f>
        <v>36</v>
      </c>
    </row>
    <row r="283" spans="1:37" ht="15" customHeight="1" x14ac:dyDescent="0.25">
      <c r="A283" s="68">
        <v>2</v>
      </c>
      <c r="B283" s="137"/>
      <c r="C283" s="139" t="s">
        <v>466</v>
      </c>
      <c r="D283" s="133"/>
      <c r="E283" s="18">
        <f t="shared" si="528"/>
        <v>0</v>
      </c>
      <c r="F283" s="18">
        <f t="shared" si="529"/>
        <v>0</v>
      </c>
      <c r="G283" s="18">
        <f t="shared" si="530"/>
        <v>0</v>
      </c>
      <c r="H283" s="15">
        <f t="shared" si="575"/>
        <v>0</v>
      </c>
      <c r="I283" s="84">
        <f>IF(H283="","",RANK(H283,H282:H286,0))</f>
        <v>1</v>
      </c>
      <c r="J283" s="84">
        <f t="shared" ref="J283:J286" si="582">IF(I283&lt;5,H283,"")</f>
        <v>0</v>
      </c>
      <c r="K283" s="65"/>
      <c r="L283" s="18">
        <f t="shared" si="531"/>
        <v>0</v>
      </c>
      <c r="M283" s="18">
        <f t="shared" si="532"/>
        <v>0</v>
      </c>
      <c r="N283" s="18">
        <f t="shared" si="533"/>
        <v>0</v>
      </c>
      <c r="O283" s="15">
        <f t="shared" si="576"/>
        <v>0</v>
      </c>
      <c r="P283" s="96">
        <f>IF(O283="","",RANK(O283,O282:O286,0))</f>
        <v>1</v>
      </c>
      <c r="Q283" s="96">
        <f t="shared" ref="Q283:Q286" si="583">IF(P283&lt;5,O283,"")</f>
        <v>0</v>
      </c>
      <c r="R283" s="65"/>
      <c r="S283" s="135">
        <f t="shared" si="534"/>
        <v>0</v>
      </c>
      <c r="T283" s="135">
        <f t="shared" si="535"/>
        <v>0</v>
      </c>
      <c r="U283" s="135">
        <f t="shared" si="536"/>
        <v>0</v>
      </c>
      <c r="V283" s="15">
        <f t="shared" si="577"/>
        <v>0</v>
      </c>
      <c r="W283" s="84">
        <f>IF(V283="","",RANK(V283,V282:V286,0))</f>
        <v>1</v>
      </c>
      <c r="X283" s="84">
        <f t="shared" ref="X283:X286" si="584">IF(W283&lt;5,V283,"")</f>
        <v>0</v>
      </c>
      <c r="Y283" s="154">
        <v>-100</v>
      </c>
      <c r="Z283" s="135">
        <f t="shared" si="537"/>
        <v>0</v>
      </c>
      <c r="AA283" s="135">
        <f t="shared" si="538"/>
        <v>0</v>
      </c>
      <c r="AB283" s="135">
        <f t="shared" si="539"/>
        <v>0</v>
      </c>
      <c r="AC283" s="15">
        <f t="shared" si="578"/>
        <v>0</v>
      </c>
      <c r="AD283" s="84">
        <f>IF(AC283="","",RANK(AC283,AC282:AC286,0))</f>
        <v>1</v>
      </c>
      <c r="AE283" s="84">
        <f t="shared" ref="AE283:AE286" si="585">IF(AD283&lt;5,AC283,"")</f>
        <v>0</v>
      </c>
      <c r="AF283" s="18">
        <f t="shared" si="545"/>
        <v>0</v>
      </c>
      <c r="AG283" s="19">
        <f t="shared" si="579"/>
        <v>0</v>
      </c>
      <c r="AH283" s="19">
        <f t="shared" si="540"/>
        <v>168</v>
      </c>
      <c r="AI283" s="172"/>
      <c r="AJ283" s="129"/>
      <c r="AK283" s="176"/>
    </row>
    <row r="284" spans="1:37" ht="15" customHeight="1" x14ac:dyDescent="0.25">
      <c r="A284" s="68">
        <v>3</v>
      </c>
      <c r="B284" s="137"/>
      <c r="C284" s="139" t="s">
        <v>466</v>
      </c>
      <c r="D284" s="133"/>
      <c r="E284" s="18">
        <f t="shared" si="528"/>
        <v>0</v>
      </c>
      <c r="F284" s="18">
        <f t="shared" si="529"/>
        <v>0</v>
      </c>
      <c r="G284" s="18">
        <f t="shared" si="530"/>
        <v>0</v>
      </c>
      <c r="H284" s="15">
        <f t="shared" si="575"/>
        <v>0</v>
      </c>
      <c r="I284" s="84">
        <f>IF(H284="","",RANK(H284,H282:H286,0))</f>
        <v>1</v>
      </c>
      <c r="J284" s="84">
        <f t="shared" si="582"/>
        <v>0</v>
      </c>
      <c r="K284" s="65"/>
      <c r="L284" s="18">
        <f t="shared" si="531"/>
        <v>0</v>
      </c>
      <c r="M284" s="18">
        <f t="shared" si="532"/>
        <v>0</v>
      </c>
      <c r="N284" s="18">
        <f t="shared" si="533"/>
        <v>0</v>
      </c>
      <c r="O284" s="15">
        <f t="shared" si="576"/>
        <v>0</v>
      </c>
      <c r="P284" s="96">
        <f>IF(O284="","",RANK(O284,O282:O286,0))</f>
        <v>1</v>
      </c>
      <c r="Q284" s="96">
        <f t="shared" si="583"/>
        <v>0</v>
      </c>
      <c r="R284" s="65"/>
      <c r="S284" s="135">
        <f t="shared" si="534"/>
        <v>0</v>
      </c>
      <c r="T284" s="135">
        <f t="shared" si="535"/>
        <v>0</v>
      </c>
      <c r="U284" s="135">
        <f t="shared" si="536"/>
        <v>0</v>
      </c>
      <c r="V284" s="15">
        <f t="shared" si="577"/>
        <v>0</v>
      </c>
      <c r="W284" s="84">
        <f>IF(V284="","",RANK(V284,V282:V286,0))</f>
        <v>1</v>
      </c>
      <c r="X284" s="84">
        <f t="shared" si="584"/>
        <v>0</v>
      </c>
      <c r="Y284" s="154">
        <v>-100</v>
      </c>
      <c r="Z284" s="135">
        <f t="shared" si="537"/>
        <v>0</v>
      </c>
      <c r="AA284" s="135">
        <f t="shared" si="538"/>
        <v>0</v>
      </c>
      <c r="AB284" s="135">
        <f t="shared" si="539"/>
        <v>0</v>
      </c>
      <c r="AC284" s="15">
        <f t="shared" si="578"/>
        <v>0</v>
      </c>
      <c r="AD284" s="84">
        <f>IF(AC284="","",RANK(AC284,AC282:AC286,0))</f>
        <v>1</v>
      </c>
      <c r="AE284" s="84">
        <f t="shared" si="585"/>
        <v>0</v>
      </c>
      <c r="AF284" s="18">
        <f t="shared" si="545"/>
        <v>0</v>
      </c>
      <c r="AG284" s="19">
        <f t="shared" si="579"/>
        <v>0</v>
      </c>
      <c r="AH284" s="19">
        <f t="shared" si="540"/>
        <v>168</v>
      </c>
      <c r="AI284" s="172"/>
      <c r="AJ284" s="129"/>
      <c r="AK284" s="176"/>
    </row>
    <row r="285" spans="1:37" ht="15" customHeight="1" x14ac:dyDescent="0.25">
      <c r="A285" s="68">
        <v>4</v>
      </c>
      <c r="B285" s="137"/>
      <c r="C285" s="139" t="s">
        <v>466</v>
      </c>
      <c r="D285" s="133"/>
      <c r="E285" s="18">
        <f t="shared" si="528"/>
        <v>0</v>
      </c>
      <c r="F285" s="18">
        <f t="shared" si="529"/>
        <v>0</v>
      </c>
      <c r="G285" s="18">
        <f t="shared" si="530"/>
        <v>0</v>
      </c>
      <c r="H285" s="15">
        <f t="shared" si="575"/>
        <v>0</v>
      </c>
      <c r="I285" s="84">
        <f>IF(H285="","",RANK(H285,H282:H286,0))</f>
        <v>1</v>
      </c>
      <c r="J285" s="84">
        <f t="shared" si="582"/>
        <v>0</v>
      </c>
      <c r="K285" s="65"/>
      <c r="L285" s="18">
        <f t="shared" si="531"/>
        <v>0</v>
      </c>
      <c r="M285" s="18">
        <f t="shared" si="532"/>
        <v>0</v>
      </c>
      <c r="N285" s="18">
        <f t="shared" si="533"/>
        <v>0</v>
      </c>
      <c r="O285" s="15">
        <f t="shared" si="576"/>
        <v>0</v>
      </c>
      <c r="P285" s="96">
        <f>IF(O285="","",RANK(O285,O282:O286,0))</f>
        <v>1</v>
      </c>
      <c r="Q285" s="96">
        <f t="shared" si="583"/>
        <v>0</v>
      </c>
      <c r="R285" s="65"/>
      <c r="S285" s="135">
        <f t="shared" si="534"/>
        <v>0</v>
      </c>
      <c r="T285" s="135">
        <f t="shared" si="535"/>
        <v>0</v>
      </c>
      <c r="U285" s="135">
        <f t="shared" si="536"/>
        <v>0</v>
      </c>
      <c r="V285" s="15">
        <f t="shared" si="577"/>
        <v>0</v>
      </c>
      <c r="W285" s="84">
        <f>IF(V285="","",RANK(V285,V282:V286,0))</f>
        <v>1</v>
      </c>
      <c r="X285" s="84">
        <f t="shared" si="584"/>
        <v>0</v>
      </c>
      <c r="Y285" s="154">
        <v>-100</v>
      </c>
      <c r="Z285" s="135">
        <f t="shared" si="537"/>
        <v>0</v>
      </c>
      <c r="AA285" s="135">
        <f t="shared" si="538"/>
        <v>0</v>
      </c>
      <c r="AB285" s="135">
        <f t="shared" si="539"/>
        <v>0</v>
      </c>
      <c r="AC285" s="15">
        <f t="shared" si="578"/>
        <v>0</v>
      </c>
      <c r="AD285" s="84">
        <f>IF(AC285="","",RANK(AC285,AC282:AC286,0))</f>
        <v>1</v>
      </c>
      <c r="AE285" s="84">
        <f t="shared" si="585"/>
        <v>0</v>
      </c>
      <c r="AF285" s="18">
        <f t="shared" si="545"/>
        <v>0</v>
      </c>
      <c r="AG285" s="19">
        <f t="shared" si="579"/>
        <v>0</v>
      </c>
      <c r="AH285" s="19">
        <f t="shared" si="540"/>
        <v>168</v>
      </c>
      <c r="AI285" s="172"/>
      <c r="AJ285" s="129"/>
      <c r="AK285" s="176"/>
    </row>
    <row r="286" spans="1:37" ht="15" customHeight="1" x14ac:dyDescent="0.25">
      <c r="A286" s="68">
        <v>5</v>
      </c>
      <c r="B286" s="137"/>
      <c r="C286" s="139" t="s">
        <v>466</v>
      </c>
      <c r="D286" s="133"/>
      <c r="E286" s="18">
        <f t="shared" si="528"/>
        <v>0</v>
      </c>
      <c r="F286" s="18">
        <f t="shared" si="529"/>
        <v>0</v>
      </c>
      <c r="G286" s="18">
        <f t="shared" si="530"/>
        <v>0</v>
      </c>
      <c r="H286" s="15">
        <f t="shared" si="575"/>
        <v>0</v>
      </c>
      <c r="I286" s="84">
        <f>IF(H286="","",RANK(H286,H282:H286,0))</f>
        <v>1</v>
      </c>
      <c r="J286" s="84">
        <f t="shared" si="582"/>
        <v>0</v>
      </c>
      <c r="K286" s="65"/>
      <c r="L286" s="18">
        <f t="shared" si="531"/>
        <v>0</v>
      </c>
      <c r="M286" s="18">
        <f t="shared" si="532"/>
        <v>0</v>
      </c>
      <c r="N286" s="18">
        <f t="shared" si="533"/>
        <v>0</v>
      </c>
      <c r="O286" s="15">
        <f t="shared" si="576"/>
        <v>0</v>
      </c>
      <c r="P286" s="96">
        <f>IF(O286="","",RANK(O286,O282:O286,0))</f>
        <v>1</v>
      </c>
      <c r="Q286" s="96">
        <f t="shared" si="583"/>
        <v>0</v>
      </c>
      <c r="R286" s="65"/>
      <c r="S286" s="135">
        <f t="shared" si="534"/>
        <v>0</v>
      </c>
      <c r="T286" s="135">
        <f t="shared" si="535"/>
        <v>0</v>
      </c>
      <c r="U286" s="135">
        <f t="shared" si="536"/>
        <v>0</v>
      </c>
      <c r="V286" s="15">
        <f t="shared" si="577"/>
        <v>0</v>
      </c>
      <c r="W286" s="84">
        <f>IF(V286="","",RANK(V286,V282:V286,0))</f>
        <v>1</v>
      </c>
      <c r="X286" s="84">
        <f t="shared" si="584"/>
        <v>0</v>
      </c>
      <c r="Y286" s="154">
        <v>-100</v>
      </c>
      <c r="Z286" s="135">
        <f t="shared" si="537"/>
        <v>0</v>
      </c>
      <c r="AA286" s="135">
        <f t="shared" si="538"/>
        <v>0</v>
      </c>
      <c r="AB286" s="135">
        <f t="shared" si="539"/>
        <v>0</v>
      </c>
      <c r="AC286" s="15">
        <f t="shared" si="578"/>
        <v>0</v>
      </c>
      <c r="AD286" s="84">
        <f>IF(AC286="","",RANK(AC286,AC282:AC286,0))</f>
        <v>1</v>
      </c>
      <c r="AE286" s="84">
        <f t="shared" si="585"/>
        <v>0</v>
      </c>
      <c r="AF286" s="18">
        <f t="shared" si="545"/>
        <v>0</v>
      </c>
      <c r="AG286" s="19">
        <f t="shared" si="579"/>
        <v>0</v>
      </c>
      <c r="AH286" s="19">
        <f t="shared" si="540"/>
        <v>168</v>
      </c>
      <c r="AI286" s="173"/>
      <c r="AJ286" s="129"/>
      <c r="AK286" s="176"/>
    </row>
    <row r="287" spans="1:37" ht="26.25" customHeight="1" x14ac:dyDescent="0.25">
      <c r="A287" s="68"/>
      <c r="B287" s="137"/>
      <c r="C287" s="140" t="s">
        <v>466</v>
      </c>
      <c r="D287" s="133"/>
      <c r="E287" s="18">
        <f t="shared" si="528"/>
        <v>0</v>
      </c>
      <c r="F287" s="18">
        <f t="shared" si="529"/>
        <v>0</v>
      </c>
      <c r="G287" s="18">
        <f t="shared" si="530"/>
        <v>0</v>
      </c>
      <c r="H287" s="89"/>
      <c r="I287" s="101" t="s">
        <v>455</v>
      </c>
      <c r="J287" s="109">
        <f>SUM(J282:J286)</f>
        <v>0</v>
      </c>
      <c r="K287" s="65"/>
      <c r="L287" s="18">
        <f t="shared" si="531"/>
        <v>0</v>
      </c>
      <c r="M287" s="18">
        <f t="shared" si="532"/>
        <v>0</v>
      </c>
      <c r="N287" s="18">
        <f t="shared" si="533"/>
        <v>0</v>
      </c>
      <c r="O287" s="89"/>
      <c r="P287" s="101" t="s">
        <v>455</v>
      </c>
      <c r="Q287" s="110">
        <f>SUM(Q282:Q286)</f>
        <v>0</v>
      </c>
      <c r="R287" s="65"/>
      <c r="S287" s="135">
        <f t="shared" si="534"/>
        <v>0</v>
      </c>
      <c r="T287" s="135">
        <f t="shared" si="535"/>
        <v>0</v>
      </c>
      <c r="U287" s="135">
        <f t="shared" si="536"/>
        <v>0</v>
      </c>
      <c r="V287" s="89"/>
      <c r="W287" s="101" t="s">
        <v>455</v>
      </c>
      <c r="X287" s="109">
        <f>SUM(X282:X286)</f>
        <v>0</v>
      </c>
      <c r="Y287" s="156"/>
      <c r="Z287" s="135">
        <f t="shared" si="537"/>
        <v>0</v>
      </c>
      <c r="AA287" s="135">
        <f t="shared" si="538"/>
        <v>4</v>
      </c>
      <c r="AB287" s="135">
        <f t="shared" si="539"/>
        <v>4</v>
      </c>
      <c r="AC287" s="89"/>
      <c r="AD287" s="101" t="s">
        <v>455</v>
      </c>
      <c r="AE287" s="109">
        <f>SUM(AE282:AE286)</f>
        <v>0</v>
      </c>
      <c r="AF287" s="18"/>
      <c r="AG287" s="92"/>
      <c r="AH287" s="19" t="str">
        <f t="shared" si="540"/>
        <v/>
      </c>
      <c r="AI287" s="98"/>
      <c r="AJ287" s="98"/>
      <c r="AK287" s="177"/>
    </row>
    <row r="288" spans="1:37" ht="15" customHeight="1" x14ac:dyDescent="0.25">
      <c r="A288" s="68">
        <v>1</v>
      </c>
      <c r="B288" s="137"/>
      <c r="C288" s="139" t="s">
        <v>64</v>
      </c>
      <c r="D288" s="133">
        <v>7.6</v>
      </c>
      <c r="E288" s="18">
        <f t="shared" si="528"/>
        <v>46</v>
      </c>
      <c r="F288" s="18">
        <f t="shared" si="529"/>
        <v>0</v>
      </c>
      <c r="G288" s="18">
        <f t="shared" si="530"/>
        <v>46</v>
      </c>
      <c r="H288" s="15">
        <f t="shared" ref="H288:H292" si="586">G288</f>
        <v>46</v>
      </c>
      <c r="I288" s="84">
        <f>IF(H288="","",RANK(H288,H288:H292,0))</f>
        <v>4</v>
      </c>
      <c r="J288" s="84">
        <f>IF(I288&lt;5,H288,"")</f>
        <v>46</v>
      </c>
      <c r="K288" s="65">
        <v>209</v>
      </c>
      <c r="L288" s="18">
        <f t="shared" si="531"/>
        <v>0</v>
      </c>
      <c r="M288" s="18">
        <f t="shared" si="532"/>
        <v>49</v>
      </c>
      <c r="N288" s="18">
        <f t="shared" si="533"/>
        <v>49</v>
      </c>
      <c r="O288" s="15">
        <f t="shared" ref="O288:O292" si="587">N288</f>
        <v>49</v>
      </c>
      <c r="P288" s="96">
        <f>IF(O288="","",RANK(O288,O288:O292,0))</f>
        <v>1</v>
      </c>
      <c r="Q288" s="96">
        <f>IF(P288&lt;5,O288,"")</f>
        <v>49</v>
      </c>
      <c r="R288" s="65">
        <v>15</v>
      </c>
      <c r="S288" s="135">
        <f t="shared" si="534"/>
        <v>0</v>
      </c>
      <c r="T288" s="135">
        <f t="shared" si="535"/>
        <v>16</v>
      </c>
      <c r="U288" s="135">
        <f t="shared" si="536"/>
        <v>16</v>
      </c>
      <c r="V288" s="15">
        <f t="shared" ref="V288:V292" si="588">U288</f>
        <v>16</v>
      </c>
      <c r="W288" s="84">
        <f>IF(V288="","",RANK(V288,V288:V292,0))</f>
        <v>3</v>
      </c>
      <c r="X288" s="84"/>
      <c r="Y288" s="156">
        <v>6</v>
      </c>
      <c r="Z288" s="135">
        <f t="shared" si="537"/>
        <v>0</v>
      </c>
      <c r="AA288" s="135">
        <f t="shared" si="538"/>
        <v>12</v>
      </c>
      <c r="AB288" s="135">
        <f t="shared" si="539"/>
        <v>12</v>
      </c>
      <c r="AC288" s="15">
        <f t="shared" ref="AC288:AC292" si="589">AB288</f>
        <v>12</v>
      </c>
      <c r="AD288" s="84">
        <f>IF(AC288="","",RANK(AC288,AC288:AC292,0))</f>
        <v>5</v>
      </c>
      <c r="AE288" s="84" t="str">
        <f>IF(AD288&lt;5,AC288,"")</f>
        <v/>
      </c>
      <c r="AF288" s="18">
        <f t="shared" si="545"/>
        <v>123</v>
      </c>
      <c r="AG288" s="19">
        <f t="shared" ref="AG288:AG292" si="590">AF288</f>
        <v>123</v>
      </c>
      <c r="AH288" s="19">
        <f t="shared" si="540"/>
        <v>60</v>
      </c>
      <c r="AI288" s="171">
        <f>SUM(J288:J292,Q288:Q292,X288:X292,AE288:AE292)</f>
        <v>638</v>
      </c>
      <c r="AJ288" s="129">
        <f t="shared" ref="AJ288" si="591">AI288</f>
        <v>638</v>
      </c>
      <c r="AK288" s="175">
        <f t="shared" ref="AK288" si="592">IF(ISNUMBER(AI288),RANK(AI288,$AI$6:$AI$293,0),"")</f>
        <v>4</v>
      </c>
    </row>
    <row r="289" spans="1:37" ht="15" customHeight="1" x14ac:dyDescent="0.25">
      <c r="A289" s="68">
        <v>2</v>
      </c>
      <c r="B289" s="137"/>
      <c r="C289" s="139" t="s">
        <v>64</v>
      </c>
      <c r="D289" s="133">
        <v>7.7</v>
      </c>
      <c r="E289" s="18">
        <f t="shared" si="528"/>
        <v>42</v>
      </c>
      <c r="F289" s="18">
        <f t="shared" si="529"/>
        <v>0</v>
      </c>
      <c r="G289" s="18">
        <f t="shared" si="530"/>
        <v>42</v>
      </c>
      <c r="H289" s="15">
        <f t="shared" si="586"/>
        <v>42</v>
      </c>
      <c r="I289" s="84">
        <f>IF(H289="","",RANK(H289,H288:H292,0))</f>
        <v>5</v>
      </c>
      <c r="J289" s="84" t="str">
        <f t="shared" ref="J289:J292" si="593">IF(I289&lt;5,H289,"")</f>
        <v/>
      </c>
      <c r="K289" s="65">
        <v>197</v>
      </c>
      <c r="L289" s="18">
        <f t="shared" si="531"/>
        <v>0</v>
      </c>
      <c r="M289" s="18">
        <f t="shared" si="532"/>
        <v>37</v>
      </c>
      <c r="N289" s="18">
        <f t="shared" si="533"/>
        <v>37</v>
      </c>
      <c r="O289" s="15">
        <f t="shared" si="587"/>
        <v>37</v>
      </c>
      <c r="P289" s="96">
        <f>IF(O289="","",RANK(O289,O288:O292,0))</f>
        <v>4</v>
      </c>
      <c r="Q289" s="96">
        <f t="shared" ref="Q289:Q292" si="594">IF(P289&lt;5,O289,"")</f>
        <v>37</v>
      </c>
      <c r="R289" s="65">
        <v>15</v>
      </c>
      <c r="S289" s="135">
        <f t="shared" si="534"/>
        <v>0</v>
      </c>
      <c r="T289" s="135">
        <f t="shared" si="535"/>
        <v>16</v>
      </c>
      <c r="U289" s="135">
        <f t="shared" si="536"/>
        <v>16</v>
      </c>
      <c r="V289" s="15">
        <f t="shared" si="588"/>
        <v>16</v>
      </c>
      <c r="W289" s="84">
        <f>IF(V289="","",RANK(V289,V288:V292,0))</f>
        <v>3</v>
      </c>
      <c r="X289" s="84">
        <f t="shared" ref="X289:X292" si="595">IF(W289&lt;5,V289,"")</f>
        <v>16</v>
      </c>
      <c r="Y289" s="156">
        <v>19</v>
      </c>
      <c r="Z289" s="135">
        <f t="shared" si="537"/>
        <v>0</v>
      </c>
      <c r="AA289" s="135">
        <f t="shared" si="538"/>
        <v>44</v>
      </c>
      <c r="AB289" s="135">
        <f t="shared" si="539"/>
        <v>44</v>
      </c>
      <c r="AC289" s="15">
        <f t="shared" si="589"/>
        <v>44</v>
      </c>
      <c r="AD289" s="84">
        <f>IF(AC289="","",RANK(AC289,AC288:AC292,0))</f>
        <v>2</v>
      </c>
      <c r="AE289" s="84">
        <f t="shared" ref="AE289:AE292" si="596">IF(AD289&lt;5,AC289,"")</f>
        <v>44</v>
      </c>
      <c r="AF289" s="18">
        <f t="shared" si="545"/>
        <v>139</v>
      </c>
      <c r="AG289" s="19">
        <f t="shared" si="590"/>
        <v>139</v>
      </c>
      <c r="AH289" s="19">
        <f t="shared" si="540"/>
        <v>35</v>
      </c>
      <c r="AI289" s="172"/>
      <c r="AJ289" s="129"/>
      <c r="AK289" s="176"/>
    </row>
    <row r="290" spans="1:37" ht="15" customHeight="1" x14ac:dyDescent="0.25">
      <c r="A290" s="68">
        <v>3</v>
      </c>
      <c r="B290" s="137"/>
      <c r="C290" s="139" t="s">
        <v>64</v>
      </c>
      <c r="D290" s="133">
        <v>7.5</v>
      </c>
      <c r="E290" s="18">
        <f t="shared" si="528"/>
        <v>50</v>
      </c>
      <c r="F290" s="18">
        <f t="shared" si="529"/>
        <v>0</v>
      </c>
      <c r="G290" s="18">
        <f t="shared" si="530"/>
        <v>50</v>
      </c>
      <c r="H290" s="15">
        <f t="shared" si="586"/>
        <v>50</v>
      </c>
      <c r="I290" s="84">
        <f>IF(H290="","",RANK(H290,H288:H292,0))</f>
        <v>2</v>
      </c>
      <c r="J290" s="84">
        <f t="shared" si="593"/>
        <v>50</v>
      </c>
      <c r="K290" s="65">
        <v>188</v>
      </c>
      <c r="L290" s="18">
        <f t="shared" si="531"/>
        <v>0</v>
      </c>
      <c r="M290" s="18">
        <f t="shared" si="532"/>
        <v>32</v>
      </c>
      <c r="N290" s="18">
        <f t="shared" si="533"/>
        <v>32</v>
      </c>
      <c r="O290" s="15">
        <f t="shared" si="587"/>
        <v>32</v>
      </c>
      <c r="P290" s="96">
        <f>IF(O290="","",RANK(O290,O288:O292,0))</f>
        <v>5</v>
      </c>
      <c r="Q290" s="96" t="str">
        <f t="shared" si="594"/>
        <v/>
      </c>
      <c r="R290" s="65">
        <v>15</v>
      </c>
      <c r="S290" s="135">
        <f t="shared" si="534"/>
        <v>0</v>
      </c>
      <c r="T290" s="135">
        <f t="shared" si="535"/>
        <v>16</v>
      </c>
      <c r="U290" s="135">
        <f t="shared" si="536"/>
        <v>16</v>
      </c>
      <c r="V290" s="15">
        <f t="shared" si="588"/>
        <v>16</v>
      </c>
      <c r="W290" s="84">
        <f>IF(V290="","",RANK(V290,V288:V292,0))</f>
        <v>3</v>
      </c>
      <c r="X290" s="84">
        <f t="shared" si="595"/>
        <v>16</v>
      </c>
      <c r="Y290" s="156">
        <v>10.5</v>
      </c>
      <c r="Z290" s="135">
        <f t="shared" si="537"/>
        <v>0</v>
      </c>
      <c r="AA290" s="135">
        <f t="shared" si="538"/>
        <v>21</v>
      </c>
      <c r="AB290" s="135">
        <f t="shared" si="539"/>
        <v>21</v>
      </c>
      <c r="AC290" s="15">
        <f t="shared" si="589"/>
        <v>21</v>
      </c>
      <c r="AD290" s="84">
        <f>IF(AC290="","",RANK(AC290,AC288:AC292,0))</f>
        <v>4</v>
      </c>
      <c r="AE290" s="84">
        <f t="shared" si="596"/>
        <v>21</v>
      </c>
      <c r="AF290" s="18">
        <f t="shared" si="545"/>
        <v>119</v>
      </c>
      <c r="AG290" s="19">
        <f t="shared" si="590"/>
        <v>119</v>
      </c>
      <c r="AH290" s="19">
        <f t="shared" si="540"/>
        <v>67</v>
      </c>
      <c r="AI290" s="172"/>
      <c r="AJ290" s="129"/>
      <c r="AK290" s="176"/>
    </row>
    <row r="291" spans="1:37" ht="15" customHeight="1" x14ac:dyDescent="0.25">
      <c r="A291" s="68">
        <v>4</v>
      </c>
      <c r="B291" s="137"/>
      <c r="C291" s="139" t="s">
        <v>64</v>
      </c>
      <c r="D291" s="133">
        <v>7.5</v>
      </c>
      <c r="E291" s="18">
        <f t="shared" si="528"/>
        <v>50</v>
      </c>
      <c r="F291" s="18">
        <f t="shared" si="529"/>
        <v>0</v>
      </c>
      <c r="G291" s="18">
        <f t="shared" si="530"/>
        <v>50</v>
      </c>
      <c r="H291" s="15">
        <f t="shared" si="586"/>
        <v>50</v>
      </c>
      <c r="I291" s="84">
        <f>IF(H291="","",RANK(H291,H288:H292,0))</f>
        <v>2</v>
      </c>
      <c r="J291" s="84">
        <f t="shared" si="593"/>
        <v>50</v>
      </c>
      <c r="K291" s="65">
        <v>198</v>
      </c>
      <c r="L291" s="18">
        <f t="shared" si="531"/>
        <v>0</v>
      </c>
      <c r="M291" s="18">
        <f t="shared" si="532"/>
        <v>38</v>
      </c>
      <c r="N291" s="18">
        <f t="shared" si="533"/>
        <v>38</v>
      </c>
      <c r="O291" s="15">
        <f t="shared" si="587"/>
        <v>38</v>
      </c>
      <c r="P291" s="96">
        <f>IF(O291="","",RANK(O291,O288:O292,0))</f>
        <v>3</v>
      </c>
      <c r="Q291" s="96">
        <f t="shared" si="594"/>
        <v>38</v>
      </c>
      <c r="R291" s="65">
        <v>20</v>
      </c>
      <c r="S291" s="135">
        <f t="shared" si="534"/>
        <v>0</v>
      </c>
      <c r="T291" s="135">
        <f t="shared" si="535"/>
        <v>26</v>
      </c>
      <c r="U291" s="135">
        <f t="shared" si="536"/>
        <v>26</v>
      </c>
      <c r="V291" s="15">
        <f t="shared" si="588"/>
        <v>26</v>
      </c>
      <c r="W291" s="84">
        <f>IF(V291="","",RANK(V291,V288:V292,0))</f>
        <v>2</v>
      </c>
      <c r="X291" s="84">
        <f t="shared" si="595"/>
        <v>26</v>
      </c>
      <c r="Y291" s="156">
        <v>24</v>
      </c>
      <c r="Z291" s="135">
        <f t="shared" si="537"/>
        <v>0</v>
      </c>
      <c r="AA291" s="135">
        <f t="shared" si="538"/>
        <v>56</v>
      </c>
      <c r="AB291" s="135">
        <f t="shared" si="539"/>
        <v>56</v>
      </c>
      <c r="AC291" s="15">
        <f t="shared" si="589"/>
        <v>56</v>
      </c>
      <c r="AD291" s="84">
        <f>IF(AC291="","",RANK(AC291,AC288:AC292,0))</f>
        <v>1</v>
      </c>
      <c r="AE291" s="84">
        <f t="shared" si="596"/>
        <v>56</v>
      </c>
      <c r="AF291" s="18">
        <f t="shared" si="545"/>
        <v>170</v>
      </c>
      <c r="AG291" s="19">
        <f t="shared" si="590"/>
        <v>170</v>
      </c>
      <c r="AH291" s="19">
        <f t="shared" si="540"/>
        <v>15</v>
      </c>
      <c r="AI291" s="172"/>
      <c r="AJ291" s="129"/>
      <c r="AK291" s="176"/>
    </row>
    <row r="292" spans="1:37" ht="15" customHeight="1" x14ac:dyDescent="0.25">
      <c r="A292" s="68">
        <v>5</v>
      </c>
      <c r="B292" s="137"/>
      <c r="C292" s="139" t="s">
        <v>64</v>
      </c>
      <c r="D292" s="133">
        <v>7.3</v>
      </c>
      <c r="E292" s="18">
        <f t="shared" si="528"/>
        <v>56</v>
      </c>
      <c r="F292" s="18">
        <f t="shared" si="529"/>
        <v>0</v>
      </c>
      <c r="G292" s="18">
        <f t="shared" si="530"/>
        <v>56</v>
      </c>
      <c r="H292" s="15">
        <f t="shared" si="586"/>
        <v>56</v>
      </c>
      <c r="I292" s="84">
        <f>IF(H292="","",RANK(H292,H288:H292,0))</f>
        <v>1</v>
      </c>
      <c r="J292" s="84">
        <f t="shared" si="593"/>
        <v>56</v>
      </c>
      <c r="K292" s="65">
        <v>207</v>
      </c>
      <c r="L292" s="18">
        <f t="shared" si="531"/>
        <v>0</v>
      </c>
      <c r="M292" s="18">
        <f t="shared" si="532"/>
        <v>47</v>
      </c>
      <c r="N292" s="18">
        <f t="shared" si="533"/>
        <v>47</v>
      </c>
      <c r="O292" s="15">
        <f t="shared" si="587"/>
        <v>47</v>
      </c>
      <c r="P292" s="96">
        <f>IF(O292="","",RANK(O292,O288:O292,0))</f>
        <v>2</v>
      </c>
      <c r="Q292" s="96">
        <f t="shared" si="594"/>
        <v>47</v>
      </c>
      <c r="R292" s="65">
        <v>30</v>
      </c>
      <c r="S292" s="135">
        <f t="shared" si="534"/>
        <v>0</v>
      </c>
      <c r="T292" s="135">
        <f t="shared" si="535"/>
        <v>47</v>
      </c>
      <c r="U292" s="135">
        <f t="shared" si="536"/>
        <v>47</v>
      </c>
      <c r="V292" s="15">
        <f t="shared" si="588"/>
        <v>47</v>
      </c>
      <c r="W292" s="84">
        <f>IF(V292="","",RANK(V292,V288:V292,0))</f>
        <v>1</v>
      </c>
      <c r="X292" s="84">
        <f t="shared" si="595"/>
        <v>47</v>
      </c>
      <c r="Y292" s="156">
        <v>17.5</v>
      </c>
      <c r="Z292" s="135">
        <f t="shared" si="537"/>
        <v>0</v>
      </c>
      <c r="AA292" s="135">
        <f t="shared" si="538"/>
        <v>39</v>
      </c>
      <c r="AB292" s="135">
        <f t="shared" si="539"/>
        <v>39</v>
      </c>
      <c r="AC292" s="15">
        <f t="shared" si="589"/>
        <v>39</v>
      </c>
      <c r="AD292" s="84">
        <f>IF(AC292="","",RANK(AC292,AC288:AC292,0))</f>
        <v>3</v>
      </c>
      <c r="AE292" s="84">
        <f t="shared" si="596"/>
        <v>39</v>
      </c>
      <c r="AF292" s="18">
        <f t="shared" si="545"/>
        <v>189</v>
      </c>
      <c r="AG292" s="19">
        <f t="shared" si="590"/>
        <v>189</v>
      </c>
      <c r="AH292" s="19">
        <f t="shared" si="540"/>
        <v>7</v>
      </c>
      <c r="AI292" s="173"/>
      <c r="AJ292" s="129"/>
      <c r="AK292" s="176"/>
    </row>
    <row r="293" spans="1:37" ht="26.25" customHeight="1" thickBot="1" x14ac:dyDescent="0.3">
      <c r="A293" s="68"/>
      <c r="B293" s="137"/>
      <c r="C293" s="141" t="s">
        <v>64</v>
      </c>
      <c r="D293" s="133"/>
      <c r="E293" s="18">
        <f t="shared" si="528"/>
        <v>0</v>
      </c>
      <c r="F293" s="18">
        <f t="shared" si="529"/>
        <v>0</v>
      </c>
      <c r="G293" s="18">
        <f t="shared" si="530"/>
        <v>0</v>
      </c>
      <c r="H293" s="142"/>
      <c r="I293" s="143" t="s">
        <v>455</v>
      </c>
      <c r="J293" s="144">
        <f>SUM(J288:J292)</f>
        <v>202</v>
      </c>
      <c r="K293" s="65"/>
      <c r="L293" s="18">
        <f t="shared" si="531"/>
        <v>0</v>
      </c>
      <c r="M293" s="18">
        <f t="shared" si="532"/>
        <v>0</v>
      </c>
      <c r="N293" s="18">
        <f t="shared" si="533"/>
        <v>0</v>
      </c>
      <c r="O293" s="142"/>
      <c r="P293" s="143" t="s">
        <v>455</v>
      </c>
      <c r="Q293" s="145">
        <f>SUM(Q288:Q292)</f>
        <v>171</v>
      </c>
      <c r="R293" s="65"/>
      <c r="S293" s="135">
        <f t="shared" si="534"/>
        <v>0</v>
      </c>
      <c r="T293" s="135">
        <f t="shared" si="535"/>
        <v>0</v>
      </c>
      <c r="U293" s="135">
        <f t="shared" si="536"/>
        <v>0</v>
      </c>
      <c r="V293" s="142"/>
      <c r="W293" s="143" t="s">
        <v>455</v>
      </c>
      <c r="X293" s="144">
        <f>SUM(X288:X292)</f>
        <v>105</v>
      </c>
      <c r="Y293" s="156"/>
      <c r="Z293" s="135">
        <f t="shared" si="537"/>
        <v>0</v>
      </c>
      <c r="AA293" s="135">
        <f t="shared" si="538"/>
        <v>4</v>
      </c>
      <c r="AB293" s="135">
        <f t="shared" si="539"/>
        <v>4</v>
      </c>
      <c r="AC293" s="142"/>
      <c r="AD293" s="143" t="s">
        <v>455</v>
      </c>
      <c r="AE293" s="144">
        <f>SUM(AE288:AE292)</f>
        <v>160</v>
      </c>
      <c r="AF293" s="146"/>
      <c r="AG293" s="147"/>
      <c r="AH293" s="148" t="str">
        <f t="shared" si="540"/>
        <v/>
      </c>
      <c r="AI293" s="149"/>
      <c r="AJ293" s="149"/>
      <c r="AK293" s="182"/>
    </row>
  </sheetData>
  <sheetProtection sheet="1" objects="1" scenarios="1"/>
  <mergeCells count="116">
    <mergeCell ref="A4:A5"/>
    <mergeCell ref="B4:B5"/>
    <mergeCell ref="C4:C5"/>
    <mergeCell ref="AG4:AG5"/>
    <mergeCell ref="AH4:AH5"/>
    <mergeCell ref="AI4:AI5"/>
    <mergeCell ref="AI24:AI28"/>
    <mergeCell ref="AK24:AK29"/>
    <mergeCell ref="AI30:AI34"/>
    <mergeCell ref="AK30:AK35"/>
    <mergeCell ref="AJ6:AJ10"/>
    <mergeCell ref="AJ12:AJ16"/>
    <mergeCell ref="AJ18:AJ22"/>
    <mergeCell ref="I4:I5"/>
    <mergeCell ref="J4:J5"/>
    <mergeCell ref="P4:P5"/>
    <mergeCell ref="Q4:Q5"/>
    <mergeCell ref="W4:W5"/>
    <mergeCell ref="X4:X5"/>
    <mergeCell ref="AD4:AD5"/>
    <mergeCell ref="AE4:AE5"/>
    <mergeCell ref="AI36:AI40"/>
    <mergeCell ref="AK36:AK41"/>
    <mergeCell ref="AK4:AK5"/>
    <mergeCell ref="AI6:AI10"/>
    <mergeCell ref="AK6:AK11"/>
    <mergeCell ref="AI12:AI16"/>
    <mergeCell ref="AK12:AK17"/>
    <mergeCell ref="AI18:AI22"/>
    <mergeCell ref="AK18:AK23"/>
    <mergeCell ref="AI60:AI64"/>
    <mergeCell ref="AK60:AK65"/>
    <mergeCell ref="AI66:AI70"/>
    <mergeCell ref="AK66:AK71"/>
    <mergeCell ref="AI72:AI76"/>
    <mergeCell ref="AK72:AK77"/>
    <mergeCell ref="AI42:AI46"/>
    <mergeCell ref="AK42:AK47"/>
    <mergeCell ref="AI48:AI52"/>
    <mergeCell ref="AK48:AK53"/>
    <mergeCell ref="AI54:AI58"/>
    <mergeCell ref="AK54:AK59"/>
    <mergeCell ref="AI96:AI100"/>
    <mergeCell ref="AK96:AK101"/>
    <mergeCell ref="AI102:AI106"/>
    <mergeCell ref="AK102:AK107"/>
    <mergeCell ref="AI108:AI112"/>
    <mergeCell ref="AK108:AK113"/>
    <mergeCell ref="AI78:AI82"/>
    <mergeCell ref="AK78:AK83"/>
    <mergeCell ref="AI84:AI88"/>
    <mergeCell ref="AK84:AK89"/>
    <mergeCell ref="AI90:AI94"/>
    <mergeCell ref="AK90:AK95"/>
    <mergeCell ref="AI132:AI136"/>
    <mergeCell ref="AK132:AK137"/>
    <mergeCell ref="AI138:AI142"/>
    <mergeCell ref="AK138:AK143"/>
    <mergeCell ref="AI144:AI148"/>
    <mergeCell ref="AK144:AK149"/>
    <mergeCell ref="AI114:AI118"/>
    <mergeCell ref="AK114:AK119"/>
    <mergeCell ref="AI120:AI124"/>
    <mergeCell ref="AK120:AK125"/>
    <mergeCell ref="AI126:AI130"/>
    <mergeCell ref="AK126:AK131"/>
    <mergeCell ref="AI168:AI172"/>
    <mergeCell ref="AK168:AK173"/>
    <mergeCell ref="AI174:AI178"/>
    <mergeCell ref="AK174:AK179"/>
    <mergeCell ref="AI180:AI184"/>
    <mergeCell ref="AK180:AK185"/>
    <mergeCell ref="AI150:AI154"/>
    <mergeCell ref="AK150:AK155"/>
    <mergeCell ref="AI156:AI160"/>
    <mergeCell ref="AK156:AK161"/>
    <mergeCell ref="AI162:AI166"/>
    <mergeCell ref="AK162:AK167"/>
    <mergeCell ref="AI234:AI238"/>
    <mergeCell ref="AK234:AK239"/>
    <mergeCell ref="AI204:AI208"/>
    <mergeCell ref="AK204:AK209"/>
    <mergeCell ref="AI210:AI214"/>
    <mergeCell ref="AK210:AK215"/>
    <mergeCell ref="AI216:AI220"/>
    <mergeCell ref="AK216:AK221"/>
    <mergeCell ref="AI186:AI190"/>
    <mergeCell ref="AK186:AK191"/>
    <mergeCell ref="AI192:AI196"/>
    <mergeCell ref="AK192:AK197"/>
    <mergeCell ref="AI198:AI202"/>
    <mergeCell ref="AK198:AK203"/>
    <mergeCell ref="AH1:AK1"/>
    <mergeCell ref="A1:AG1"/>
    <mergeCell ref="AI276:AI280"/>
    <mergeCell ref="AK276:AK281"/>
    <mergeCell ref="AI282:AI286"/>
    <mergeCell ref="AK282:AK287"/>
    <mergeCell ref="AI288:AI292"/>
    <mergeCell ref="AK288:AK293"/>
    <mergeCell ref="AI258:AI262"/>
    <mergeCell ref="AK258:AK263"/>
    <mergeCell ref="AI264:AI268"/>
    <mergeCell ref="AK264:AK269"/>
    <mergeCell ref="AI270:AI274"/>
    <mergeCell ref="AK270:AK275"/>
    <mergeCell ref="AI240:AI244"/>
    <mergeCell ref="AK240:AK245"/>
    <mergeCell ref="AI246:AI250"/>
    <mergeCell ref="AK246:AK251"/>
    <mergeCell ref="AI252:AI256"/>
    <mergeCell ref="AK252:AK257"/>
    <mergeCell ref="AI222:AI226"/>
    <mergeCell ref="AK222:AK227"/>
    <mergeCell ref="AI228:AI232"/>
    <mergeCell ref="AK228:AK233"/>
  </mergeCells>
  <conditionalFormatting sqref="AH6:AH293">
    <cfRule type="cellIs" dxfId="18" priority="1" operator="equal">
      <formula>1</formula>
    </cfRule>
    <cfRule type="cellIs" dxfId="17" priority="2" operator="equal">
      <formula>3</formula>
    </cfRule>
    <cfRule type="cellIs" dxfId="16" priority="3" operator="equal">
      <formula>2</formula>
    </cfRule>
    <cfRule type="cellIs" dxfId="15" priority="4" operator="equal">
      <formula>1</formula>
    </cfRule>
  </conditionalFormatting>
  <pageMargins left="0.19685039370078741" right="0.19685039370078741" top="0.19685039370078741" bottom="0.19685039370078741" header="0" footer="0"/>
  <pageSetup paperSize="9" scale="58" fitToHeight="0" orientation="landscape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2" sqref="B2"/>
    </sheetView>
  </sheetViews>
  <sheetFormatPr defaultRowHeight="15" x14ac:dyDescent="0.25"/>
  <cols>
    <col min="2" max="2" width="54" customWidth="1"/>
    <col min="3" max="3" width="27.140625" customWidth="1"/>
  </cols>
  <sheetData>
    <row r="1" spans="1:3" ht="34.5" customHeight="1" x14ac:dyDescent="0.25">
      <c r="A1" s="119" t="s">
        <v>472</v>
      </c>
      <c r="B1" s="119" t="s">
        <v>473</v>
      </c>
      <c r="C1" s="119" t="s">
        <v>474</v>
      </c>
    </row>
    <row r="2" spans="1:3" ht="45" customHeight="1" x14ac:dyDescent="0.25">
      <c r="A2" s="118" t="s">
        <v>477</v>
      </c>
      <c r="B2" s="120" t="s">
        <v>479</v>
      </c>
      <c r="C2" s="43" t="s">
        <v>475</v>
      </c>
    </row>
    <row r="3" spans="1:3" ht="45" customHeight="1" x14ac:dyDescent="0.25">
      <c r="A3" s="118" t="s">
        <v>63</v>
      </c>
      <c r="B3" s="120" t="s">
        <v>480</v>
      </c>
      <c r="C3" s="43" t="s">
        <v>476</v>
      </c>
    </row>
    <row r="4" spans="1:3" ht="45" customHeight="1" x14ac:dyDescent="0.25">
      <c r="A4" s="118" t="s">
        <v>471</v>
      </c>
      <c r="B4" s="120" t="s">
        <v>478</v>
      </c>
      <c r="C4" s="43" t="s">
        <v>476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4"/>
  <sheetViews>
    <sheetView workbookViewId="0">
      <selection activeCell="F18" sqref="F18"/>
    </sheetView>
  </sheetViews>
  <sheetFormatPr defaultRowHeight="15" x14ac:dyDescent="0.25"/>
  <cols>
    <col min="2" max="2" width="28.140625" customWidth="1"/>
    <col min="3" max="3" width="13.7109375" customWidth="1"/>
    <col min="4" max="4" width="16.7109375" customWidth="1"/>
    <col min="5" max="5" width="18.28515625" customWidth="1"/>
  </cols>
  <sheetData>
    <row r="1" spans="1:5" x14ac:dyDescent="0.25">
      <c r="A1" s="183" t="s">
        <v>492</v>
      </c>
      <c r="B1" s="183"/>
      <c r="C1" s="183"/>
      <c r="D1" s="183"/>
      <c r="E1" s="183"/>
    </row>
    <row r="2" spans="1:5" x14ac:dyDescent="0.25">
      <c r="A2" s="183" t="s">
        <v>496</v>
      </c>
      <c r="B2" s="183"/>
      <c r="C2" s="183"/>
      <c r="D2" s="183"/>
      <c r="E2" s="183"/>
    </row>
    <row r="3" spans="1:5" x14ac:dyDescent="0.25">
      <c r="A3" s="184" t="s">
        <v>481</v>
      </c>
      <c r="B3" s="184"/>
      <c r="C3" s="184"/>
      <c r="D3" s="184"/>
      <c r="E3" s="184"/>
    </row>
    <row r="5" spans="1:5" ht="36" x14ac:dyDescent="0.25">
      <c r="A5" s="121" t="s">
        <v>56</v>
      </c>
      <c r="B5" s="79" t="s">
        <v>482</v>
      </c>
      <c r="C5" s="79" t="s">
        <v>44</v>
      </c>
      <c r="D5" s="79" t="s">
        <v>61</v>
      </c>
      <c r="E5" s="79" t="s">
        <v>62</v>
      </c>
    </row>
    <row r="6" spans="1:5" x14ac:dyDescent="0.25">
      <c r="A6" s="185" t="s">
        <v>483</v>
      </c>
      <c r="B6" s="186"/>
      <c r="C6" s="186"/>
      <c r="D6" s="186"/>
      <c r="E6" s="187"/>
    </row>
    <row r="7" spans="1:5" x14ac:dyDescent="0.25">
      <c r="A7" s="122">
        <v>1</v>
      </c>
      <c r="B7" s="123" t="s">
        <v>498</v>
      </c>
      <c r="C7" s="122">
        <v>19</v>
      </c>
      <c r="D7" s="122">
        <v>269</v>
      </c>
      <c r="E7" s="122">
        <v>1</v>
      </c>
    </row>
    <row r="8" spans="1:5" x14ac:dyDescent="0.25">
      <c r="A8" s="122">
        <v>2</v>
      </c>
      <c r="B8" s="123" t="s">
        <v>499</v>
      </c>
      <c r="C8" s="122">
        <v>19</v>
      </c>
      <c r="D8" s="122">
        <v>221</v>
      </c>
      <c r="E8" s="122">
        <v>2</v>
      </c>
    </row>
    <row r="9" spans="1:5" x14ac:dyDescent="0.25">
      <c r="A9" s="122">
        <v>3</v>
      </c>
      <c r="B9" s="123" t="s">
        <v>500</v>
      </c>
      <c r="C9" s="122">
        <v>19</v>
      </c>
      <c r="D9" s="122">
        <v>195</v>
      </c>
      <c r="E9" s="122">
        <v>3</v>
      </c>
    </row>
    <row r="10" spans="1:5" x14ac:dyDescent="0.25">
      <c r="A10" s="122">
        <v>4</v>
      </c>
      <c r="B10" s="123" t="s">
        <v>501</v>
      </c>
      <c r="C10" s="122">
        <v>30</v>
      </c>
      <c r="D10" s="122">
        <v>195</v>
      </c>
      <c r="E10" s="122">
        <v>3</v>
      </c>
    </row>
    <row r="11" spans="1:5" x14ac:dyDescent="0.25">
      <c r="A11" s="188" t="s">
        <v>484</v>
      </c>
      <c r="B11" s="189"/>
      <c r="C11" s="189"/>
      <c r="D11" s="189"/>
      <c r="E11" s="190"/>
    </row>
    <row r="12" spans="1:5" x14ac:dyDescent="0.25">
      <c r="A12" s="124">
        <v>1</v>
      </c>
      <c r="B12" s="125" t="s">
        <v>502</v>
      </c>
      <c r="C12" s="126">
        <v>38</v>
      </c>
      <c r="D12" s="126">
        <v>249</v>
      </c>
      <c r="E12" s="126">
        <v>1</v>
      </c>
    </row>
    <row r="13" spans="1:5" x14ac:dyDescent="0.25">
      <c r="A13" s="124">
        <v>2</v>
      </c>
      <c r="B13" s="125" t="s">
        <v>503</v>
      </c>
      <c r="C13" s="126">
        <v>56</v>
      </c>
      <c r="D13" s="126">
        <v>245</v>
      </c>
      <c r="E13" s="126">
        <v>2</v>
      </c>
    </row>
    <row r="14" spans="1:5" x14ac:dyDescent="0.25">
      <c r="A14" s="124">
        <v>3</v>
      </c>
      <c r="B14" s="125" t="s">
        <v>504</v>
      </c>
      <c r="C14" s="126">
        <v>56</v>
      </c>
      <c r="D14" s="126">
        <v>243</v>
      </c>
      <c r="E14" s="126">
        <v>3</v>
      </c>
    </row>
  </sheetData>
  <mergeCells count="5">
    <mergeCell ref="A1:E1"/>
    <mergeCell ref="A2:E2"/>
    <mergeCell ref="A3:E3"/>
    <mergeCell ref="A6:E6"/>
    <mergeCell ref="A11:E11"/>
  </mergeCells>
  <conditionalFormatting sqref="E12:E14 E7:E10">
    <cfRule type="cellIs" dxfId="14" priority="1" operator="equal">
      <formula>3</formula>
    </cfRule>
    <cfRule type="cellIs" dxfId="13" priority="2" operator="equal">
      <formula>2</formula>
    </cfRule>
    <cfRule type="cellIs" dxfId="12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53"/>
  <sheetViews>
    <sheetView zoomScale="80" zoomScaleNormal="80" workbookViewId="0">
      <selection activeCell="A44" sqref="A44:XFD44"/>
    </sheetView>
  </sheetViews>
  <sheetFormatPr defaultRowHeight="15" x14ac:dyDescent="0.25"/>
  <cols>
    <col min="1" max="1" width="5.28515625" customWidth="1"/>
    <col min="6" max="12" width="9.140625" customWidth="1"/>
  </cols>
  <sheetData>
    <row r="1" spans="1:10" x14ac:dyDescent="0.25">
      <c r="A1" s="193" t="s">
        <v>497</v>
      </c>
      <c r="B1" s="193"/>
      <c r="C1" s="193"/>
      <c r="D1" s="193"/>
      <c r="E1" s="193"/>
      <c r="F1" s="193"/>
      <c r="G1" s="193"/>
      <c r="H1" s="193"/>
      <c r="I1" s="193"/>
      <c r="J1" s="193"/>
    </row>
    <row r="3" spans="1:10" x14ac:dyDescent="0.25">
      <c r="B3" s="191" t="s">
        <v>467</v>
      </c>
      <c r="C3" s="191"/>
      <c r="D3" s="191"/>
      <c r="E3" s="191"/>
      <c r="F3" s="44"/>
      <c r="G3" s="192" t="s">
        <v>468</v>
      </c>
      <c r="H3" s="192"/>
      <c r="I3" s="192"/>
      <c r="J3" s="192"/>
    </row>
    <row r="4" spans="1:10" x14ac:dyDescent="0.25">
      <c r="B4" s="116"/>
      <c r="C4" s="116"/>
      <c r="D4" s="116"/>
      <c r="E4" s="116"/>
      <c r="F4" s="44"/>
      <c r="G4" s="116"/>
      <c r="H4" s="116"/>
      <c r="I4" s="116"/>
      <c r="J4" s="116"/>
    </row>
    <row r="5" spans="1:10" ht="35.25" x14ac:dyDescent="0.25">
      <c r="B5" s="45" t="s">
        <v>56</v>
      </c>
      <c r="C5" s="115" t="s">
        <v>44</v>
      </c>
      <c r="D5" s="113" t="s">
        <v>61</v>
      </c>
      <c r="E5" s="111" t="s">
        <v>62</v>
      </c>
      <c r="G5" s="45" t="s">
        <v>56</v>
      </c>
      <c r="H5" s="115" t="s">
        <v>44</v>
      </c>
      <c r="I5" s="113" t="s">
        <v>61</v>
      </c>
      <c r="J5" s="111" t="s">
        <v>62</v>
      </c>
    </row>
    <row r="6" spans="1:10" x14ac:dyDescent="0.25">
      <c r="B6" s="43">
        <v>1</v>
      </c>
      <c r="C6" s="114">
        <v>5</v>
      </c>
      <c r="D6" s="113">
        <f>'дев (ТЕСТ) '!AJ6</f>
        <v>514</v>
      </c>
      <c r="E6" s="112">
        <f t="shared" ref="E6:E53" si="0">IF(ISNUMBER(D6),RANK(D6,$D$6:$D$53,0),"")</f>
        <v>13</v>
      </c>
      <c r="F6" s="44"/>
      <c r="G6" s="43">
        <v>1</v>
      </c>
      <c r="H6" s="114">
        <v>5</v>
      </c>
      <c r="I6" s="113">
        <f>'ЮНОШИ (ТЕСТ)'!AI6</f>
        <v>633</v>
      </c>
      <c r="J6" s="112">
        <f t="shared" ref="J6:J53" si="1">IF(ISNUMBER(I6),RANK(I6,$I$6:$I$53,0),"")</f>
        <v>24</v>
      </c>
    </row>
    <row r="7" spans="1:10" x14ac:dyDescent="0.25">
      <c r="B7" s="43">
        <v>2</v>
      </c>
      <c r="C7" s="114">
        <v>7</v>
      </c>
      <c r="D7" s="113">
        <f>'дев (ТЕСТ) '!AJ12</f>
        <v>340</v>
      </c>
      <c r="E7" s="112">
        <f t="shared" si="0"/>
        <v>32</v>
      </c>
      <c r="F7" s="44"/>
      <c r="G7" s="43">
        <v>2</v>
      </c>
      <c r="H7" s="114">
        <v>7</v>
      </c>
      <c r="I7" s="113">
        <f>'ЮНОШИ (ТЕСТ)'!AI12</f>
        <v>625</v>
      </c>
      <c r="J7" s="112">
        <f t="shared" si="1"/>
        <v>27</v>
      </c>
    </row>
    <row r="8" spans="1:10" x14ac:dyDescent="0.25">
      <c r="B8" s="43">
        <v>3</v>
      </c>
      <c r="C8" s="114">
        <v>9</v>
      </c>
      <c r="D8" s="113">
        <f>'дев (ТЕСТ) '!AJ18</f>
        <v>631</v>
      </c>
      <c r="E8" s="112">
        <f t="shared" si="0"/>
        <v>5</v>
      </c>
      <c r="F8" s="44"/>
      <c r="G8" s="43">
        <v>3</v>
      </c>
      <c r="H8" s="114">
        <v>9</v>
      </c>
      <c r="I8" s="113">
        <f>'ЮНОШИ (ТЕСТ)'!AI18</f>
        <v>903</v>
      </c>
      <c r="J8" s="112">
        <f t="shared" si="1"/>
        <v>1</v>
      </c>
    </row>
    <row r="9" spans="1:10" x14ac:dyDescent="0.25">
      <c r="B9" s="43">
        <v>4</v>
      </c>
      <c r="C9" s="114">
        <v>10</v>
      </c>
      <c r="D9" s="113">
        <f>'дев (ТЕСТ) '!AJ24</f>
        <v>488</v>
      </c>
      <c r="E9" s="112">
        <f t="shared" si="0"/>
        <v>15</v>
      </c>
      <c r="F9" s="44"/>
      <c r="G9" s="43">
        <v>4</v>
      </c>
      <c r="H9" s="114">
        <v>10</v>
      </c>
      <c r="I9" s="113">
        <f>'ЮНОШИ (ТЕСТ)'!AI24</f>
        <v>664</v>
      </c>
      <c r="J9" s="112">
        <f t="shared" si="1"/>
        <v>21</v>
      </c>
    </row>
    <row r="10" spans="1:10" x14ac:dyDescent="0.25">
      <c r="B10" s="43">
        <v>5</v>
      </c>
      <c r="C10" s="114">
        <v>11</v>
      </c>
      <c r="D10" s="113">
        <f>'дев (ТЕСТ) '!AJ30</f>
        <v>0</v>
      </c>
      <c r="E10" s="112">
        <f t="shared" si="0"/>
        <v>36</v>
      </c>
      <c r="F10" s="44"/>
      <c r="G10" s="43">
        <v>5</v>
      </c>
      <c r="H10" s="114">
        <v>11</v>
      </c>
      <c r="I10" s="113">
        <f>'ЮНОШИ (ТЕСТ)'!AI30</f>
        <v>706</v>
      </c>
      <c r="J10" s="112">
        <f t="shared" si="1"/>
        <v>17</v>
      </c>
    </row>
    <row r="11" spans="1:10" x14ac:dyDescent="0.25">
      <c r="B11" s="43">
        <v>6</v>
      </c>
      <c r="C11" s="114">
        <v>12</v>
      </c>
      <c r="D11" s="113">
        <f>'дев (ТЕСТ) '!AJ36</f>
        <v>540</v>
      </c>
      <c r="E11" s="112">
        <f t="shared" si="0"/>
        <v>12</v>
      </c>
      <c r="F11" s="44"/>
      <c r="G11" s="43">
        <v>6</v>
      </c>
      <c r="H11" s="114">
        <v>12</v>
      </c>
      <c r="I11" s="113">
        <f>'ЮНОШИ (ТЕСТ)'!AI36</f>
        <v>709</v>
      </c>
      <c r="J11" s="112">
        <f t="shared" si="1"/>
        <v>16</v>
      </c>
    </row>
    <row r="12" spans="1:10" x14ac:dyDescent="0.25">
      <c r="B12" s="43">
        <v>7</v>
      </c>
      <c r="C12" s="114">
        <v>14</v>
      </c>
      <c r="D12" s="113">
        <f>'дев (ТЕСТ) '!AJ42</f>
        <v>301</v>
      </c>
      <c r="E12" s="112">
        <f t="shared" si="0"/>
        <v>33</v>
      </c>
      <c r="F12" s="44"/>
      <c r="G12" s="43">
        <v>7</v>
      </c>
      <c r="H12" s="114">
        <v>14</v>
      </c>
      <c r="I12" s="113">
        <f>'ЮНОШИ (ТЕСТ)'!AI42</f>
        <v>462</v>
      </c>
      <c r="J12" s="112">
        <f t="shared" si="1"/>
        <v>41</v>
      </c>
    </row>
    <row r="13" spans="1:10" x14ac:dyDescent="0.25">
      <c r="B13" s="43">
        <v>8</v>
      </c>
      <c r="C13" s="114">
        <v>17</v>
      </c>
      <c r="D13" s="113">
        <f>'дев (ТЕСТ) '!AJ48</f>
        <v>363</v>
      </c>
      <c r="E13" s="112">
        <f t="shared" si="0"/>
        <v>28</v>
      </c>
      <c r="F13" s="44"/>
      <c r="G13" s="43">
        <v>8</v>
      </c>
      <c r="H13" s="114">
        <v>17</v>
      </c>
      <c r="I13" s="113">
        <f>'ЮНОШИ (ТЕСТ)'!AI48</f>
        <v>841</v>
      </c>
      <c r="J13" s="112">
        <f t="shared" si="1"/>
        <v>4</v>
      </c>
    </row>
    <row r="14" spans="1:10" x14ac:dyDescent="0.25">
      <c r="B14" s="43">
        <v>9</v>
      </c>
      <c r="C14" s="114">
        <v>18</v>
      </c>
      <c r="D14" s="113">
        <f>'дев (ТЕСТ) '!AJ54</f>
        <v>0</v>
      </c>
      <c r="E14" s="112">
        <f t="shared" si="0"/>
        <v>36</v>
      </c>
      <c r="F14" s="44"/>
      <c r="G14" s="43">
        <v>9</v>
      </c>
      <c r="H14" s="114">
        <v>18</v>
      </c>
      <c r="I14" s="113">
        <f>'ЮНОШИ (ТЕСТ)'!AI54</f>
        <v>0</v>
      </c>
      <c r="J14" s="112">
        <f t="shared" si="1"/>
        <v>42</v>
      </c>
    </row>
    <row r="15" spans="1:10" x14ac:dyDescent="0.25">
      <c r="B15" s="43">
        <v>10</v>
      </c>
      <c r="C15" s="114">
        <v>19</v>
      </c>
      <c r="D15" s="113">
        <f>'дев (ТЕСТ) '!AJ60</f>
        <v>884</v>
      </c>
      <c r="E15" s="112">
        <f t="shared" si="0"/>
        <v>1</v>
      </c>
      <c r="F15" s="44"/>
      <c r="G15" s="43">
        <v>10</v>
      </c>
      <c r="H15" s="114">
        <v>19</v>
      </c>
      <c r="I15" s="113">
        <f>'ЮНОШИ (ТЕСТ)'!AI60</f>
        <v>754</v>
      </c>
      <c r="J15" s="112">
        <f t="shared" si="1"/>
        <v>10</v>
      </c>
    </row>
    <row r="16" spans="1:10" x14ac:dyDescent="0.25">
      <c r="B16" s="43">
        <v>11</v>
      </c>
      <c r="C16" s="114">
        <v>20</v>
      </c>
      <c r="D16" s="113">
        <f>'дев (ТЕСТ) '!AJ66</f>
        <v>250</v>
      </c>
      <c r="E16" s="112">
        <f t="shared" si="0"/>
        <v>34</v>
      </c>
      <c r="F16" s="44"/>
      <c r="G16" s="43">
        <v>11</v>
      </c>
      <c r="H16" s="114">
        <v>20</v>
      </c>
      <c r="I16" s="113">
        <f>'ЮНОШИ (ТЕСТ)'!AI66</f>
        <v>495</v>
      </c>
      <c r="J16" s="112">
        <f t="shared" si="1"/>
        <v>39</v>
      </c>
    </row>
    <row r="17" spans="2:10" x14ac:dyDescent="0.25">
      <c r="B17" s="43">
        <v>12</v>
      </c>
      <c r="C17" s="114">
        <v>22</v>
      </c>
      <c r="D17" s="113">
        <f>'дев (ТЕСТ) '!AJ72</f>
        <v>549</v>
      </c>
      <c r="E17" s="112">
        <f t="shared" si="0"/>
        <v>11</v>
      </c>
      <c r="F17" s="44"/>
      <c r="G17" s="43">
        <v>12</v>
      </c>
      <c r="H17" s="114">
        <v>22</v>
      </c>
      <c r="I17" s="113">
        <f>'ЮНОШИ (ТЕСТ)'!AI72</f>
        <v>740</v>
      </c>
      <c r="J17" s="112">
        <f t="shared" si="1"/>
        <v>13</v>
      </c>
    </row>
    <row r="18" spans="2:10" x14ac:dyDescent="0.25">
      <c r="B18" s="43">
        <v>13</v>
      </c>
      <c r="C18" s="114">
        <v>23</v>
      </c>
      <c r="D18" s="113">
        <f>'дев (ТЕСТ) '!AJ78</f>
        <v>0</v>
      </c>
      <c r="E18" s="112">
        <f t="shared" si="0"/>
        <v>36</v>
      </c>
      <c r="F18" s="44"/>
      <c r="G18" s="43">
        <v>13</v>
      </c>
      <c r="H18" s="114">
        <v>23</v>
      </c>
      <c r="I18" s="113">
        <f>'ЮНОШИ (ТЕСТ)'!AI78</f>
        <v>762</v>
      </c>
      <c r="J18" s="112">
        <f t="shared" si="1"/>
        <v>9</v>
      </c>
    </row>
    <row r="19" spans="2:10" x14ac:dyDescent="0.25">
      <c r="B19" s="43">
        <v>14</v>
      </c>
      <c r="C19" s="114">
        <v>24</v>
      </c>
      <c r="D19" s="113">
        <f>'дев (ТЕСТ) '!AJ84</f>
        <v>457</v>
      </c>
      <c r="E19" s="112">
        <f t="shared" si="0"/>
        <v>20</v>
      </c>
      <c r="F19" s="44"/>
      <c r="G19" s="43">
        <v>14</v>
      </c>
      <c r="H19" s="114">
        <v>24</v>
      </c>
      <c r="I19" s="113">
        <f>'ЮНОШИ (ТЕСТ)'!AI84</f>
        <v>497</v>
      </c>
      <c r="J19" s="112">
        <f t="shared" si="1"/>
        <v>38</v>
      </c>
    </row>
    <row r="20" spans="2:10" x14ac:dyDescent="0.25">
      <c r="B20" s="43">
        <v>15</v>
      </c>
      <c r="C20" s="114">
        <v>26</v>
      </c>
      <c r="D20" s="113">
        <f>'дев (ТЕСТ) '!AJ90</f>
        <v>346</v>
      </c>
      <c r="E20" s="112">
        <f t="shared" si="0"/>
        <v>30</v>
      </c>
      <c r="F20" s="44"/>
      <c r="G20" s="43">
        <v>15</v>
      </c>
      <c r="H20" s="114">
        <v>26</v>
      </c>
      <c r="I20" s="113">
        <f>'ЮНОШИ (ТЕСТ)'!AI90</f>
        <v>559</v>
      </c>
      <c r="J20" s="112">
        <f t="shared" si="1"/>
        <v>33</v>
      </c>
    </row>
    <row r="21" spans="2:10" x14ac:dyDescent="0.25">
      <c r="B21" s="43">
        <v>16</v>
      </c>
      <c r="C21" s="114">
        <v>27</v>
      </c>
      <c r="D21" s="113">
        <f>'дев (ТЕСТ) '!AJ96</f>
        <v>487</v>
      </c>
      <c r="E21" s="112">
        <f t="shared" si="0"/>
        <v>16</v>
      </c>
      <c r="F21" s="44"/>
      <c r="G21" s="43">
        <v>16</v>
      </c>
      <c r="H21" s="114">
        <v>27</v>
      </c>
      <c r="I21" s="113">
        <f>'ЮНОШИ (ТЕСТ)'!AI96</f>
        <v>544</v>
      </c>
      <c r="J21" s="112">
        <f t="shared" si="1"/>
        <v>35</v>
      </c>
    </row>
    <row r="22" spans="2:10" x14ac:dyDescent="0.25">
      <c r="B22" s="43">
        <v>17</v>
      </c>
      <c r="C22" s="114">
        <v>28</v>
      </c>
      <c r="D22" s="113">
        <f>'дев (ТЕСТ) '!AJ102</f>
        <v>0</v>
      </c>
      <c r="E22" s="112">
        <f t="shared" si="0"/>
        <v>36</v>
      </c>
      <c r="F22" s="44"/>
      <c r="G22" s="43">
        <v>17</v>
      </c>
      <c r="H22" s="114">
        <v>28</v>
      </c>
      <c r="I22" s="113">
        <f>'ЮНОШИ (ТЕСТ)'!AI102</f>
        <v>0</v>
      </c>
      <c r="J22" s="112">
        <f t="shared" si="1"/>
        <v>42</v>
      </c>
    </row>
    <row r="23" spans="2:10" x14ac:dyDescent="0.25">
      <c r="B23" s="43">
        <v>18</v>
      </c>
      <c r="C23" s="114">
        <v>29</v>
      </c>
      <c r="D23" s="113">
        <f>'дев (ТЕСТ) '!AJ108</f>
        <v>0</v>
      </c>
      <c r="E23" s="112">
        <f t="shared" si="0"/>
        <v>36</v>
      </c>
      <c r="F23" s="44"/>
      <c r="G23" s="43">
        <v>18</v>
      </c>
      <c r="H23" s="114">
        <v>29</v>
      </c>
      <c r="I23" s="113">
        <f>'ЮНОШИ (ТЕСТ)'!AI108</f>
        <v>771</v>
      </c>
      <c r="J23" s="112">
        <f t="shared" si="1"/>
        <v>8</v>
      </c>
    </row>
    <row r="24" spans="2:10" x14ac:dyDescent="0.25">
      <c r="B24" s="43">
        <v>19</v>
      </c>
      <c r="C24" s="114">
        <v>30</v>
      </c>
      <c r="D24" s="113">
        <f>'дев (ТЕСТ) '!AJ114</f>
        <v>728</v>
      </c>
      <c r="E24" s="112">
        <f t="shared" si="0"/>
        <v>2</v>
      </c>
      <c r="F24" s="44"/>
      <c r="G24" s="43">
        <v>19</v>
      </c>
      <c r="H24" s="114">
        <v>30</v>
      </c>
      <c r="I24" s="113">
        <f>'ЮНОШИ (ТЕСТ)'!AI114</f>
        <v>673</v>
      </c>
      <c r="J24" s="112">
        <f t="shared" si="1"/>
        <v>19</v>
      </c>
    </row>
    <row r="25" spans="2:10" x14ac:dyDescent="0.25">
      <c r="B25" s="43">
        <v>20</v>
      </c>
      <c r="C25" s="114">
        <v>31</v>
      </c>
      <c r="D25" s="113">
        <f>'дев (ТЕСТ) '!AJ120</f>
        <v>514</v>
      </c>
      <c r="E25" s="112">
        <f t="shared" si="0"/>
        <v>13</v>
      </c>
      <c r="F25" s="44"/>
      <c r="G25" s="43">
        <v>20</v>
      </c>
      <c r="H25" s="114">
        <v>31</v>
      </c>
      <c r="I25" s="113">
        <f>'ЮНОШИ (ТЕСТ)'!AI120</f>
        <v>697</v>
      </c>
      <c r="J25" s="112">
        <f t="shared" si="1"/>
        <v>18</v>
      </c>
    </row>
    <row r="26" spans="2:10" x14ac:dyDescent="0.25">
      <c r="B26" s="43">
        <v>21</v>
      </c>
      <c r="C26" s="114">
        <v>32</v>
      </c>
      <c r="D26" s="113">
        <f>'дев (ТЕСТ) '!AJ126</f>
        <v>673</v>
      </c>
      <c r="E26" s="112">
        <f t="shared" si="0"/>
        <v>3</v>
      </c>
      <c r="F26" s="44"/>
      <c r="G26" s="43">
        <v>21</v>
      </c>
      <c r="H26" s="114">
        <v>32</v>
      </c>
      <c r="I26" s="113">
        <f>'ЮНОШИ (ТЕСТ)'!AI126</f>
        <v>627</v>
      </c>
      <c r="J26" s="112">
        <f t="shared" si="1"/>
        <v>26</v>
      </c>
    </row>
    <row r="27" spans="2:10" x14ac:dyDescent="0.25">
      <c r="B27" s="43">
        <v>22</v>
      </c>
      <c r="C27" s="114">
        <v>34</v>
      </c>
      <c r="D27" s="113">
        <f>'дев (ТЕСТ) '!AJ132</f>
        <v>407</v>
      </c>
      <c r="E27" s="112">
        <f t="shared" si="0"/>
        <v>24</v>
      </c>
      <c r="F27" s="44"/>
      <c r="G27" s="43">
        <v>22</v>
      </c>
      <c r="H27" s="114">
        <v>34</v>
      </c>
      <c r="I27" s="113">
        <f>'ЮНОШИ (ТЕСТ)'!AI132</f>
        <v>593</v>
      </c>
      <c r="J27" s="112">
        <f t="shared" si="1"/>
        <v>29</v>
      </c>
    </row>
    <row r="28" spans="2:10" x14ac:dyDescent="0.25">
      <c r="B28" s="43">
        <v>23</v>
      </c>
      <c r="C28" s="114">
        <v>36</v>
      </c>
      <c r="D28" s="113">
        <f>'дев (ТЕСТ) '!AJ138</f>
        <v>455</v>
      </c>
      <c r="E28" s="112">
        <f t="shared" si="0"/>
        <v>21</v>
      </c>
      <c r="F28" s="44"/>
      <c r="G28" s="43">
        <v>23</v>
      </c>
      <c r="H28" s="114">
        <v>36</v>
      </c>
      <c r="I28" s="113">
        <f>'ЮНОШИ (ТЕСТ)'!AI138</f>
        <v>577</v>
      </c>
      <c r="J28" s="112">
        <f t="shared" si="1"/>
        <v>31</v>
      </c>
    </row>
    <row r="29" spans="2:10" x14ac:dyDescent="0.25">
      <c r="B29" s="43">
        <v>24</v>
      </c>
      <c r="C29" s="114">
        <v>38</v>
      </c>
      <c r="D29" s="113">
        <f>'дев (ТЕСТ) '!AJ144</f>
        <v>588</v>
      </c>
      <c r="E29" s="112">
        <f t="shared" si="0"/>
        <v>8</v>
      </c>
      <c r="F29" s="44"/>
      <c r="G29" s="43">
        <v>24</v>
      </c>
      <c r="H29" s="114">
        <v>38</v>
      </c>
      <c r="I29" s="113">
        <f>'ЮНОШИ (ТЕСТ)'!AI144</f>
        <v>842</v>
      </c>
      <c r="J29" s="112">
        <f t="shared" si="1"/>
        <v>3</v>
      </c>
    </row>
    <row r="30" spans="2:10" x14ac:dyDescent="0.25">
      <c r="B30" s="43">
        <v>25</v>
      </c>
      <c r="C30" s="114">
        <v>39</v>
      </c>
      <c r="D30" s="113">
        <f>'дев (ТЕСТ) '!AJ150</f>
        <v>0</v>
      </c>
      <c r="E30" s="112">
        <f t="shared" si="0"/>
        <v>36</v>
      </c>
      <c r="F30" s="44"/>
      <c r="G30" s="43">
        <v>25</v>
      </c>
      <c r="H30" s="114">
        <v>39</v>
      </c>
      <c r="I30" s="113">
        <f>'ЮНОШИ (ТЕСТ)'!AI150</f>
        <v>581</v>
      </c>
      <c r="J30" s="112">
        <f t="shared" si="1"/>
        <v>30</v>
      </c>
    </row>
    <row r="31" spans="2:10" x14ac:dyDescent="0.25">
      <c r="B31" s="43">
        <v>26</v>
      </c>
      <c r="C31" s="114">
        <v>40</v>
      </c>
      <c r="D31" s="113">
        <f>'дев (ТЕСТ) '!AJ156</f>
        <v>461</v>
      </c>
      <c r="E31" s="112">
        <f t="shared" si="0"/>
        <v>19</v>
      </c>
      <c r="F31" s="44"/>
      <c r="G31" s="43">
        <v>26</v>
      </c>
      <c r="H31" s="114">
        <v>40</v>
      </c>
      <c r="I31" s="113">
        <f>'ЮНОШИ (ТЕСТ)'!AI156</f>
        <v>510</v>
      </c>
      <c r="J31" s="112">
        <f t="shared" si="1"/>
        <v>37</v>
      </c>
    </row>
    <row r="32" spans="2:10" x14ac:dyDescent="0.25">
      <c r="B32" s="43">
        <v>27</v>
      </c>
      <c r="C32" s="114">
        <v>41</v>
      </c>
      <c r="D32" s="113">
        <f>'дев (ТЕСТ) '!AJ162</f>
        <v>344</v>
      </c>
      <c r="E32" s="112">
        <f t="shared" si="0"/>
        <v>31</v>
      </c>
      <c r="F32" s="44"/>
      <c r="G32" s="43">
        <v>27</v>
      </c>
      <c r="H32" s="114">
        <v>41</v>
      </c>
      <c r="I32" s="113">
        <f>'ЮНОШИ (ТЕСТ)'!AI162</f>
        <v>539</v>
      </c>
      <c r="J32" s="112">
        <f t="shared" si="1"/>
        <v>36</v>
      </c>
    </row>
    <row r="33" spans="2:10" x14ac:dyDescent="0.25">
      <c r="B33" s="43">
        <v>28</v>
      </c>
      <c r="C33" s="114">
        <v>42</v>
      </c>
      <c r="D33" s="113">
        <f>'дев (ТЕСТ) '!AJ168</f>
        <v>0</v>
      </c>
      <c r="E33" s="112">
        <f t="shared" si="0"/>
        <v>36</v>
      </c>
      <c r="F33" s="44"/>
      <c r="G33" s="43">
        <v>28</v>
      </c>
      <c r="H33" s="114">
        <v>42</v>
      </c>
      <c r="I33" s="113">
        <f>'ЮНОШИ (ТЕСТ)'!AI168</f>
        <v>744</v>
      </c>
      <c r="J33" s="112">
        <f t="shared" si="1"/>
        <v>12</v>
      </c>
    </row>
    <row r="34" spans="2:10" x14ac:dyDescent="0.25">
      <c r="B34" s="43">
        <v>29</v>
      </c>
      <c r="C34" s="114">
        <v>43</v>
      </c>
      <c r="D34" s="113">
        <f>'дев (ТЕСТ) '!AJ174</f>
        <v>355</v>
      </c>
      <c r="E34" s="112">
        <f t="shared" si="0"/>
        <v>29</v>
      </c>
      <c r="F34" s="44"/>
      <c r="G34" s="43">
        <v>29</v>
      </c>
      <c r="H34" s="114">
        <v>43</v>
      </c>
      <c r="I34" s="113">
        <f>'ЮНОШИ (ТЕСТ)'!AI174</f>
        <v>739</v>
      </c>
      <c r="J34" s="112">
        <f t="shared" si="1"/>
        <v>14</v>
      </c>
    </row>
    <row r="35" spans="2:10" x14ac:dyDescent="0.25">
      <c r="B35" s="43">
        <v>30</v>
      </c>
      <c r="C35" s="114">
        <v>44</v>
      </c>
      <c r="D35" s="113">
        <f>'дев (ТЕСТ) '!AJ180</f>
        <v>442</v>
      </c>
      <c r="E35" s="112">
        <f t="shared" si="0"/>
        <v>23</v>
      </c>
      <c r="F35" s="44"/>
      <c r="G35" s="43">
        <v>30</v>
      </c>
      <c r="H35" s="114">
        <v>44</v>
      </c>
      <c r="I35" s="113">
        <f>'ЮНОШИ (ТЕСТ)'!AI180</f>
        <v>574</v>
      </c>
      <c r="J35" s="112">
        <f t="shared" si="1"/>
        <v>32</v>
      </c>
    </row>
    <row r="36" spans="2:10" x14ac:dyDescent="0.25">
      <c r="B36" s="43">
        <v>31</v>
      </c>
      <c r="C36" s="114">
        <v>45</v>
      </c>
      <c r="D36" s="113">
        <f>'дев (ТЕСТ) '!AJ186</f>
        <v>558</v>
      </c>
      <c r="E36" s="112">
        <f t="shared" si="0"/>
        <v>9</v>
      </c>
      <c r="F36" s="44"/>
      <c r="G36" s="43">
        <v>31</v>
      </c>
      <c r="H36" s="114">
        <v>45</v>
      </c>
      <c r="I36" s="113">
        <f>'ЮНОШИ (ТЕСТ)'!AI186</f>
        <v>754</v>
      </c>
      <c r="J36" s="112">
        <f t="shared" si="1"/>
        <v>10</v>
      </c>
    </row>
    <row r="37" spans="2:10" x14ac:dyDescent="0.25">
      <c r="B37" s="43">
        <v>32</v>
      </c>
      <c r="C37" s="114">
        <v>46</v>
      </c>
      <c r="D37" s="113">
        <f>'дев (ТЕСТ) '!AJ192</f>
        <v>396</v>
      </c>
      <c r="E37" s="112">
        <f t="shared" si="0"/>
        <v>26</v>
      </c>
      <c r="F37" s="44"/>
      <c r="G37" s="43">
        <v>32</v>
      </c>
      <c r="H37" s="114">
        <v>46</v>
      </c>
      <c r="I37" s="113">
        <f>'ЮНОШИ (ТЕСТ)'!AI192</f>
        <v>643</v>
      </c>
      <c r="J37" s="112">
        <f t="shared" si="1"/>
        <v>22</v>
      </c>
    </row>
    <row r="38" spans="2:10" x14ac:dyDescent="0.25">
      <c r="B38" s="43">
        <v>33</v>
      </c>
      <c r="C38" s="114">
        <v>47</v>
      </c>
      <c r="D38" s="113">
        <f>'дев (ТЕСТ) '!AJ198</f>
        <v>623</v>
      </c>
      <c r="E38" s="112">
        <f t="shared" si="0"/>
        <v>6</v>
      </c>
      <c r="F38" s="44"/>
      <c r="G38" s="43">
        <v>33</v>
      </c>
      <c r="H38" s="114">
        <v>47</v>
      </c>
      <c r="I38" s="113">
        <f>'ЮНОШИ (ТЕСТ)'!AI198</f>
        <v>816</v>
      </c>
      <c r="J38" s="112">
        <f t="shared" si="1"/>
        <v>5</v>
      </c>
    </row>
    <row r="39" spans="2:10" x14ac:dyDescent="0.25">
      <c r="B39" s="43">
        <v>34</v>
      </c>
      <c r="C39" s="114">
        <v>48</v>
      </c>
      <c r="D39" s="113">
        <f>'дев (ТЕСТ) '!AJ204</f>
        <v>595</v>
      </c>
      <c r="E39" s="112">
        <f t="shared" si="0"/>
        <v>7</v>
      </c>
      <c r="F39" s="44"/>
      <c r="G39" s="43">
        <v>34</v>
      </c>
      <c r="H39" s="114">
        <v>48</v>
      </c>
      <c r="I39" s="113">
        <f>'ЮНОШИ (ТЕСТ)'!AI204</f>
        <v>616</v>
      </c>
      <c r="J39" s="112">
        <f t="shared" si="1"/>
        <v>28</v>
      </c>
    </row>
    <row r="40" spans="2:10" x14ac:dyDescent="0.25">
      <c r="B40" s="43">
        <v>35</v>
      </c>
      <c r="C40" s="114">
        <v>49</v>
      </c>
      <c r="D40" s="113">
        <f>'дев (ТЕСТ) '!AJ210</f>
        <v>469</v>
      </c>
      <c r="E40" s="112">
        <f t="shared" si="0"/>
        <v>18</v>
      </c>
      <c r="F40" s="44"/>
      <c r="G40" s="43">
        <v>35</v>
      </c>
      <c r="H40" s="114">
        <v>49</v>
      </c>
      <c r="I40" s="113">
        <f>'ЮНОШИ (ТЕСТ)'!AI210</f>
        <v>721</v>
      </c>
      <c r="J40" s="112">
        <f t="shared" si="1"/>
        <v>15</v>
      </c>
    </row>
    <row r="41" spans="2:10" x14ac:dyDescent="0.25">
      <c r="B41" s="43">
        <v>36</v>
      </c>
      <c r="C41" s="114">
        <v>50</v>
      </c>
      <c r="D41" s="113">
        <f>'дев (ТЕСТ) '!AJ216</f>
        <v>396</v>
      </c>
      <c r="E41" s="112">
        <f t="shared" si="0"/>
        <v>26</v>
      </c>
      <c r="F41" s="44"/>
      <c r="G41" s="43">
        <v>36</v>
      </c>
      <c r="H41" s="114">
        <v>50</v>
      </c>
      <c r="I41" s="113">
        <f>'ЮНОШИ (ТЕСТ)'!AI216</f>
        <v>549</v>
      </c>
      <c r="J41" s="112">
        <f t="shared" si="1"/>
        <v>34</v>
      </c>
    </row>
    <row r="42" spans="2:10" x14ac:dyDescent="0.25">
      <c r="B42" s="43">
        <v>37</v>
      </c>
      <c r="C42" s="114">
        <v>51</v>
      </c>
      <c r="D42" s="113">
        <f>'дев (ТЕСТ) '!AJ222</f>
        <v>0</v>
      </c>
      <c r="E42" s="112">
        <f t="shared" si="0"/>
        <v>36</v>
      </c>
      <c r="F42" s="44"/>
      <c r="G42" s="43">
        <v>37</v>
      </c>
      <c r="H42" s="114">
        <v>51</v>
      </c>
      <c r="I42" s="113">
        <f>'ЮНОШИ (ТЕСТ)'!AI222</f>
        <v>0</v>
      </c>
      <c r="J42" s="112">
        <f t="shared" si="1"/>
        <v>42</v>
      </c>
    </row>
    <row r="43" spans="2:10" x14ac:dyDescent="0.25">
      <c r="B43" s="43">
        <v>38</v>
      </c>
      <c r="C43" s="114">
        <v>52</v>
      </c>
      <c r="D43" s="113">
        <f>'дев (ТЕСТ) '!AJ228</f>
        <v>397</v>
      </c>
      <c r="E43" s="112">
        <f t="shared" si="0"/>
        <v>25</v>
      </c>
      <c r="F43" s="44"/>
      <c r="G43" s="43">
        <v>38</v>
      </c>
      <c r="H43" s="114">
        <v>52</v>
      </c>
      <c r="I43" s="113">
        <f>'ЮНОШИ (ТЕСТ)'!AI228</f>
        <v>637</v>
      </c>
      <c r="J43" s="112">
        <f t="shared" si="1"/>
        <v>23</v>
      </c>
    </row>
    <row r="44" spans="2:10" x14ac:dyDescent="0.25">
      <c r="B44" s="43">
        <v>39</v>
      </c>
      <c r="C44" s="114">
        <v>53</v>
      </c>
      <c r="D44" s="113">
        <f>'дев (ТЕСТ) '!AJ234</f>
        <v>445</v>
      </c>
      <c r="E44" s="112">
        <f t="shared" si="0"/>
        <v>22</v>
      </c>
      <c r="F44" s="44"/>
      <c r="G44" s="43">
        <v>39</v>
      </c>
      <c r="H44" s="114">
        <v>53</v>
      </c>
      <c r="I44" s="113">
        <f>'ЮНОШИ (ТЕСТ)'!AI234</f>
        <v>673</v>
      </c>
      <c r="J44" s="112">
        <f t="shared" si="1"/>
        <v>19</v>
      </c>
    </row>
    <row r="45" spans="2:10" x14ac:dyDescent="0.25">
      <c r="B45" s="43">
        <v>40</v>
      </c>
      <c r="C45" s="114">
        <v>55</v>
      </c>
      <c r="D45" s="113">
        <f>'дев (ТЕСТ) '!AJ240</f>
        <v>0</v>
      </c>
      <c r="E45" s="112">
        <f t="shared" si="0"/>
        <v>36</v>
      </c>
      <c r="F45" s="44"/>
      <c r="G45" s="43">
        <v>40</v>
      </c>
      <c r="H45" s="114">
        <v>55</v>
      </c>
      <c r="I45" s="113">
        <f>'ЮНОШИ (ТЕСТ)'!AI240</f>
        <v>776</v>
      </c>
      <c r="J45" s="112">
        <f t="shared" si="1"/>
        <v>7</v>
      </c>
    </row>
    <row r="46" spans="2:10" x14ac:dyDescent="0.25">
      <c r="B46" s="43">
        <v>41</v>
      </c>
      <c r="C46" s="114">
        <v>56</v>
      </c>
      <c r="D46" s="113">
        <f>'дев (ТЕСТ) '!AJ246</f>
        <v>209</v>
      </c>
      <c r="E46" s="112">
        <f t="shared" si="0"/>
        <v>35</v>
      </c>
      <c r="F46" s="44"/>
      <c r="G46" s="43">
        <v>41</v>
      </c>
      <c r="H46" s="114">
        <v>56</v>
      </c>
      <c r="I46" s="113">
        <f>'ЮНОШИ (ТЕСТ)'!AI246</f>
        <v>875</v>
      </c>
      <c r="J46" s="112">
        <f t="shared" si="1"/>
        <v>2</v>
      </c>
    </row>
    <row r="47" spans="2:10" x14ac:dyDescent="0.25">
      <c r="B47" s="43">
        <v>42</v>
      </c>
      <c r="C47" s="114">
        <v>58</v>
      </c>
      <c r="D47" s="113">
        <f>'дев (ТЕСТ) '!AJ252</f>
        <v>0</v>
      </c>
      <c r="E47" s="112">
        <f t="shared" si="0"/>
        <v>36</v>
      </c>
      <c r="F47" s="44"/>
      <c r="G47" s="43">
        <v>42</v>
      </c>
      <c r="H47" s="114">
        <v>58</v>
      </c>
      <c r="I47" s="113">
        <f>'ЮНОШИ (ТЕСТ)'!AI252</f>
        <v>0</v>
      </c>
      <c r="J47" s="112">
        <f t="shared" si="1"/>
        <v>42</v>
      </c>
    </row>
    <row r="48" spans="2:10" x14ac:dyDescent="0.25">
      <c r="B48" s="43">
        <v>43</v>
      </c>
      <c r="C48" s="114">
        <v>59</v>
      </c>
      <c r="D48" s="113">
        <f>'дев (ТЕСТ) '!AJ258</f>
        <v>0</v>
      </c>
      <c r="E48" s="112">
        <f t="shared" si="0"/>
        <v>36</v>
      </c>
      <c r="F48" s="44"/>
      <c r="G48" s="43">
        <v>43</v>
      </c>
      <c r="H48" s="114">
        <v>59</v>
      </c>
      <c r="I48" s="113">
        <f>'ЮНОШИ (ТЕСТ)'!AI258</f>
        <v>789</v>
      </c>
      <c r="J48" s="112">
        <f t="shared" si="1"/>
        <v>6</v>
      </c>
    </row>
    <row r="49" spans="2:10" x14ac:dyDescent="0.25">
      <c r="B49" s="43">
        <v>44</v>
      </c>
      <c r="C49" s="114">
        <v>63</v>
      </c>
      <c r="D49" s="113">
        <f>'дев (ТЕСТ) '!AJ264</f>
        <v>0</v>
      </c>
      <c r="E49" s="112">
        <f t="shared" si="0"/>
        <v>36</v>
      </c>
      <c r="F49" s="44"/>
      <c r="G49" s="43">
        <v>44</v>
      </c>
      <c r="H49" s="114">
        <v>63</v>
      </c>
      <c r="I49" s="113">
        <f>'ЮНОШИ (ТЕСТ)'!AI264</f>
        <v>0</v>
      </c>
      <c r="J49" s="112">
        <f t="shared" si="1"/>
        <v>42</v>
      </c>
    </row>
    <row r="50" spans="2:10" x14ac:dyDescent="0.25">
      <c r="B50" s="43">
        <v>45</v>
      </c>
      <c r="C50" s="114">
        <v>67</v>
      </c>
      <c r="D50" s="113">
        <f>'дев (ТЕСТ) '!AJ270</f>
        <v>474</v>
      </c>
      <c r="E50" s="112">
        <f t="shared" si="0"/>
        <v>17</v>
      </c>
      <c r="F50" s="44"/>
      <c r="G50" s="43">
        <v>45</v>
      </c>
      <c r="H50" s="114">
        <v>67</v>
      </c>
      <c r="I50" s="113">
        <f>'ЮНОШИ (ТЕСТ)'!AI270</f>
        <v>0</v>
      </c>
      <c r="J50" s="112">
        <f t="shared" si="1"/>
        <v>42</v>
      </c>
    </row>
    <row r="51" spans="2:10" x14ac:dyDescent="0.25">
      <c r="B51" s="43">
        <v>46</v>
      </c>
      <c r="C51" s="114">
        <v>75</v>
      </c>
      <c r="D51" s="113">
        <f>'дев (ТЕСТ) '!AJ276</f>
        <v>551</v>
      </c>
      <c r="E51" s="112">
        <f t="shared" si="0"/>
        <v>10</v>
      </c>
      <c r="F51" s="44"/>
      <c r="G51" s="43">
        <v>46</v>
      </c>
      <c r="H51" s="114">
        <v>75</v>
      </c>
      <c r="I51" s="113">
        <f>'ЮНОШИ (ТЕСТ)'!AI276</f>
        <v>628</v>
      </c>
      <c r="J51" s="112">
        <f t="shared" si="1"/>
        <v>25</v>
      </c>
    </row>
    <row r="52" spans="2:10" x14ac:dyDescent="0.25">
      <c r="B52" s="43">
        <v>48</v>
      </c>
      <c r="C52" s="114" t="s">
        <v>469</v>
      </c>
      <c r="D52" s="113">
        <f>'дев (ТЕСТ) '!AJ288</f>
        <v>638</v>
      </c>
      <c r="E52" s="112">
        <f t="shared" si="0"/>
        <v>4</v>
      </c>
      <c r="F52" s="44"/>
      <c r="G52" s="43">
        <v>48</v>
      </c>
      <c r="H52" s="114" t="s">
        <v>469</v>
      </c>
      <c r="I52" s="113">
        <f>'ЮНОШИ (ТЕСТ)'!AI288</f>
        <v>486</v>
      </c>
      <c r="J52" s="112">
        <f t="shared" si="1"/>
        <v>40</v>
      </c>
    </row>
    <row r="53" spans="2:10" x14ac:dyDescent="0.25">
      <c r="B53" s="43">
        <v>47</v>
      </c>
      <c r="C53" s="114" t="s">
        <v>457</v>
      </c>
      <c r="D53" s="113">
        <f>'дев (ТЕСТ) '!AJ282</f>
        <v>0</v>
      </c>
      <c r="E53" s="112">
        <f t="shared" si="0"/>
        <v>36</v>
      </c>
      <c r="G53" s="43">
        <v>47</v>
      </c>
      <c r="H53" s="114" t="s">
        <v>457</v>
      </c>
      <c r="I53" s="113">
        <f>'ЮНОШИ (ТЕСТ)'!AI282</f>
        <v>0</v>
      </c>
      <c r="J53" s="112">
        <f t="shared" si="1"/>
        <v>42</v>
      </c>
    </row>
  </sheetData>
  <sheetProtection sheet="1" objects="1" scenarios="1"/>
  <mergeCells count="3">
    <mergeCell ref="B3:E3"/>
    <mergeCell ref="G3:J3"/>
    <mergeCell ref="A1:J1"/>
  </mergeCells>
  <conditionalFormatting sqref="E6:E53 J6:J53">
    <cfRule type="cellIs" dxfId="11" priority="1" operator="equal">
      <formula>3</formula>
    </cfRule>
    <cfRule type="cellIs" dxfId="10" priority="2" operator="equal">
      <formula>2</formula>
    </cfRule>
    <cfRule type="cellIs" dxfId="9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53"/>
  <sheetViews>
    <sheetView zoomScale="80" zoomScaleNormal="80" workbookViewId="0">
      <selection activeCell="R14" sqref="R14"/>
    </sheetView>
  </sheetViews>
  <sheetFormatPr defaultRowHeight="15" x14ac:dyDescent="0.25"/>
  <cols>
    <col min="1" max="1" width="5.28515625" customWidth="1"/>
    <col min="6" max="12" width="9.140625" customWidth="1"/>
  </cols>
  <sheetData>
    <row r="1" spans="1:10" x14ac:dyDescent="0.25">
      <c r="A1" s="193" t="s">
        <v>497</v>
      </c>
      <c r="B1" s="193"/>
      <c r="C1" s="193"/>
      <c r="D1" s="193"/>
      <c r="E1" s="193"/>
      <c r="F1" s="193"/>
      <c r="G1" s="193"/>
      <c r="H1" s="193"/>
      <c r="I1" s="193"/>
      <c r="J1" s="193"/>
    </row>
    <row r="3" spans="1:10" x14ac:dyDescent="0.25">
      <c r="B3" s="191" t="s">
        <v>467</v>
      </c>
      <c r="C3" s="191"/>
      <c r="D3" s="191"/>
      <c r="E3" s="191"/>
      <c r="F3" s="44"/>
      <c r="G3" s="192" t="s">
        <v>468</v>
      </c>
      <c r="H3" s="192"/>
      <c r="I3" s="192"/>
      <c r="J3" s="192"/>
    </row>
    <row r="4" spans="1:10" x14ac:dyDescent="0.25">
      <c r="B4" s="153"/>
      <c r="C4" s="153"/>
      <c r="D4" s="153"/>
      <c r="E4" s="153"/>
      <c r="F4" s="44"/>
      <c r="G4" s="153"/>
      <c r="H4" s="153"/>
      <c r="I4" s="153"/>
      <c r="J4" s="153"/>
    </row>
    <row r="5" spans="1:10" ht="35.25" x14ac:dyDescent="0.25">
      <c r="B5" s="45" t="s">
        <v>56</v>
      </c>
      <c r="C5" s="115" t="s">
        <v>44</v>
      </c>
      <c r="D5" s="113" t="s">
        <v>61</v>
      </c>
      <c r="E5" s="111" t="s">
        <v>62</v>
      </c>
      <c r="G5" s="45" t="s">
        <v>56</v>
      </c>
      <c r="H5" s="115" t="s">
        <v>44</v>
      </c>
      <c r="I5" s="113" t="s">
        <v>61</v>
      </c>
      <c r="J5" s="111" t="s">
        <v>62</v>
      </c>
    </row>
    <row r="6" spans="1:10" x14ac:dyDescent="0.25">
      <c r="B6" s="43">
        <v>10</v>
      </c>
      <c r="C6" s="114">
        <v>19</v>
      </c>
      <c r="D6" s="113">
        <f>'дев (ТЕСТ) '!AJ60</f>
        <v>884</v>
      </c>
      <c r="E6" s="112">
        <f t="shared" ref="E6:E53" si="0">IF(ISNUMBER(D6),RANK(D6,$D$6:$D$53,0),"")</f>
        <v>1</v>
      </c>
      <c r="F6" s="44"/>
      <c r="G6" s="43">
        <v>3</v>
      </c>
      <c r="H6" s="114">
        <v>9</v>
      </c>
      <c r="I6" s="113">
        <f>'ЮНОШИ (ТЕСТ)'!AI18</f>
        <v>903</v>
      </c>
      <c r="J6" s="112">
        <f t="shared" ref="J6:J53" si="1">IF(ISNUMBER(I6),RANK(I6,$I$6:$I$53,0),"")</f>
        <v>1</v>
      </c>
    </row>
    <row r="7" spans="1:10" x14ac:dyDescent="0.25">
      <c r="B7" s="43">
        <v>19</v>
      </c>
      <c r="C7" s="114">
        <v>30</v>
      </c>
      <c r="D7" s="113">
        <f>'дев (ТЕСТ) '!AJ114</f>
        <v>728</v>
      </c>
      <c r="E7" s="112">
        <f t="shared" si="0"/>
        <v>2</v>
      </c>
      <c r="F7" s="44"/>
      <c r="G7" s="43">
        <v>41</v>
      </c>
      <c r="H7" s="114">
        <v>56</v>
      </c>
      <c r="I7" s="113">
        <f>'ЮНОШИ (ТЕСТ)'!AI246</f>
        <v>875</v>
      </c>
      <c r="J7" s="112">
        <f t="shared" si="1"/>
        <v>2</v>
      </c>
    </row>
    <row r="8" spans="1:10" x14ac:dyDescent="0.25">
      <c r="B8" s="43">
        <v>21</v>
      </c>
      <c r="C8" s="114">
        <v>32</v>
      </c>
      <c r="D8" s="113">
        <f>'дев (ТЕСТ) '!AJ126</f>
        <v>673</v>
      </c>
      <c r="E8" s="112">
        <f t="shared" si="0"/>
        <v>3</v>
      </c>
      <c r="F8" s="44"/>
      <c r="G8" s="43">
        <v>24</v>
      </c>
      <c r="H8" s="114">
        <v>38</v>
      </c>
      <c r="I8" s="113">
        <f>'ЮНОШИ (ТЕСТ)'!AI144</f>
        <v>842</v>
      </c>
      <c r="J8" s="112">
        <f t="shared" si="1"/>
        <v>3</v>
      </c>
    </row>
    <row r="9" spans="1:10" x14ac:dyDescent="0.25">
      <c r="B9" s="43">
        <v>48</v>
      </c>
      <c r="C9" s="114" t="s">
        <v>469</v>
      </c>
      <c r="D9" s="113">
        <f>'дев (ТЕСТ) '!AJ288</f>
        <v>638</v>
      </c>
      <c r="E9" s="112">
        <f t="shared" si="0"/>
        <v>4</v>
      </c>
      <c r="F9" s="44"/>
      <c r="G9" s="43">
        <v>8</v>
      </c>
      <c r="H9" s="114">
        <v>17</v>
      </c>
      <c r="I9" s="113">
        <f>'ЮНОШИ (ТЕСТ)'!AI48</f>
        <v>841</v>
      </c>
      <c r="J9" s="112">
        <f t="shared" si="1"/>
        <v>4</v>
      </c>
    </row>
    <row r="10" spans="1:10" x14ac:dyDescent="0.25">
      <c r="B10" s="43">
        <v>3</v>
      </c>
      <c r="C10" s="114">
        <v>9</v>
      </c>
      <c r="D10" s="113">
        <f>'дев (ТЕСТ) '!AJ18</f>
        <v>631</v>
      </c>
      <c r="E10" s="112">
        <f t="shared" si="0"/>
        <v>5</v>
      </c>
      <c r="F10" s="44"/>
      <c r="G10" s="43">
        <v>33</v>
      </c>
      <c r="H10" s="114">
        <v>47</v>
      </c>
      <c r="I10" s="113">
        <f>'ЮНОШИ (ТЕСТ)'!AI198</f>
        <v>816</v>
      </c>
      <c r="J10" s="112">
        <f t="shared" si="1"/>
        <v>5</v>
      </c>
    </row>
    <row r="11" spans="1:10" x14ac:dyDescent="0.25">
      <c r="B11" s="43">
        <v>33</v>
      </c>
      <c r="C11" s="114">
        <v>47</v>
      </c>
      <c r="D11" s="113">
        <f>'дев (ТЕСТ) '!AJ198</f>
        <v>623</v>
      </c>
      <c r="E11" s="112">
        <f t="shared" si="0"/>
        <v>6</v>
      </c>
      <c r="F11" s="44"/>
      <c r="G11" s="43">
        <v>43</v>
      </c>
      <c r="H11" s="114">
        <v>59</v>
      </c>
      <c r="I11" s="113">
        <f>'ЮНОШИ (ТЕСТ)'!AI258</f>
        <v>789</v>
      </c>
      <c r="J11" s="112">
        <f t="shared" si="1"/>
        <v>6</v>
      </c>
    </row>
    <row r="12" spans="1:10" x14ac:dyDescent="0.25">
      <c r="B12" s="43">
        <v>34</v>
      </c>
      <c r="C12" s="114">
        <v>48</v>
      </c>
      <c r="D12" s="113">
        <f>'дев (ТЕСТ) '!AJ204</f>
        <v>595</v>
      </c>
      <c r="E12" s="112">
        <f t="shared" si="0"/>
        <v>7</v>
      </c>
      <c r="F12" s="44"/>
      <c r="G12" s="43">
        <v>40</v>
      </c>
      <c r="H12" s="114">
        <v>55</v>
      </c>
      <c r="I12" s="113">
        <f>'ЮНОШИ (ТЕСТ)'!AI240</f>
        <v>776</v>
      </c>
      <c r="J12" s="112">
        <f t="shared" si="1"/>
        <v>7</v>
      </c>
    </row>
    <row r="13" spans="1:10" x14ac:dyDescent="0.25">
      <c r="B13" s="43">
        <v>24</v>
      </c>
      <c r="C13" s="114">
        <v>38</v>
      </c>
      <c r="D13" s="113">
        <f>'дев (ТЕСТ) '!AJ144</f>
        <v>588</v>
      </c>
      <c r="E13" s="112">
        <f t="shared" si="0"/>
        <v>8</v>
      </c>
      <c r="F13" s="44"/>
      <c r="G13" s="43">
        <v>18</v>
      </c>
      <c r="H13" s="114">
        <v>29</v>
      </c>
      <c r="I13" s="113">
        <f>'ЮНОШИ (ТЕСТ)'!AI108</f>
        <v>771</v>
      </c>
      <c r="J13" s="112">
        <f t="shared" si="1"/>
        <v>8</v>
      </c>
    </row>
    <row r="14" spans="1:10" x14ac:dyDescent="0.25">
      <c r="B14" s="43">
        <v>31</v>
      </c>
      <c r="C14" s="114">
        <v>45</v>
      </c>
      <c r="D14" s="113">
        <f>'дев (ТЕСТ) '!AJ186</f>
        <v>558</v>
      </c>
      <c r="E14" s="112">
        <f t="shared" si="0"/>
        <v>9</v>
      </c>
      <c r="F14" s="44"/>
      <c r="G14" s="43">
        <v>13</v>
      </c>
      <c r="H14" s="114">
        <v>23</v>
      </c>
      <c r="I14" s="113">
        <f>'ЮНОШИ (ТЕСТ)'!AI78</f>
        <v>762</v>
      </c>
      <c r="J14" s="112">
        <f t="shared" si="1"/>
        <v>9</v>
      </c>
    </row>
    <row r="15" spans="1:10" x14ac:dyDescent="0.25">
      <c r="B15" s="43">
        <v>46</v>
      </c>
      <c r="C15" s="114">
        <v>75</v>
      </c>
      <c r="D15" s="113">
        <f>'дев (ТЕСТ) '!AJ276</f>
        <v>551</v>
      </c>
      <c r="E15" s="112">
        <f t="shared" si="0"/>
        <v>10</v>
      </c>
      <c r="F15" s="44"/>
      <c r="G15" s="43">
        <v>10</v>
      </c>
      <c r="H15" s="114">
        <v>19</v>
      </c>
      <c r="I15" s="113">
        <f>'ЮНОШИ (ТЕСТ)'!AI60</f>
        <v>754</v>
      </c>
      <c r="J15" s="112">
        <f t="shared" si="1"/>
        <v>10</v>
      </c>
    </row>
    <row r="16" spans="1:10" x14ac:dyDescent="0.25">
      <c r="B16" s="43">
        <v>12</v>
      </c>
      <c r="C16" s="114">
        <v>22</v>
      </c>
      <c r="D16" s="113">
        <f>'дев (ТЕСТ) '!AJ72</f>
        <v>549</v>
      </c>
      <c r="E16" s="112">
        <f t="shared" si="0"/>
        <v>11</v>
      </c>
      <c r="F16" s="44"/>
      <c r="G16" s="43">
        <v>31</v>
      </c>
      <c r="H16" s="114">
        <v>45</v>
      </c>
      <c r="I16" s="113">
        <f>'ЮНОШИ (ТЕСТ)'!AI186</f>
        <v>754</v>
      </c>
      <c r="J16" s="112">
        <f t="shared" si="1"/>
        <v>10</v>
      </c>
    </row>
    <row r="17" spans="2:10" x14ac:dyDescent="0.25">
      <c r="B17" s="43">
        <v>6</v>
      </c>
      <c r="C17" s="114">
        <v>12</v>
      </c>
      <c r="D17" s="113">
        <f>'дев (ТЕСТ) '!AJ36</f>
        <v>540</v>
      </c>
      <c r="E17" s="112">
        <f t="shared" si="0"/>
        <v>12</v>
      </c>
      <c r="F17" s="44"/>
      <c r="G17" s="43">
        <v>28</v>
      </c>
      <c r="H17" s="114">
        <v>42</v>
      </c>
      <c r="I17" s="113">
        <f>'ЮНОШИ (ТЕСТ)'!AI168</f>
        <v>744</v>
      </c>
      <c r="J17" s="112">
        <f t="shared" si="1"/>
        <v>12</v>
      </c>
    </row>
    <row r="18" spans="2:10" x14ac:dyDescent="0.25">
      <c r="B18" s="43">
        <v>20</v>
      </c>
      <c r="C18" s="114">
        <v>31</v>
      </c>
      <c r="D18" s="113">
        <f>'дев (ТЕСТ) '!AJ120</f>
        <v>514</v>
      </c>
      <c r="E18" s="112">
        <f t="shared" si="0"/>
        <v>13</v>
      </c>
      <c r="F18" s="44"/>
      <c r="G18" s="43">
        <v>12</v>
      </c>
      <c r="H18" s="114">
        <v>22</v>
      </c>
      <c r="I18" s="113">
        <f>'ЮНОШИ (ТЕСТ)'!AI72</f>
        <v>740</v>
      </c>
      <c r="J18" s="112">
        <f t="shared" si="1"/>
        <v>13</v>
      </c>
    </row>
    <row r="19" spans="2:10" x14ac:dyDescent="0.25">
      <c r="B19" s="43">
        <v>1</v>
      </c>
      <c r="C19" s="114">
        <v>5</v>
      </c>
      <c r="D19" s="113">
        <f>'дев (ТЕСТ) '!AJ6</f>
        <v>514</v>
      </c>
      <c r="E19" s="112">
        <f t="shared" si="0"/>
        <v>13</v>
      </c>
      <c r="F19" s="44"/>
      <c r="G19" s="43">
        <v>29</v>
      </c>
      <c r="H19" s="114">
        <v>43</v>
      </c>
      <c r="I19" s="113">
        <f>'ЮНОШИ (ТЕСТ)'!AI174</f>
        <v>739</v>
      </c>
      <c r="J19" s="112">
        <f t="shared" si="1"/>
        <v>14</v>
      </c>
    </row>
    <row r="20" spans="2:10" x14ac:dyDescent="0.25">
      <c r="B20" s="43">
        <v>4</v>
      </c>
      <c r="C20" s="114">
        <v>10</v>
      </c>
      <c r="D20" s="113">
        <f>'дев (ТЕСТ) '!AJ24</f>
        <v>488</v>
      </c>
      <c r="E20" s="112">
        <f t="shared" si="0"/>
        <v>15</v>
      </c>
      <c r="F20" s="44"/>
      <c r="G20" s="43">
        <v>35</v>
      </c>
      <c r="H20" s="114">
        <v>49</v>
      </c>
      <c r="I20" s="113">
        <f>'ЮНОШИ (ТЕСТ)'!AI210</f>
        <v>721</v>
      </c>
      <c r="J20" s="112">
        <f t="shared" si="1"/>
        <v>15</v>
      </c>
    </row>
    <row r="21" spans="2:10" x14ac:dyDescent="0.25">
      <c r="B21" s="43">
        <v>16</v>
      </c>
      <c r="C21" s="114">
        <v>27</v>
      </c>
      <c r="D21" s="113">
        <f>'дев (ТЕСТ) '!AJ96</f>
        <v>487</v>
      </c>
      <c r="E21" s="112">
        <f t="shared" si="0"/>
        <v>16</v>
      </c>
      <c r="F21" s="44"/>
      <c r="G21" s="43">
        <v>6</v>
      </c>
      <c r="H21" s="114">
        <v>12</v>
      </c>
      <c r="I21" s="113">
        <f>'ЮНОШИ (ТЕСТ)'!AI36</f>
        <v>709</v>
      </c>
      <c r="J21" s="112">
        <f t="shared" si="1"/>
        <v>16</v>
      </c>
    </row>
    <row r="22" spans="2:10" x14ac:dyDescent="0.25">
      <c r="B22" s="43">
        <v>45</v>
      </c>
      <c r="C22" s="114">
        <v>67</v>
      </c>
      <c r="D22" s="113">
        <f>'дев (ТЕСТ) '!AJ270</f>
        <v>474</v>
      </c>
      <c r="E22" s="112">
        <f t="shared" si="0"/>
        <v>17</v>
      </c>
      <c r="F22" s="44"/>
      <c r="G22" s="43">
        <v>5</v>
      </c>
      <c r="H22" s="114">
        <v>11</v>
      </c>
      <c r="I22" s="113">
        <f>'ЮНОШИ (ТЕСТ)'!AI30</f>
        <v>706</v>
      </c>
      <c r="J22" s="112">
        <f t="shared" si="1"/>
        <v>17</v>
      </c>
    </row>
    <row r="23" spans="2:10" x14ac:dyDescent="0.25">
      <c r="B23" s="43">
        <v>35</v>
      </c>
      <c r="C23" s="114">
        <v>49</v>
      </c>
      <c r="D23" s="113">
        <f>'дев (ТЕСТ) '!AJ210</f>
        <v>469</v>
      </c>
      <c r="E23" s="112">
        <f t="shared" si="0"/>
        <v>18</v>
      </c>
      <c r="F23" s="44"/>
      <c r="G23" s="43">
        <v>20</v>
      </c>
      <c r="H23" s="114">
        <v>31</v>
      </c>
      <c r="I23" s="113">
        <f>'ЮНОШИ (ТЕСТ)'!AI120</f>
        <v>697</v>
      </c>
      <c r="J23" s="112">
        <f t="shared" si="1"/>
        <v>18</v>
      </c>
    </row>
    <row r="24" spans="2:10" x14ac:dyDescent="0.25">
      <c r="B24" s="43">
        <v>26</v>
      </c>
      <c r="C24" s="114">
        <v>40</v>
      </c>
      <c r="D24" s="113">
        <f>'дев (ТЕСТ) '!AJ156</f>
        <v>461</v>
      </c>
      <c r="E24" s="112">
        <f t="shared" si="0"/>
        <v>19</v>
      </c>
      <c r="F24" s="44"/>
      <c r="G24" s="43">
        <v>19</v>
      </c>
      <c r="H24" s="114">
        <v>30</v>
      </c>
      <c r="I24" s="113">
        <f>'ЮНОШИ (ТЕСТ)'!AI114</f>
        <v>673</v>
      </c>
      <c r="J24" s="112">
        <f t="shared" si="1"/>
        <v>19</v>
      </c>
    </row>
    <row r="25" spans="2:10" x14ac:dyDescent="0.25">
      <c r="B25" s="43">
        <v>14</v>
      </c>
      <c r="C25" s="114">
        <v>24</v>
      </c>
      <c r="D25" s="113">
        <f>'дев (ТЕСТ) '!AJ84</f>
        <v>457</v>
      </c>
      <c r="E25" s="112">
        <f t="shared" si="0"/>
        <v>20</v>
      </c>
      <c r="F25" s="44"/>
      <c r="G25" s="43">
        <v>39</v>
      </c>
      <c r="H25" s="114">
        <v>53</v>
      </c>
      <c r="I25" s="113">
        <f>'ЮНОШИ (ТЕСТ)'!AI234</f>
        <v>673</v>
      </c>
      <c r="J25" s="112">
        <f t="shared" si="1"/>
        <v>19</v>
      </c>
    </row>
    <row r="26" spans="2:10" x14ac:dyDescent="0.25">
      <c r="B26" s="43">
        <v>23</v>
      </c>
      <c r="C26" s="114">
        <v>36</v>
      </c>
      <c r="D26" s="113">
        <f>'дев (ТЕСТ) '!AJ138</f>
        <v>455</v>
      </c>
      <c r="E26" s="112">
        <f t="shared" si="0"/>
        <v>21</v>
      </c>
      <c r="F26" s="44"/>
      <c r="G26" s="43">
        <v>4</v>
      </c>
      <c r="H26" s="114">
        <v>10</v>
      </c>
      <c r="I26" s="113">
        <f>'ЮНОШИ (ТЕСТ)'!AI24</f>
        <v>664</v>
      </c>
      <c r="J26" s="112">
        <f t="shared" si="1"/>
        <v>21</v>
      </c>
    </row>
    <row r="27" spans="2:10" x14ac:dyDescent="0.25">
      <c r="B27" s="43">
        <v>39</v>
      </c>
      <c r="C27" s="114">
        <v>53</v>
      </c>
      <c r="D27" s="113">
        <f>'дев (ТЕСТ) '!AJ234</f>
        <v>445</v>
      </c>
      <c r="E27" s="112">
        <f t="shared" si="0"/>
        <v>22</v>
      </c>
      <c r="F27" s="44"/>
      <c r="G27" s="43">
        <v>32</v>
      </c>
      <c r="H27" s="114">
        <v>46</v>
      </c>
      <c r="I27" s="113">
        <f>'ЮНОШИ (ТЕСТ)'!AI192</f>
        <v>643</v>
      </c>
      <c r="J27" s="112">
        <f t="shared" si="1"/>
        <v>22</v>
      </c>
    </row>
    <row r="28" spans="2:10" x14ac:dyDescent="0.25">
      <c r="B28" s="43">
        <v>30</v>
      </c>
      <c r="C28" s="114">
        <v>44</v>
      </c>
      <c r="D28" s="113">
        <f>'дев (ТЕСТ) '!AJ180</f>
        <v>442</v>
      </c>
      <c r="E28" s="112">
        <f t="shared" si="0"/>
        <v>23</v>
      </c>
      <c r="F28" s="44"/>
      <c r="G28" s="43">
        <v>38</v>
      </c>
      <c r="H28" s="114">
        <v>52</v>
      </c>
      <c r="I28" s="113">
        <f>'ЮНОШИ (ТЕСТ)'!AI228</f>
        <v>637</v>
      </c>
      <c r="J28" s="112">
        <f t="shared" si="1"/>
        <v>23</v>
      </c>
    </row>
    <row r="29" spans="2:10" x14ac:dyDescent="0.25">
      <c r="B29" s="43">
        <v>22</v>
      </c>
      <c r="C29" s="114">
        <v>34</v>
      </c>
      <c r="D29" s="113">
        <f>'дев (ТЕСТ) '!AJ132</f>
        <v>407</v>
      </c>
      <c r="E29" s="112">
        <f t="shared" si="0"/>
        <v>24</v>
      </c>
      <c r="F29" s="44"/>
      <c r="G29" s="43">
        <v>1</v>
      </c>
      <c r="H29" s="114">
        <v>5</v>
      </c>
      <c r="I29" s="113">
        <f>'ЮНОШИ (ТЕСТ)'!AI6</f>
        <v>633</v>
      </c>
      <c r="J29" s="112">
        <f t="shared" si="1"/>
        <v>24</v>
      </c>
    </row>
    <row r="30" spans="2:10" x14ac:dyDescent="0.25">
      <c r="B30" s="43">
        <v>38</v>
      </c>
      <c r="C30" s="114">
        <v>52</v>
      </c>
      <c r="D30" s="113">
        <f>'дев (ТЕСТ) '!AJ228</f>
        <v>397</v>
      </c>
      <c r="E30" s="112">
        <f t="shared" si="0"/>
        <v>25</v>
      </c>
      <c r="F30" s="44"/>
      <c r="G30" s="43">
        <v>46</v>
      </c>
      <c r="H30" s="114">
        <v>75</v>
      </c>
      <c r="I30" s="113">
        <f>'ЮНОШИ (ТЕСТ)'!AI276</f>
        <v>628</v>
      </c>
      <c r="J30" s="112">
        <f t="shared" si="1"/>
        <v>25</v>
      </c>
    </row>
    <row r="31" spans="2:10" x14ac:dyDescent="0.25">
      <c r="B31" s="43">
        <v>36</v>
      </c>
      <c r="C31" s="114">
        <v>50</v>
      </c>
      <c r="D31" s="113">
        <f>'дев (ТЕСТ) '!AJ216</f>
        <v>396</v>
      </c>
      <c r="E31" s="112">
        <f t="shared" si="0"/>
        <v>26</v>
      </c>
      <c r="F31" s="44"/>
      <c r="G31" s="43">
        <v>21</v>
      </c>
      <c r="H31" s="114">
        <v>32</v>
      </c>
      <c r="I31" s="113">
        <f>'ЮНОШИ (ТЕСТ)'!AI126</f>
        <v>627</v>
      </c>
      <c r="J31" s="112">
        <f t="shared" si="1"/>
        <v>26</v>
      </c>
    </row>
    <row r="32" spans="2:10" x14ac:dyDescent="0.25">
      <c r="B32" s="43">
        <v>32</v>
      </c>
      <c r="C32" s="114">
        <v>46</v>
      </c>
      <c r="D32" s="113">
        <f>'дев (ТЕСТ) '!AJ192</f>
        <v>396</v>
      </c>
      <c r="E32" s="112">
        <f t="shared" si="0"/>
        <v>26</v>
      </c>
      <c r="F32" s="44"/>
      <c r="G32" s="43">
        <v>2</v>
      </c>
      <c r="H32" s="114">
        <v>7</v>
      </c>
      <c r="I32" s="113">
        <f>'ЮНОШИ (ТЕСТ)'!AI12</f>
        <v>625</v>
      </c>
      <c r="J32" s="112">
        <f t="shared" si="1"/>
        <v>27</v>
      </c>
    </row>
    <row r="33" spans="2:10" x14ac:dyDescent="0.25">
      <c r="B33" s="43">
        <v>8</v>
      </c>
      <c r="C33" s="114">
        <v>17</v>
      </c>
      <c r="D33" s="113">
        <f>'дев (ТЕСТ) '!AJ48</f>
        <v>363</v>
      </c>
      <c r="E33" s="112">
        <f t="shared" si="0"/>
        <v>28</v>
      </c>
      <c r="F33" s="44"/>
      <c r="G33" s="43">
        <v>34</v>
      </c>
      <c r="H33" s="114">
        <v>48</v>
      </c>
      <c r="I33" s="113">
        <f>'ЮНОШИ (ТЕСТ)'!AI204</f>
        <v>616</v>
      </c>
      <c r="J33" s="112">
        <f t="shared" si="1"/>
        <v>28</v>
      </c>
    </row>
    <row r="34" spans="2:10" x14ac:dyDescent="0.25">
      <c r="B34" s="43">
        <v>29</v>
      </c>
      <c r="C34" s="114">
        <v>43</v>
      </c>
      <c r="D34" s="113">
        <f>'дев (ТЕСТ) '!AJ174</f>
        <v>355</v>
      </c>
      <c r="E34" s="112">
        <f t="shared" si="0"/>
        <v>29</v>
      </c>
      <c r="F34" s="44"/>
      <c r="G34" s="43">
        <v>22</v>
      </c>
      <c r="H34" s="114">
        <v>34</v>
      </c>
      <c r="I34" s="113">
        <f>'ЮНОШИ (ТЕСТ)'!AI132</f>
        <v>593</v>
      </c>
      <c r="J34" s="112">
        <f t="shared" si="1"/>
        <v>29</v>
      </c>
    </row>
    <row r="35" spans="2:10" x14ac:dyDescent="0.25">
      <c r="B35" s="43">
        <v>15</v>
      </c>
      <c r="C35" s="114">
        <v>26</v>
      </c>
      <c r="D35" s="113">
        <f>'дев (ТЕСТ) '!AJ90</f>
        <v>346</v>
      </c>
      <c r="E35" s="112">
        <f t="shared" si="0"/>
        <v>30</v>
      </c>
      <c r="F35" s="44"/>
      <c r="G35" s="43">
        <v>25</v>
      </c>
      <c r="H35" s="114">
        <v>39</v>
      </c>
      <c r="I35" s="113">
        <f>'ЮНОШИ (ТЕСТ)'!AI150</f>
        <v>581</v>
      </c>
      <c r="J35" s="112">
        <f t="shared" si="1"/>
        <v>30</v>
      </c>
    </row>
    <row r="36" spans="2:10" x14ac:dyDescent="0.25">
      <c r="B36" s="43">
        <v>27</v>
      </c>
      <c r="C36" s="114">
        <v>41</v>
      </c>
      <c r="D36" s="113">
        <f>'дев (ТЕСТ) '!AJ162</f>
        <v>344</v>
      </c>
      <c r="E36" s="112">
        <f t="shared" si="0"/>
        <v>31</v>
      </c>
      <c r="F36" s="44"/>
      <c r="G36" s="43">
        <v>23</v>
      </c>
      <c r="H36" s="114">
        <v>36</v>
      </c>
      <c r="I36" s="113">
        <f>'ЮНОШИ (ТЕСТ)'!AI138</f>
        <v>577</v>
      </c>
      <c r="J36" s="112">
        <f t="shared" si="1"/>
        <v>31</v>
      </c>
    </row>
    <row r="37" spans="2:10" x14ac:dyDescent="0.25">
      <c r="B37" s="43">
        <v>2</v>
      </c>
      <c r="C37" s="114">
        <v>7</v>
      </c>
      <c r="D37" s="113">
        <f>'дев (ТЕСТ) '!AJ12</f>
        <v>340</v>
      </c>
      <c r="E37" s="112">
        <f t="shared" si="0"/>
        <v>32</v>
      </c>
      <c r="F37" s="44"/>
      <c r="G37" s="43">
        <v>30</v>
      </c>
      <c r="H37" s="114">
        <v>44</v>
      </c>
      <c r="I37" s="113">
        <f>'ЮНОШИ (ТЕСТ)'!AI180</f>
        <v>574</v>
      </c>
      <c r="J37" s="112">
        <f t="shared" si="1"/>
        <v>32</v>
      </c>
    </row>
    <row r="38" spans="2:10" x14ac:dyDescent="0.25">
      <c r="B38" s="43">
        <v>7</v>
      </c>
      <c r="C38" s="114">
        <v>14</v>
      </c>
      <c r="D38" s="113">
        <f>'дев (ТЕСТ) '!AJ42</f>
        <v>301</v>
      </c>
      <c r="E38" s="112">
        <f t="shared" si="0"/>
        <v>33</v>
      </c>
      <c r="F38" s="44"/>
      <c r="G38" s="43">
        <v>15</v>
      </c>
      <c r="H38" s="114">
        <v>26</v>
      </c>
      <c r="I38" s="113">
        <f>'ЮНОШИ (ТЕСТ)'!AI90</f>
        <v>559</v>
      </c>
      <c r="J38" s="112">
        <f t="shared" si="1"/>
        <v>33</v>
      </c>
    </row>
    <row r="39" spans="2:10" x14ac:dyDescent="0.25">
      <c r="B39" s="43">
        <v>11</v>
      </c>
      <c r="C39" s="114">
        <v>20</v>
      </c>
      <c r="D39" s="113">
        <f>'дев (ТЕСТ) '!AJ66</f>
        <v>250</v>
      </c>
      <c r="E39" s="112">
        <f t="shared" si="0"/>
        <v>34</v>
      </c>
      <c r="F39" s="44"/>
      <c r="G39" s="43">
        <v>36</v>
      </c>
      <c r="H39" s="114">
        <v>50</v>
      </c>
      <c r="I39" s="113">
        <f>'ЮНОШИ (ТЕСТ)'!AI216</f>
        <v>549</v>
      </c>
      <c r="J39" s="112">
        <f t="shared" si="1"/>
        <v>34</v>
      </c>
    </row>
    <row r="40" spans="2:10" x14ac:dyDescent="0.25">
      <c r="B40" s="43">
        <v>41</v>
      </c>
      <c r="C40" s="114">
        <v>56</v>
      </c>
      <c r="D40" s="113">
        <f>'дев (ТЕСТ) '!AJ246</f>
        <v>209</v>
      </c>
      <c r="E40" s="112">
        <f t="shared" si="0"/>
        <v>35</v>
      </c>
      <c r="F40" s="44"/>
      <c r="G40" s="43">
        <v>16</v>
      </c>
      <c r="H40" s="114">
        <v>27</v>
      </c>
      <c r="I40" s="113">
        <f>'ЮНОШИ (ТЕСТ)'!AI96</f>
        <v>544</v>
      </c>
      <c r="J40" s="112">
        <f t="shared" si="1"/>
        <v>35</v>
      </c>
    </row>
    <row r="41" spans="2:10" x14ac:dyDescent="0.25">
      <c r="B41" s="43">
        <v>5</v>
      </c>
      <c r="C41" s="114">
        <v>11</v>
      </c>
      <c r="D41" s="113">
        <f>'дев (ТЕСТ) '!AJ30</f>
        <v>0</v>
      </c>
      <c r="E41" s="112">
        <f t="shared" si="0"/>
        <v>36</v>
      </c>
      <c r="F41" s="44"/>
      <c r="G41" s="43">
        <v>27</v>
      </c>
      <c r="H41" s="114">
        <v>41</v>
      </c>
      <c r="I41" s="113">
        <f>'ЮНОШИ (ТЕСТ)'!AI162</f>
        <v>539</v>
      </c>
      <c r="J41" s="112">
        <f t="shared" si="1"/>
        <v>36</v>
      </c>
    </row>
    <row r="42" spans="2:10" x14ac:dyDescent="0.25">
      <c r="B42" s="43">
        <v>17</v>
      </c>
      <c r="C42" s="114">
        <v>28</v>
      </c>
      <c r="D42" s="113">
        <f>'дев (ТЕСТ) '!AJ102</f>
        <v>0</v>
      </c>
      <c r="E42" s="112">
        <f t="shared" si="0"/>
        <v>36</v>
      </c>
      <c r="F42" s="44"/>
      <c r="G42" s="43">
        <v>26</v>
      </c>
      <c r="H42" s="114">
        <v>40</v>
      </c>
      <c r="I42" s="113">
        <f>'ЮНОШИ (ТЕСТ)'!AI156</f>
        <v>510</v>
      </c>
      <c r="J42" s="112">
        <f t="shared" si="1"/>
        <v>37</v>
      </c>
    </row>
    <row r="43" spans="2:10" x14ac:dyDescent="0.25">
      <c r="B43" s="43">
        <v>13</v>
      </c>
      <c r="C43" s="114">
        <v>23</v>
      </c>
      <c r="D43" s="113">
        <f>'дев (ТЕСТ) '!AJ78</f>
        <v>0</v>
      </c>
      <c r="E43" s="112">
        <f t="shared" si="0"/>
        <v>36</v>
      </c>
      <c r="F43" s="44"/>
      <c r="G43" s="43">
        <v>14</v>
      </c>
      <c r="H43" s="114">
        <v>24</v>
      </c>
      <c r="I43" s="113">
        <f>'ЮНОШИ (ТЕСТ)'!AI84</f>
        <v>497</v>
      </c>
      <c r="J43" s="112">
        <f t="shared" si="1"/>
        <v>38</v>
      </c>
    </row>
    <row r="44" spans="2:10" x14ac:dyDescent="0.25">
      <c r="B44" s="43">
        <v>18</v>
      </c>
      <c r="C44" s="114">
        <v>29</v>
      </c>
      <c r="D44" s="113">
        <f>'дев (ТЕСТ) '!AJ108</f>
        <v>0</v>
      </c>
      <c r="E44" s="112">
        <f t="shared" si="0"/>
        <v>36</v>
      </c>
      <c r="F44" s="44"/>
      <c r="G44" s="43">
        <v>11</v>
      </c>
      <c r="H44" s="114">
        <v>20</v>
      </c>
      <c r="I44" s="113">
        <f>'ЮНОШИ (ТЕСТ)'!AI66</f>
        <v>495</v>
      </c>
      <c r="J44" s="112">
        <f t="shared" si="1"/>
        <v>39</v>
      </c>
    </row>
    <row r="45" spans="2:10" x14ac:dyDescent="0.25">
      <c r="B45" s="43">
        <v>43</v>
      </c>
      <c r="C45" s="114">
        <v>59</v>
      </c>
      <c r="D45" s="113">
        <f>'дев (ТЕСТ) '!AJ258</f>
        <v>0</v>
      </c>
      <c r="E45" s="112">
        <f t="shared" si="0"/>
        <v>36</v>
      </c>
      <c r="F45" s="44"/>
      <c r="G45" s="43">
        <v>48</v>
      </c>
      <c r="H45" s="114" t="s">
        <v>469</v>
      </c>
      <c r="I45" s="113">
        <f>'ЮНОШИ (ТЕСТ)'!AI288</f>
        <v>486</v>
      </c>
      <c r="J45" s="112">
        <f t="shared" si="1"/>
        <v>40</v>
      </c>
    </row>
    <row r="46" spans="2:10" x14ac:dyDescent="0.25">
      <c r="B46" s="43">
        <v>25</v>
      </c>
      <c r="C46" s="114">
        <v>39</v>
      </c>
      <c r="D46" s="113">
        <f>'дев (ТЕСТ) '!AJ150</f>
        <v>0</v>
      </c>
      <c r="E46" s="112">
        <f t="shared" si="0"/>
        <v>36</v>
      </c>
      <c r="F46" s="44"/>
      <c r="G46" s="43">
        <v>7</v>
      </c>
      <c r="H46" s="114">
        <v>14</v>
      </c>
      <c r="I46" s="113">
        <f>'ЮНОШИ (ТЕСТ)'!AI42</f>
        <v>462</v>
      </c>
      <c r="J46" s="112">
        <f t="shared" si="1"/>
        <v>41</v>
      </c>
    </row>
    <row r="47" spans="2:10" x14ac:dyDescent="0.25">
      <c r="B47" s="43">
        <v>40</v>
      </c>
      <c r="C47" s="114">
        <v>55</v>
      </c>
      <c r="D47" s="113">
        <f>'дев (ТЕСТ) '!AJ240</f>
        <v>0</v>
      </c>
      <c r="E47" s="112">
        <f t="shared" si="0"/>
        <v>36</v>
      </c>
      <c r="F47" s="44"/>
      <c r="G47" s="43">
        <v>9</v>
      </c>
      <c r="H47" s="114">
        <v>18</v>
      </c>
      <c r="I47" s="113">
        <f>'ЮНОШИ (ТЕСТ)'!AI54</f>
        <v>0</v>
      </c>
      <c r="J47" s="112">
        <f t="shared" si="1"/>
        <v>42</v>
      </c>
    </row>
    <row r="48" spans="2:10" x14ac:dyDescent="0.25">
      <c r="B48" s="43">
        <v>9</v>
      </c>
      <c r="C48" s="114">
        <v>18</v>
      </c>
      <c r="D48" s="113">
        <f>'дев (ТЕСТ) '!AJ54</f>
        <v>0</v>
      </c>
      <c r="E48" s="112">
        <f t="shared" si="0"/>
        <v>36</v>
      </c>
      <c r="F48" s="44"/>
      <c r="G48" s="43">
        <v>45</v>
      </c>
      <c r="H48" s="114">
        <v>67</v>
      </c>
      <c r="I48" s="113">
        <f>'ЮНОШИ (ТЕСТ)'!AI270</f>
        <v>0</v>
      </c>
      <c r="J48" s="112">
        <f t="shared" si="1"/>
        <v>42</v>
      </c>
    </row>
    <row r="49" spans="2:10" x14ac:dyDescent="0.25">
      <c r="B49" s="43">
        <v>28</v>
      </c>
      <c r="C49" s="114">
        <v>42</v>
      </c>
      <c r="D49" s="113">
        <f>'дев (ТЕСТ) '!AJ168</f>
        <v>0</v>
      </c>
      <c r="E49" s="112">
        <f t="shared" si="0"/>
        <v>36</v>
      </c>
      <c r="F49" s="44"/>
      <c r="G49" s="43">
        <v>17</v>
      </c>
      <c r="H49" s="114">
        <v>28</v>
      </c>
      <c r="I49" s="113">
        <f>'ЮНОШИ (ТЕСТ)'!AI102</f>
        <v>0</v>
      </c>
      <c r="J49" s="112">
        <f t="shared" si="1"/>
        <v>42</v>
      </c>
    </row>
    <row r="50" spans="2:10" x14ac:dyDescent="0.25">
      <c r="B50" s="43">
        <v>37</v>
      </c>
      <c r="C50" s="114">
        <v>51</v>
      </c>
      <c r="D50" s="113">
        <f>'дев (ТЕСТ) '!AJ222</f>
        <v>0</v>
      </c>
      <c r="E50" s="112">
        <f t="shared" si="0"/>
        <v>36</v>
      </c>
      <c r="F50" s="44"/>
      <c r="G50" s="43">
        <v>37</v>
      </c>
      <c r="H50" s="114">
        <v>51</v>
      </c>
      <c r="I50" s="113">
        <f>'ЮНОШИ (ТЕСТ)'!AI222</f>
        <v>0</v>
      </c>
      <c r="J50" s="112">
        <f t="shared" si="1"/>
        <v>42</v>
      </c>
    </row>
    <row r="51" spans="2:10" x14ac:dyDescent="0.25">
      <c r="B51" s="43">
        <v>42</v>
      </c>
      <c r="C51" s="114">
        <v>58</v>
      </c>
      <c r="D51" s="113">
        <f>'дев (ТЕСТ) '!AJ252</f>
        <v>0</v>
      </c>
      <c r="E51" s="112">
        <f t="shared" si="0"/>
        <v>36</v>
      </c>
      <c r="F51" s="44"/>
      <c r="G51" s="43">
        <v>42</v>
      </c>
      <c r="H51" s="114">
        <v>58</v>
      </c>
      <c r="I51" s="113">
        <f>'ЮНОШИ (ТЕСТ)'!AI252</f>
        <v>0</v>
      </c>
      <c r="J51" s="112">
        <f t="shared" si="1"/>
        <v>42</v>
      </c>
    </row>
    <row r="52" spans="2:10" x14ac:dyDescent="0.25">
      <c r="B52" s="43">
        <v>44</v>
      </c>
      <c r="C52" s="114">
        <v>63</v>
      </c>
      <c r="D52" s="113">
        <f>'дев (ТЕСТ) '!AJ264</f>
        <v>0</v>
      </c>
      <c r="E52" s="112">
        <f t="shared" si="0"/>
        <v>36</v>
      </c>
      <c r="F52" s="44"/>
      <c r="G52" s="43">
        <v>44</v>
      </c>
      <c r="H52" s="114">
        <v>63</v>
      </c>
      <c r="I52" s="113">
        <f>'ЮНОШИ (ТЕСТ)'!AI264</f>
        <v>0</v>
      </c>
      <c r="J52" s="112">
        <f t="shared" si="1"/>
        <v>42</v>
      </c>
    </row>
    <row r="53" spans="2:10" x14ac:dyDescent="0.25">
      <c r="B53" s="43">
        <v>47</v>
      </c>
      <c r="C53" s="114" t="s">
        <v>457</v>
      </c>
      <c r="D53" s="113">
        <f>'дев (ТЕСТ) '!AJ282</f>
        <v>0</v>
      </c>
      <c r="E53" s="112">
        <f t="shared" si="0"/>
        <v>36</v>
      </c>
      <c r="G53" s="43">
        <v>47</v>
      </c>
      <c r="H53" s="114" t="s">
        <v>457</v>
      </c>
      <c r="I53" s="113">
        <f>'ЮНОШИ (ТЕСТ)'!AI282</f>
        <v>0</v>
      </c>
      <c r="J53" s="112">
        <f t="shared" si="1"/>
        <v>42</v>
      </c>
    </row>
  </sheetData>
  <sheetProtection sheet="1" objects="1" scenarios="1"/>
  <mergeCells count="3">
    <mergeCell ref="A1:J1"/>
    <mergeCell ref="B3:E3"/>
    <mergeCell ref="G3:J3"/>
  </mergeCells>
  <conditionalFormatting sqref="E6:E53 J6:J53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9"/>
  <sheetViews>
    <sheetView zoomScale="80" zoomScaleNormal="80" workbookViewId="0">
      <selection activeCell="M17" sqref="M17"/>
    </sheetView>
  </sheetViews>
  <sheetFormatPr defaultRowHeight="15" x14ac:dyDescent="0.25"/>
  <cols>
    <col min="1" max="1" width="5.28515625" customWidth="1"/>
    <col min="6" max="11" width="9.140625" customWidth="1"/>
  </cols>
  <sheetData>
    <row r="1" spans="1:10" x14ac:dyDescent="0.25">
      <c r="A1" s="193" t="s">
        <v>497</v>
      </c>
      <c r="B1" s="193"/>
      <c r="C1" s="193"/>
      <c r="D1" s="193"/>
      <c r="E1" s="193"/>
      <c r="F1" s="193"/>
      <c r="G1" s="193"/>
      <c r="H1" s="193"/>
      <c r="I1" s="193"/>
      <c r="J1" s="193"/>
    </row>
    <row r="3" spans="1:10" x14ac:dyDescent="0.25">
      <c r="B3" s="191" t="s">
        <v>467</v>
      </c>
      <c r="C3" s="191"/>
      <c r="D3" s="191"/>
      <c r="E3" s="191"/>
      <c r="F3" s="44"/>
      <c r="G3" s="192" t="s">
        <v>468</v>
      </c>
      <c r="H3" s="192"/>
      <c r="I3" s="192"/>
      <c r="J3" s="192"/>
    </row>
    <row r="4" spans="1:10" x14ac:dyDescent="0.25">
      <c r="B4" s="155"/>
      <c r="C4" s="155"/>
      <c r="D4" s="155"/>
      <c r="E4" s="155"/>
      <c r="F4" s="44"/>
      <c r="G4" s="155"/>
      <c r="H4" s="155"/>
      <c r="I4" s="155"/>
      <c r="J4" s="155"/>
    </row>
    <row r="5" spans="1:10" ht="35.25" x14ac:dyDescent="0.25">
      <c r="B5" s="45" t="s">
        <v>56</v>
      </c>
      <c r="C5" s="115" t="s">
        <v>44</v>
      </c>
      <c r="D5" s="113" t="s">
        <v>61</v>
      </c>
      <c r="E5" s="111" t="s">
        <v>62</v>
      </c>
      <c r="G5" s="45" t="s">
        <v>56</v>
      </c>
      <c r="H5" s="115" t="s">
        <v>44</v>
      </c>
      <c r="I5" s="113" t="s">
        <v>61</v>
      </c>
      <c r="J5" s="111" t="s">
        <v>62</v>
      </c>
    </row>
    <row r="6" spans="1:10" ht="15.75" x14ac:dyDescent="0.25">
      <c r="B6" s="43">
        <v>48</v>
      </c>
      <c r="C6" s="157" t="s">
        <v>469</v>
      </c>
      <c r="D6" s="113">
        <f>'дев (ТЕСТ) '!AJ288</f>
        <v>638</v>
      </c>
      <c r="E6" s="112">
        <f t="shared" ref="E6:E29" si="0">IF(ISNUMBER(D6),RANK(D6,$D$6:$D$29,0),"")</f>
        <v>1</v>
      </c>
      <c r="F6" s="44"/>
      <c r="G6" s="43">
        <v>43</v>
      </c>
      <c r="H6" s="158">
        <v>59</v>
      </c>
      <c r="I6" s="113">
        <f>'ЮНОШИ (ТЕСТ)'!AI258</f>
        <v>789</v>
      </c>
      <c r="J6" s="112">
        <f t="shared" ref="J6:J29" si="1">IF(ISNUMBER(I6),RANK(I6,$I$6:$I$29,0),"")</f>
        <v>1</v>
      </c>
    </row>
    <row r="7" spans="1:10" ht="15.75" x14ac:dyDescent="0.25">
      <c r="B7" s="43">
        <v>31</v>
      </c>
      <c r="C7" s="157">
        <v>45</v>
      </c>
      <c r="D7" s="113">
        <f>'дев (ТЕСТ) '!AJ186</f>
        <v>558</v>
      </c>
      <c r="E7" s="112">
        <f t="shared" si="0"/>
        <v>2</v>
      </c>
      <c r="F7" s="44"/>
      <c r="G7" s="43">
        <v>40</v>
      </c>
      <c r="H7" s="158">
        <v>55</v>
      </c>
      <c r="I7" s="113">
        <f>'ЮНОШИ (ТЕСТ)'!AI240</f>
        <v>776</v>
      </c>
      <c r="J7" s="112">
        <f t="shared" si="1"/>
        <v>2</v>
      </c>
    </row>
    <row r="8" spans="1:10" ht="15.75" x14ac:dyDescent="0.25">
      <c r="B8" s="43">
        <v>46</v>
      </c>
      <c r="C8" s="157">
        <v>75</v>
      </c>
      <c r="D8" s="113">
        <f>'дев (ТЕСТ) '!AJ276</f>
        <v>551</v>
      </c>
      <c r="E8" s="112">
        <f t="shared" si="0"/>
        <v>3</v>
      </c>
      <c r="F8" s="44"/>
      <c r="G8" s="43">
        <v>13</v>
      </c>
      <c r="H8" s="158">
        <v>23</v>
      </c>
      <c r="I8" s="113">
        <f>'ЮНОШИ (ТЕСТ)'!AI78</f>
        <v>762</v>
      </c>
      <c r="J8" s="112">
        <f t="shared" si="1"/>
        <v>3</v>
      </c>
    </row>
    <row r="9" spans="1:10" ht="15.75" x14ac:dyDescent="0.25">
      <c r="B9" s="43">
        <v>4</v>
      </c>
      <c r="C9" s="157">
        <v>10</v>
      </c>
      <c r="D9" s="113">
        <f>'дев (ТЕСТ) '!AJ24</f>
        <v>488</v>
      </c>
      <c r="E9" s="112">
        <f t="shared" si="0"/>
        <v>4</v>
      </c>
      <c r="F9" s="44"/>
      <c r="G9" s="43">
        <v>31</v>
      </c>
      <c r="H9" s="158">
        <v>45</v>
      </c>
      <c r="I9" s="113">
        <f>'ЮНОШИ (ТЕСТ)'!AI186</f>
        <v>754</v>
      </c>
      <c r="J9" s="112">
        <f t="shared" si="1"/>
        <v>4</v>
      </c>
    </row>
    <row r="10" spans="1:10" ht="15.75" x14ac:dyDescent="0.25">
      <c r="B10" s="43">
        <v>45</v>
      </c>
      <c r="C10" s="157">
        <v>67</v>
      </c>
      <c r="D10" s="113">
        <f>'дев (ТЕСТ) '!AJ270</f>
        <v>474</v>
      </c>
      <c r="E10" s="112">
        <f t="shared" si="0"/>
        <v>5</v>
      </c>
      <c r="F10" s="44"/>
      <c r="G10" s="43">
        <v>28</v>
      </c>
      <c r="H10" s="158">
        <v>42</v>
      </c>
      <c r="I10" s="113">
        <f>'ЮНОШИ (ТЕСТ)'!AI168</f>
        <v>744</v>
      </c>
      <c r="J10" s="112">
        <f t="shared" si="1"/>
        <v>5</v>
      </c>
    </row>
    <row r="11" spans="1:10" ht="15.75" x14ac:dyDescent="0.25">
      <c r="B11" s="43">
        <v>23</v>
      </c>
      <c r="C11" s="157">
        <v>36</v>
      </c>
      <c r="D11" s="113">
        <f>'дев (ТЕСТ) '!AJ138</f>
        <v>455</v>
      </c>
      <c r="E11" s="112">
        <f t="shared" si="0"/>
        <v>6</v>
      </c>
      <c r="F11" s="44"/>
      <c r="G11" s="43">
        <v>39</v>
      </c>
      <c r="H11" s="158">
        <v>53</v>
      </c>
      <c r="I11" s="113">
        <f>'ЮНОШИ (ТЕСТ)'!AI234</f>
        <v>673</v>
      </c>
      <c r="J11" s="112">
        <f t="shared" si="1"/>
        <v>6</v>
      </c>
    </row>
    <row r="12" spans="1:10" ht="15.75" x14ac:dyDescent="0.25">
      <c r="B12" s="43">
        <v>39</v>
      </c>
      <c r="C12" s="157">
        <v>53</v>
      </c>
      <c r="D12" s="113">
        <f>'дев (ТЕСТ) '!AJ234</f>
        <v>445</v>
      </c>
      <c r="E12" s="112">
        <f t="shared" si="0"/>
        <v>7</v>
      </c>
      <c r="F12" s="44"/>
      <c r="G12" s="43">
        <v>4</v>
      </c>
      <c r="H12" s="158">
        <v>10</v>
      </c>
      <c r="I12" s="113">
        <f>'ЮНОШИ (ТЕСТ)'!AI24</f>
        <v>664</v>
      </c>
      <c r="J12" s="112">
        <f t="shared" si="1"/>
        <v>7</v>
      </c>
    </row>
    <row r="13" spans="1:10" ht="15.75" x14ac:dyDescent="0.25">
      <c r="B13" s="43">
        <v>22</v>
      </c>
      <c r="C13" s="157">
        <v>34</v>
      </c>
      <c r="D13" s="113">
        <f>'дев (ТЕСТ) '!AJ132</f>
        <v>407</v>
      </c>
      <c r="E13" s="112">
        <f t="shared" si="0"/>
        <v>8</v>
      </c>
      <c r="F13" s="44"/>
      <c r="G13" s="43">
        <v>32</v>
      </c>
      <c r="H13" s="158">
        <v>46</v>
      </c>
      <c r="I13" s="113">
        <f>'ЮНОШИ (ТЕСТ)'!AI192</f>
        <v>643</v>
      </c>
      <c r="J13" s="112">
        <f t="shared" si="1"/>
        <v>8</v>
      </c>
    </row>
    <row r="14" spans="1:10" ht="15.75" x14ac:dyDescent="0.25">
      <c r="B14" s="43">
        <v>38</v>
      </c>
      <c r="C14" s="157">
        <v>52</v>
      </c>
      <c r="D14" s="113">
        <f>'дев (ТЕСТ) '!AJ228</f>
        <v>397</v>
      </c>
      <c r="E14" s="112">
        <f t="shared" si="0"/>
        <v>9</v>
      </c>
      <c r="F14" s="44"/>
      <c r="G14" s="43">
        <v>38</v>
      </c>
      <c r="H14" s="158">
        <v>52</v>
      </c>
      <c r="I14" s="113">
        <f>'ЮНОШИ (ТЕСТ)'!AI228</f>
        <v>637</v>
      </c>
      <c r="J14" s="112">
        <f t="shared" si="1"/>
        <v>9</v>
      </c>
    </row>
    <row r="15" spans="1:10" ht="15.75" x14ac:dyDescent="0.25">
      <c r="B15" s="43">
        <v>32</v>
      </c>
      <c r="C15" s="157">
        <v>46</v>
      </c>
      <c r="D15" s="113">
        <f>'дев (ТЕСТ) '!AJ192</f>
        <v>396</v>
      </c>
      <c r="E15" s="112">
        <f t="shared" si="0"/>
        <v>10</v>
      </c>
      <c r="F15" s="44"/>
      <c r="G15" s="43">
        <v>46</v>
      </c>
      <c r="H15" s="158">
        <v>75</v>
      </c>
      <c r="I15" s="113">
        <f>'ЮНОШИ (ТЕСТ)'!AI276</f>
        <v>628</v>
      </c>
      <c r="J15" s="112">
        <f t="shared" si="1"/>
        <v>10</v>
      </c>
    </row>
    <row r="16" spans="1:10" ht="15.75" x14ac:dyDescent="0.25">
      <c r="B16" s="43">
        <v>27</v>
      </c>
      <c r="C16" s="157">
        <v>41</v>
      </c>
      <c r="D16" s="113">
        <f>'дев (ТЕСТ) '!AJ162</f>
        <v>344</v>
      </c>
      <c r="E16" s="112">
        <f t="shared" si="0"/>
        <v>11</v>
      </c>
      <c r="F16" s="44"/>
      <c r="G16" s="43">
        <v>22</v>
      </c>
      <c r="H16" s="158">
        <v>34</v>
      </c>
      <c r="I16" s="113">
        <f>'ЮНОШИ (ТЕСТ)'!AI132</f>
        <v>593</v>
      </c>
      <c r="J16" s="112">
        <f t="shared" si="1"/>
        <v>11</v>
      </c>
    </row>
    <row r="17" spans="2:10" ht="15.75" x14ac:dyDescent="0.25">
      <c r="B17" s="43">
        <v>7</v>
      </c>
      <c r="C17" s="157">
        <v>14</v>
      </c>
      <c r="D17" s="113">
        <f>'дев (ТЕСТ) '!AJ42</f>
        <v>301</v>
      </c>
      <c r="E17" s="112">
        <f t="shared" si="0"/>
        <v>12</v>
      </c>
      <c r="F17" s="44"/>
      <c r="G17" s="43">
        <v>25</v>
      </c>
      <c r="H17" s="158">
        <v>39</v>
      </c>
      <c r="I17" s="113">
        <f>'ЮНОШИ (ТЕСТ)'!AI150</f>
        <v>581</v>
      </c>
      <c r="J17" s="112">
        <f t="shared" si="1"/>
        <v>12</v>
      </c>
    </row>
    <row r="18" spans="2:10" ht="15.75" x14ac:dyDescent="0.25">
      <c r="B18" s="43">
        <v>11</v>
      </c>
      <c r="C18" s="157">
        <v>20</v>
      </c>
      <c r="D18" s="113">
        <f>'дев (ТЕСТ) '!AJ66</f>
        <v>250</v>
      </c>
      <c r="E18" s="112">
        <f t="shared" si="0"/>
        <v>13</v>
      </c>
      <c r="F18" s="44"/>
      <c r="G18" s="43">
        <v>23</v>
      </c>
      <c r="H18" s="158">
        <v>36</v>
      </c>
      <c r="I18" s="113">
        <f>'ЮНОШИ (ТЕСТ)'!AI138</f>
        <v>577</v>
      </c>
      <c r="J18" s="112">
        <f t="shared" si="1"/>
        <v>13</v>
      </c>
    </row>
    <row r="19" spans="2:10" ht="15.75" x14ac:dyDescent="0.25">
      <c r="B19" s="43">
        <v>9</v>
      </c>
      <c r="C19" s="157">
        <v>18</v>
      </c>
      <c r="D19" s="113">
        <f>'дев (ТЕСТ) '!AJ54</f>
        <v>0</v>
      </c>
      <c r="E19" s="112">
        <f t="shared" si="0"/>
        <v>14</v>
      </c>
      <c r="F19" s="44"/>
      <c r="G19" s="43">
        <v>27</v>
      </c>
      <c r="H19" s="158">
        <v>41</v>
      </c>
      <c r="I19" s="113">
        <f>'ЮНОШИ (ТЕСТ)'!AI162</f>
        <v>539</v>
      </c>
      <c r="J19" s="112">
        <f t="shared" si="1"/>
        <v>14</v>
      </c>
    </row>
    <row r="20" spans="2:10" ht="15.75" x14ac:dyDescent="0.25">
      <c r="B20" s="43">
        <v>13</v>
      </c>
      <c r="C20" s="157">
        <v>23</v>
      </c>
      <c r="D20" s="113">
        <f>'дев (ТЕСТ) '!AJ78</f>
        <v>0</v>
      </c>
      <c r="E20" s="112">
        <f t="shared" si="0"/>
        <v>14</v>
      </c>
      <c r="F20" s="44"/>
      <c r="G20" s="43">
        <v>11</v>
      </c>
      <c r="H20" s="158">
        <v>20</v>
      </c>
      <c r="I20" s="113">
        <f>'ЮНОШИ (ТЕСТ)'!AI66</f>
        <v>495</v>
      </c>
      <c r="J20" s="112">
        <f t="shared" si="1"/>
        <v>15</v>
      </c>
    </row>
    <row r="21" spans="2:10" ht="15.75" x14ac:dyDescent="0.25">
      <c r="B21" s="43">
        <v>17</v>
      </c>
      <c r="C21" s="157">
        <v>28</v>
      </c>
      <c r="D21" s="113">
        <f>'дев (ТЕСТ) '!AJ102</f>
        <v>0</v>
      </c>
      <c r="E21" s="112">
        <f t="shared" si="0"/>
        <v>14</v>
      </c>
      <c r="F21" s="44"/>
      <c r="G21" s="43">
        <v>48</v>
      </c>
      <c r="H21" s="158" t="s">
        <v>469</v>
      </c>
      <c r="I21" s="113">
        <f>'ЮНОШИ (ТЕСТ)'!AI288</f>
        <v>486</v>
      </c>
      <c r="J21" s="112">
        <f t="shared" si="1"/>
        <v>16</v>
      </c>
    </row>
    <row r="22" spans="2:10" ht="15.75" x14ac:dyDescent="0.25">
      <c r="B22" s="43">
        <v>25</v>
      </c>
      <c r="C22" s="157">
        <v>39</v>
      </c>
      <c r="D22" s="113">
        <f>'дев (ТЕСТ) '!AJ150</f>
        <v>0</v>
      </c>
      <c r="E22" s="112">
        <f t="shared" si="0"/>
        <v>14</v>
      </c>
      <c r="F22" s="44"/>
      <c r="G22" s="43">
        <v>7</v>
      </c>
      <c r="H22" s="158">
        <v>14</v>
      </c>
      <c r="I22" s="113">
        <f>'ЮНОШИ (ТЕСТ)'!AI42</f>
        <v>462</v>
      </c>
      <c r="J22" s="112">
        <f t="shared" si="1"/>
        <v>17</v>
      </c>
    </row>
    <row r="23" spans="2:10" ht="15.75" x14ac:dyDescent="0.25">
      <c r="B23" s="43">
        <v>28</v>
      </c>
      <c r="C23" s="157">
        <v>42</v>
      </c>
      <c r="D23" s="113">
        <f>'дев (ТЕСТ) '!AJ168</f>
        <v>0</v>
      </c>
      <c r="E23" s="112">
        <f t="shared" si="0"/>
        <v>14</v>
      </c>
      <c r="F23" s="44"/>
      <c r="G23" s="43">
        <v>9</v>
      </c>
      <c r="H23" s="158">
        <v>18</v>
      </c>
      <c r="I23" s="113">
        <f>'ЮНОШИ (ТЕСТ)'!AI54</f>
        <v>0</v>
      </c>
      <c r="J23" s="112">
        <f t="shared" si="1"/>
        <v>18</v>
      </c>
    </row>
    <row r="24" spans="2:10" ht="15.75" x14ac:dyDescent="0.25">
      <c r="B24" s="43">
        <v>37</v>
      </c>
      <c r="C24" s="157">
        <v>51</v>
      </c>
      <c r="D24" s="113">
        <f>'дев (ТЕСТ) '!AJ222</f>
        <v>0</v>
      </c>
      <c r="E24" s="112">
        <f t="shared" si="0"/>
        <v>14</v>
      </c>
      <c r="F24" s="44"/>
      <c r="G24" s="43">
        <v>17</v>
      </c>
      <c r="H24" s="158">
        <v>28</v>
      </c>
      <c r="I24" s="113">
        <f>'ЮНОШИ (ТЕСТ)'!AI102</f>
        <v>0</v>
      </c>
      <c r="J24" s="112">
        <f t="shared" si="1"/>
        <v>18</v>
      </c>
    </row>
    <row r="25" spans="2:10" ht="15.75" x14ac:dyDescent="0.25">
      <c r="B25" s="43">
        <v>40</v>
      </c>
      <c r="C25" s="157">
        <v>55</v>
      </c>
      <c r="D25" s="113">
        <f>'дев (ТЕСТ) '!AJ240</f>
        <v>0</v>
      </c>
      <c r="E25" s="112">
        <f t="shared" si="0"/>
        <v>14</v>
      </c>
      <c r="F25" s="44"/>
      <c r="G25" s="43">
        <v>37</v>
      </c>
      <c r="H25" s="158">
        <v>51</v>
      </c>
      <c r="I25" s="113">
        <f>'ЮНОШИ (ТЕСТ)'!AI222</f>
        <v>0</v>
      </c>
      <c r="J25" s="112">
        <f t="shared" si="1"/>
        <v>18</v>
      </c>
    </row>
    <row r="26" spans="2:10" ht="15.75" x14ac:dyDescent="0.25">
      <c r="B26" s="43">
        <v>42</v>
      </c>
      <c r="C26" s="157">
        <v>58</v>
      </c>
      <c r="D26" s="113">
        <f>'дев (ТЕСТ) '!AJ252</f>
        <v>0</v>
      </c>
      <c r="E26" s="112">
        <f t="shared" si="0"/>
        <v>14</v>
      </c>
      <c r="F26" s="44"/>
      <c r="G26" s="43">
        <v>42</v>
      </c>
      <c r="H26" s="158">
        <v>58</v>
      </c>
      <c r="I26" s="113">
        <f>'ЮНОШИ (ТЕСТ)'!AI252</f>
        <v>0</v>
      </c>
      <c r="J26" s="112">
        <f t="shared" si="1"/>
        <v>18</v>
      </c>
    </row>
    <row r="27" spans="2:10" ht="15.75" x14ac:dyDescent="0.25">
      <c r="B27" s="43">
        <v>43</v>
      </c>
      <c r="C27" s="157">
        <v>59</v>
      </c>
      <c r="D27" s="113">
        <f>'дев (ТЕСТ) '!AJ258</f>
        <v>0</v>
      </c>
      <c r="E27" s="112">
        <f t="shared" si="0"/>
        <v>14</v>
      </c>
      <c r="F27" s="44"/>
      <c r="G27" s="43">
        <v>44</v>
      </c>
      <c r="H27" s="158">
        <v>63</v>
      </c>
      <c r="I27" s="113">
        <f>'ЮНОШИ (ТЕСТ)'!AI264</f>
        <v>0</v>
      </c>
      <c r="J27" s="112">
        <f t="shared" si="1"/>
        <v>18</v>
      </c>
    </row>
    <row r="28" spans="2:10" ht="15.75" x14ac:dyDescent="0.25">
      <c r="B28" s="43">
        <v>44</v>
      </c>
      <c r="C28" s="157">
        <v>63</v>
      </c>
      <c r="D28" s="113">
        <f>'дев (ТЕСТ) '!AJ264</f>
        <v>0</v>
      </c>
      <c r="E28" s="112">
        <f t="shared" si="0"/>
        <v>14</v>
      </c>
      <c r="F28" s="44"/>
      <c r="G28" s="43">
        <v>45</v>
      </c>
      <c r="H28" s="158">
        <v>67</v>
      </c>
      <c r="I28" s="113">
        <f>'ЮНОШИ (ТЕСТ)'!AI270</f>
        <v>0</v>
      </c>
      <c r="J28" s="112">
        <f t="shared" si="1"/>
        <v>18</v>
      </c>
    </row>
    <row r="29" spans="2:10" ht="15.75" x14ac:dyDescent="0.25">
      <c r="B29" s="43">
        <v>47</v>
      </c>
      <c r="C29" s="157" t="s">
        <v>457</v>
      </c>
      <c r="D29" s="113">
        <f>'дев (ТЕСТ) '!AJ282</f>
        <v>0</v>
      </c>
      <c r="E29" s="112">
        <f t="shared" si="0"/>
        <v>14</v>
      </c>
      <c r="G29" s="43">
        <v>47</v>
      </c>
      <c r="H29" s="158" t="s">
        <v>457</v>
      </c>
      <c r="I29" s="113">
        <f>'ЮНОШИ (ТЕСТ)'!AI282</f>
        <v>0</v>
      </c>
      <c r="J29" s="112">
        <f t="shared" si="1"/>
        <v>18</v>
      </c>
    </row>
  </sheetData>
  <sheetProtection sheet="1" objects="1" scenarios="1"/>
  <mergeCells count="3">
    <mergeCell ref="A1:J1"/>
    <mergeCell ref="B3:E3"/>
    <mergeCell ref="G3:J3"/>
  </mergeCells>
  <conditionalFormatting sqref="E6:E29 J6:J29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9"/>
  <sheetViews>
    <sheetView zoomScale="80" zoomScaleNormal="80" workbookViewId="0">
      <selection activeCell="O17" sqref="O17"/>
    </sheetView>
  </sheetViews>
  <sheetFormatPr defaultRowHeight="15" x14ac:dyDescent="0.25"/>
  <cols>
    <col min="1" max="1" width="5.28515625" customWidth="1"/>
    <col min="6" max="11" width="9.140625" customWidth="1"/>
  </cols>
  <sheetData>
    <row r="1" spans="1:10" x14ac:dyDescent="0.25">
      <c r="A1" s="193" t="s">
        <v>497</v>
      </c>
      <c r="B1" s="193"/>
      <c r="C1" s="193"/>
      <c r="D1" s="193"/>
      <c r="E1" s="193"/>
      <c r="F1" s="193"/>
      <c r="G1" s="193"/>
      <c r="H1" s="193"/>
      <c r="I1" s="193"/>
      <c r="J1" s="193"/>
    </row>
    <row r="3" spans="1:10" x14ac:dyDescent="0.25">
      <c r="B3" s="191" t="s">
        <v>467</v>
      </c>
      <c r="C3" s="191"/>
      <c r="D3" s="191"/>
      <c r="E3" s="191"/>
      <c r="F3" s="44"/>
      <c r="G3" s="192" t="s">
        <v>468</v>
      </c>
      <c r="H3" s="192"/>
      <c r="I3" s="192"/>
      <c r="J3" s="192"/>
    </row>
    <row r="4" spans="1:10" x14ac:dyDescent="0.25">
      <c r="B4" s="155"/>
      <c r="C4" s="155"/>
      <c r="D4" s="155"/>
      <c r="E4" s="155"/>
      <c r="F4" s="44"/>
      <c r="G4" s="155"/>
      <c r="H4" s="155"/>
      <c r="I4" s="155"/>
      <c r="J4" s="155"/>
    </row>
    <row r="5" spans="1:10" ht="35.25" x14ac:dyDescent="0.25">
      <c r="B5" s="45" t="s">
        <v>56</v>
      </c>
      <c r="C5" s="115" t="s">
        <v>44</v>
      </c>
      <c r="D5" s="113" t="s">
        <v>61</v>
      </c>
      <c r="E5" s="111" t="s">
        <v>62</v>
      </c>
      <c r="G5" s="45" t="s">
        <v>56</v>
      </c>
      <c r="H5" s="115" t="s">
        <v>44</v>
      </c>
      <c r="I5" s="113" t="s">
        <v>61</v>
      </c>
      <c r="J5" s="111" t="s">
        <v>62</v>
      </c>
    </row>
    <row r="6" spans="1:10" ht="15.75" x14ac:dyDescent="0.25">
      <c r="B6" s="43">
        <v>10</v>
      </c>
      <c r="C6" s="157">
        <v>19</v>
      </c>
      <c r="D6" s="113">
        <f>'дев (ТЕСТ) '!AJ60</f>
        <v>884</v>
      </c>
      <c r="E6" s="112">
        <f t="shared" ref="E6:E29" si="0">IF(ISNUMBER(D6),RANK(D6,$D$6:$D$29,0),"")</f>
        <v>1</v>
      </c>
      <c r="F6" s="44"/>
      <c r="G6" s="43">
        <v>3</v>
      </c>
      <c r="H6" s="157">
        <v>9</v>
      </c>
      <c r="I6" s="113">
        <f>'ЮНОШИ (ТЕСТ)'!AI18</f>
        <v>903</v>
      </c>
      <c r="J6" s="112">
        <f t="shared" ref="J6:J29" si="1">IF(ISNUMBER(I6),RANK(I6,$I$6:$I$29,0),"")</f>
        <v>1</v>
      </c>
    </row>
    <row r="7" spans="1:10" ht="15.75" x14ac:dyDescent="0.25">
      <c r="B7" s="43">
        <v>19</v>
      </c>
      <c r="C7" s="157">
        <v>30</v>
      </c>
      <c r="D7" s="113">
        <f>'дев (ТЕСТ) '!AJ114</f>
        <v>728</v>
      </c>
      <c r="E7" s="112">
        <f t="shared" si="0"/>
        <v>2</v>
      </c>
      <c r="F7" s="44"/>
      <c r="G7" s="43">
        <v>41</v>
      </c>
      <c r="H7" s="157">
        <v>56</v>
      </c>
      <c r="I7" s="113">
        <f>'ЮНОШИ (ТЕСТ)'!AI246</f>
        <v>875</v>
      </c>
      <c r="J7" s="112">
        <f t="shared" si="1"/>
        <v>2</v>
      </c>
    </row>
    <row r="8" spans="1:10" ht="15.75" x14ac:dyDescent="0.25">
      <c r="B8" s="43">
        <v>21</v>
      </c>
      <c r="C8" s="157">
        <v>32</v>
      </c>
      <c r="D8" s="113">
        <f>'дев (ТЕСТ) '!AJ126</f>
        <v>673</v>
      </c>
      <c r="E8" s="112">
        <f t="shared" si="0"/>
        <v>3</v>
      </c>
      <c r="F8" s="44"/>
      <c r="G8" s="43">
        <v>24</v>
      </c>
      <c r="H8" s="157">
        <v>38</v>
      </c>
      <c r="I8" s="113">
        <f>'ЮНОШИ (ТЕСТ)'!AI144</f>
        <v>842</v>
      </c>
      <c r="J8" s="112">
        <f t="shared" si="1"/>
        <v>3</v>
      </c>
    </row>
    <row r="9" spans="1:10" ht="15.75" x14ac:dyDescent="0.25">
      <c r="B9" s="43">
        <v>3</v>
      </c>
      <c r="C9" s="157">
        <v>9</v>
      </c>
      <c r="D9" s="113">
        <f>'дев (ТЕСТ) '!AJ18</f>
        <v>631</v>
      </c>
      <c r="E9" s="112">
        <f t="shared" si="0"/>
        <v>4</v>
      </c>
      <c r="F9" s="44"/>
      <c r="G9" s="43">
        <v>8</v>
      </c>
      <c r="H9" s="157">
        <v>17</v>
      </c>
      <c r="I9" s="113">
        <f>'ЮНОШИ (ТЕСТ)'!AI48</f>
        <v>841</v>
      </c>
      <c r="J9" s="112">
        <f t="shared" si="1"/>
        <v>4</v>
      </c>
    </row>
    <row r="10" spans="1:10" ht="15.75" x14ac:dyDescent="0.25">
      <c r="B10" s="43">
        <v>33</v>
      </c>
      <c r="C10" s="157">
        <v>47</v>
      </c>
      <c r="D10" s="113">
        <f>'дев (ТЕСТ) '!AJ198</f>
        <v>623</v>
      </c>
      <c r="E10" s="112">
        <f t="shared" si="0"/>
        <v>5</v>
      </c>
      <c r="F10" s="44"/>
      <c r="G10" s="43">
        <v>33</v>
      </c>
      <c r="H10" s="157">
        <v>47</v>
      </c>
      <c r="I10" s="113">
        <f>'ЮНОШИ (ТЕСТ)'!AI198</f>
        <v>816</v>
      </c>
      <c r="J10" s="112">
        <f t="shared" si="1"/>
        <v>5</v>
      </c>
    </row>
    <row r="11" spans="1:10" ht="15.75" x14ac:dyDescent="0.25">
      <c r="B11" s="43">
        <v>34</v>
      </c>
      <c r="C11" s="157">
        <v>48</v>
      </c>
      <c r="D11" s="113">
        <f>'дев (ТЕСТ) '!AJ204</f>
        <v>595</v>
      </c>
      <c r="E11" s="112">
        <f t="shared" si="0"/>
        <v>6</v>
      </c>
      <c r="F11" s="44"/>
      <c r="G11" s="43">
        <v>18</v>
      </c>
      <c r="H11" s="157">
        <v>29</v>
      </c>
      <c r="I11" s="113">
        <f>'ЮНОШИ (ТЕСТ)'!AI108</f>
        <v>771</v>
      </c>
      <c r="J11" s="112">
        <f t="shared" si="1"/>
        <v>6</v>
      </c>
    </row>
    <row r="12" spans="1:10" ht="15.75" x14ac:dyDescent="0.25">
      <c r="B12" s="43">
        <v>24</v>
      </c>
      <c r="C12" s="157">
        <v>38</v>
      </c>
      <c r="D12" s="113">
        <f>'дев (ТЕСТ) '!AJ144</f>
        <v>588</v>
      </c>
      <c r="E12" s="112">
        <f t="shared" si="0"/>
        <v>7</v>
      </c>
      <c r="F12" s="44"/>
      <c r="G12" s="43">
        <v>10</v>
      </c>
      <c r="H12" s="157">
        <v>19</v>
      </c>
      <c r="I12" s="113">
        <f>'ЮНОШИ (ТЕСТ)'!AI60</f>
        <v>754</v>
      </c>
      <c r="J12" s="112">
        <f t="shared" si="1"/>
        <v>7</v>
      </c>
    </row>
    <row r="13" spans="1:10" ht="15.75" x14ac:dyDescent="0.25">
      <c r="B13" s="43">
        <v>12</v>
      </c>
      <c r="C13" s="157">
        <v>22</v>
      </c>
      <c r="D13" s="113">
        <f>'дев (ТЕСТ) '!AJ72</f>
        <v>549</v>
      </c>
      <c r="E13" s="112">
        <f t="shared" si="0"/>
        <v>8</v>
      </c>
      <c r="F13" s="44"/>
      <c r="G13" s="43">
        <v>12</v>
      </c>
      <c r="H13" s="157">
        <v>22</v>
      </c>
      <c r="I13" s="113">
        <f>'ЮНОШИ (ТЕСТ)'!AI72</f>
        <v>740</v>
      </c>
      <c r="J13" s="112">
        <f t="shared" si="1"/>
        <v>8</v>
      </c>
    </row>
    <row r="14" spans="1:10" ht="15.75" x14ac:dyDescent="0.25">
      <c r="B14" s="43">
        <v>6</v>
      </c>
      <c r="C14" s="157">
        <v>12</v>
      </c>
      <c r="D14" s="113">
        <f>'дев (ТЕСТ) '!AJ36</f>
        <v>540</v>
      </c>
      <c r="E14" s="112">
        <f t="shared" si="0"/>
        <v>9</v>
      </c>
      <c r="F14" s="44"/>
      <c r="G14" s="43">
        <v>29</v>
      </c>
      <c r="H14" s="157">
        <v>43</v>
      </c>
      <c r="I14" s="113">
        <f>'ЮНОШИ (ТЕСТ)'!AI174</f>
        <v>739</v>
      </c>
      <c r="J14" s="112">
        <f t="shared" si="1"/>
        <v>9</v>
      </c>
    </row>
    <row r="15" spans="1:10" ht="15.75" x14ac:dyDescent="0.25">
      <c r="B15" s="43">
        <v>20</v>
      </c>
      <c r="C15" s="157">
        <v>31</v>
      </c>
      <c r="D15" s="113">
        <f>'дев (ТЕСТ) '!AJ120</f>
        <v>514</v>
      </c>
      <c r="E15" s="112">
        <f t="shared" si="0"/>
        <v>10</v>
      </c>
      <c r="F15" s="44"/>
      <c r="G15" s="43">
        <v>35</v>
      </c>
      <c r="H15" s="157">
        <v>49</v>
      </c>
      <c r="I15" s="113">
        <f>'ЮНОШИ (ТЕСТ)'!AI210</f>
        <v>721</v>
      </c>
      <c r="J15" s="112">
        <f t="shared" si="1"/>
        <v>10</v>
      </c>
    </row>
    <row r="16" spans="1:10" ht="15.75" x14ac:dyDescent="0.25">
      <c r="B16" s="43">
        <v>1</v>
      </c>
      <c r="C16" s="157">
        <v>5</v>
      </c>
      <c r="D16" s="113">
        <f>'дев (ТЕСТ) '!AJ6</f>
        <v>514</v>
      </c>
      <c r="E16" s="112">
        <f t="shared" si="0"/>
        <v>10</v>
      </c>
      <c r="F16" s="44"/>
      <c r="G16" s="43">
        <v>6</v>
      </c>
      <c r="H16" s="157">
        <v>12</v>
      </c>
      <c r="I16" s="113">
        <f>'ЮНОШИ (ТЕСТ)'!AI36</f>
        <v>709</v>
      </c>
      <c r="J16" s="112">
        <f t="shared" si="1"/>
        <v>11</v>
      </c>
    </row>
    <row r="17" spans="2:10" ht="15.75" x14ac:dyDescent="0.25">
      <c r="B17" s="43">
        <v>16</v>
      </c>
      <c r="C17" s="157">
        <v>27</v>
      </c>
      <c r="D17" s="113">
        <f>'дев (ТЕСТ) '!AJ96</f>
        <v>487</v>
      </c>
      <c r="E17" s="112">
        <f t="shared" si="0"/>
        <v>12</v>
      </c>
      <c r="F17" s="44"/>
      <c r="G17" s="43">
        <v>5</v>
      </c>
      <c r="H17" s="157">
        <v>11</v>
      </c>
      <c r="I17" s="113">
        <f>'ЮНОШИ (ТЕСТ)'!AI30</f>
        <v>706</v>
      </c>
      <c r="J17" s="112">
        <f t="shared" si="1"/>
        <v>12</v>
      </c>
    </row>
    <row r="18" spans="2:10" ht="15.75" x14ac:dyDescent="0.25">
      <c r="B18" s="43">
        <v>35</v>
      </c>
      <c r="C18" s="157">
        <v>49</v>
      </c>
      <c r="D18" s="113">
        <f>'дев (ТЕСТ) '!AJ210</f>
        <v>469</v>
      </c>
      <c r="E18" s="112">
        <f t="shared" si="0"/>
        <v>13</v>
      </c>
      <c r="F18" s="44"/>
      <c r="G18" s="43">
        <v>20</v>
      </c>
      <c r="H18" s="157">
        <v>31</v>
      </c>
      <c r="I18" s="113">
        <f>'ЮНОШИ (ТЕСТ)'!AI120</f>
        <v>697</v>
      </c>
      <c r="J18" s="112">
        <f t="shared" si="1"/>
        <v>13</v>
      </c>
    </row>
    <row r="19" spans="2:10" ht="15.75" x14ac:dyDescent="0.25">
      <c r="B19" s="43">
        <v>26</v>
      </c>
      <c r="C19" s="157">
        <v>40</v>
      </c>
      <c r="D19" s="113">
        <f>'дев (ТЕСТ) '!AJ156</f>
        <v>461</v>
      </c>
      <c r="E19" s="112">
        <f t="shared" si="0"/>
        <v>14</v>
      </c>
      <c r="F19" s="44"/>
      <c r="G19" s="43">
        <v>19</v>
      </c>
      <c r="H19" s="157">
        <v>30</v>
      </c>
      <c r="I19" s="113">
        <f>'ЮНОШИ (ТЕСТ)'!AI114</f>
        <v>673</v>
      </c>
      <c r="J19" s="112">
        <f t="shared" si="1"/>
        <v>14</v>
      </c>
    </row>
    <row r="20" spans="2:10" ht="15.75" x14ac:dyDescent="0.25">
      <c r="B20" s="43">
        <v>14</v>
      </c>
      <c r="C20" s="157">
        <v>24</v>
      </c>
      <c r="D20" s="113">
        <f>'дев (ТЕСТ) '!AJ84</f>
        <v>457</v>
      </c>
      <c r="E20" s="112">
        <f t="shared" si="0"/>
        <v>15</v>
      </c>
      <c r="F20" s="44"/>
      <c r="G20" s="43">
        <v>1</v>
      </c>
      <c r="H20" s="157">
        <v>5</v>
      </c>
      <c r="I20" s="113">
        <f>'ЮНОШИ (ТЕСТ)'!AI6</f>
        <v>633</v>
      </c>
      <c r="J20" s="112">
        <f t="shared" si="1"/>
        <v>15</v>
      </c>
    </row>
    <row r="21" spans="2:10" ht="15.75" x14ac:dyDescent="0.25">
      <c r="B21" s="43">
        <v>30</v>
      </c>
      <c r="C21" s="157">
        <v>44</v>
      </c>
      <c r="D21" s="113">
        <f>'дев (ТЕСТ) '!AJ180</f>
        <v>442</v>
      </c>
      <c r="E21" s="112">
        <f t="shared" si="0"/>
        <v>16</v>
      </c>
      <c r="F21" s="44"/>
      <c r="G21" s="43">
        <v>21</v>
      </c>
      <c r="H21" s="157">
        <v>32</v>
      </c>
      <c r="I21" s="113">
        <f>'ЮНОШИ (ТЕСТ)'!AI126</f>
        <v>627</v>
      </c>
      <c r="J21" s="112">
        <f t="shared" si="1"/>
        <v>16</v>
      </c>
    </row>
    <row r="22" spans="2:10" ht="15.75" x14ac:dyDescent="0.25">
      <c r="B22" s="43">
        <v>36</v>
      </c>
      <c r="C22" s="157">
        <v>50</v>
      </c>
      <c r="D22" s="113">
        <f>'дев (ТЕСТ) '!AJ216</f>
        <v>396</v>
      </c>
      <c r="E22" s="112">
        <f t="shared" si="0"/>
        <v>17</v>
      </c>
      <c r="F22" s="44"/>
      <c r="G22" s="43">
        <v>2</v>
      </c>
      <c r="H22" s="157">
        <v>7</v>
      </c>
      <c r="I22" s="113">
        <f>'ЮНОШИ (ТЕСТ)'!AI12</f>
        <v>625</v>
      </c>
      <c r="J22" s="112">
        <f t="shared" si="1"/>
        <v>17</v>
      </c>
    </row>
    <row r="23" spans="2:10" ht="15.75" x14ac:dyDescent="0.25">
      <c r="B23" s="43">
        <v>8</v>
      </c>
      <c r="C23" s="157">
        <v>17</v>
      </c>
      <c r="D23" s="113">
        <f>'дев (ТЕСТ) '!AJ48</f>
        <v>363</v>
      </c>
      <c r="E23" s="112">
        <f t="shared" si="0"/>
        <v>18</v>
      </c>
      <c r="F23" s="44"/>
      <c r="G23" s="43">
        <v>34</v>
      </c>
      <c r="H23" s="157">
        <v>48</v>
      </c>
      <c r="I23" s="113">
        <f>'ЮНОШИ (ТЕСТ)'!AI204</f>
        <v>616</v>
      </c>
      <c r="J23" s="112">
        <f t="shared" si="1"/>
        <v>18</v>
      </c>
    </row>
    <row r="24" spans="2:10" ht="15.75" x14ac:dyDescent="0.25">
      <c r="B24" s="43">
        <v>29</v>
      </c>
      <c r="C24" s="157">
        <v>43</v>
      </c>
      <c r="D24" s="113">
        <f>'дев (ТЕСТ) '!AJ174</f>
        <v>355</v>
      </c>
      <c r="E24" s="112">
        <f t="shared" si="0"/>
        <v>19</v>
      </c>
      <c r="F24" s="44"/>
      <c r="G24" s="43">
        <v>30</v>
      </c>
      <c r="H24" s="157">
        <v>44</v>
      </c>
      <c r="I24" s="113">
        <f>'ЮНОШИ (ТЕСТ)'!AI180</f>
        <v>574</v>
      </c>
      <c r="J24" s="112">
        <f t="shared" si="1"/>
        <v>19</v>
      </c>
    </row>
    <row r="25" spans="2:10" ht="15.75" x14ac:dyDescent="0.25">
      <c r="B25" s="43">
        <v>15</v>
      </c>
      <c r="C25" s="157">
        <v>26</v>
      </c>
      <c r="D25" s="113">
        <f>'дев (ТЕСТ) '!AJ90</f>
        <v>346</v>
      </c>
      <c r="E25" s="112">
        <f t="shared" si="0"/>
        <v>20</v>
      </c>
      <c r="F25" s="44"/>
      <c r="G25" s="43">
        <v>15</v>
      </c>
      <c r="H25" s="157">
        <v>26</v>
      </c>
      <c r="I25" s="113">
        <f>'ЮНОШИ (ТЕСТ)'!AI90</f>
        <v>559</v>
      </c>
      <c r="J25" s="112">
        <f t="shared" si="1"/>
        <v>20</v>
      </c>
    </row>
    <row r="26" spans="2:10" ht="15.75" x14ac:dyDescent="0.25">
      <c r="B26" s="43">
        <v>2</v>
      </c>
      <c r="C26" s="157">
        <v>7</v>
      </c>
      <c r="D26" s="113">
        <f>'дев (ТЕСТ) '!AJ12</f>
        <v>340</v>
      </c>
      <c r="E26" s="112">
        <f t="shared" si="0"/>
        <v>21</v>
      </c>
      <c r="F26" s="44"/>
      <c r="G26" s="43">
        <v>36</v>
      </c>
      <c r="H26" s="157">
        <v>50</v>
      </c>
      <c r="I26" s="113">
        <f>'ЮНОШИ (ТЕСТ)'!AI216</f>
        <v>549</v>
      </c>
      <c r="J26" s="112">
        <f t="shared" si="1"/>
        <v>21</v>
      </c>
    </row>
    <row r="27" spans="2:10" ht="15.75" x14ac:dyDescent="0.25">
      <c r="B27" s="43">
        <v>41</v>
      </c>
      <c r="C27" s="157">
        <v>56</v>
      </c>
      <c r="D27" s="113">
        <f>'дев (ТЕСТ) '!AJ246</f>
        <v>209</v>
      </c>
      <c r="E27" s="112">
        <f t="shared" si="0"/>
        <v>22</v>
      </c>
      <c r="F27" s="44"/>
      <c r="G27" s="43">
        <v>16</v>
      </c>
      <c r="H27" s="157">
        <v>27</v>
      </c>
      <c r="I27" s="113">
        <f>'ЮНОШИ (ТЕСТ)'!AI96</f>
        <v>544</v>
      </c>
      <c r="J27" s="112">
        <f t="shared" si="1"/>
        <v>22</v>
      </c>
    </row>
    <row r="28" spans="2:10" ht="15.75" x14ac:dyDescent="0.25">
      <c r="B28" s="43">
        <v>18</v>
      </c>
      <c r="C28" s="157">
        <v>29</v>
      </c>
      <c r="D28" s="113">
        <f>'дев (ТЕСТ) '!AJ108</f>
        <v>0</v>
      </c>
      <c r="E28" s="112">
        <f t="shared" si="0"/>
        <v>23</v>
      </c>
      <c r="F28" s="44"/>
      <c r="G28" s="43">
        <v>26</v>
      </c>
      <c r="H28" s="157">
        <v>40</v>
      </c>
      <c r="I28" s="113">
        <f>'ЮНОШИ (ТЕСТ)'!AI156</f>
        <v>510</v>
      </c>
      <c r="J28" s="112">
        <f t="shared" si="1"/>
        <v>23</v>
      </c>
    </row>
    <row r="29" spans="2:10" ht="15.75" x14ac:dyDescent="0.25">
      <c r="B29" s="43">
        <v>5</v>
      </c>
      <c r="C29" s="157">
        <v>11</v>
      </c>
      <c r="D29" s="113">
        <f>'дев (ТЕСТ) '!AJ30</f>
        <v>0</v>
      </c>
      <c r="E29" s="112">
        <f t="shared" si="0"/>
        <v>23</v>
      </c>
      <c r="F29" s="44"/>
      <c r="G29" s="43">
        <v>14</v>
      </c>
      <c r="H29" s="157">
        <v>24</v>
      </c>
      <c r="I29" s="113">
        <f>'ЮНОШИ (ТЕСТ)'!AI84</f>
        <v>497</v>
      </c>
      <c r="J29" s="112">
        <f t="shared" si="1"/>
        <v>24</v>
      </c>
    </row>
  </sheetData>
  <sheetProtection sheet="1" objects="1" scenarios="1"/>
  <mergeCells count="3">
    <mergeCell ref="A1:J1"/>
    <mergeCell ref="B3:E3"/>
    <mergeCell ref="G3:J3"/>
  </mergeCells>
  <conditionalFormatting sqref="E6:E29 J6:J29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52"/>
  <sheetViews>
    <sheetView zoomScale="70" zoomScaleNormal="70" workbookViewId="0">
      <selection activeCell="L17" sqref="L17"/>
    </sheetView>
  </sheetViews>
  <sheetFormatPr defaultRowHeight="15" x14ac:dyDescent="0.25"/>
  <cols>
    <col min="5" max="11" width="9.140625" customWidth="1"/>
  </cols>
  <sheetData>
    <row r="2" spans="1:9" x14ac:dyDescent="0.25">
      <c r="A2" s="194" t="s">
        <v>467</v>
      </c>
      <c r="B2" s="194"/>
      <c r="C2" s="194"/>
      <c r="D2" s="194"/>
      <c r="E2" s="44"/>
      <c r="F2" s="195" t="s">
        <v>468</v>
      </c>
      <c r="G2" s="195"/>
      <c r="H2" s="195"/>
      <c r="I2" s="195"/>
    </row>
    <row r="3" spans="1:9" x14ac:dyDescent="0.25">
      <c r="A3" s="82"/>
      <c r="B3" s="82"/>
      <c r="C3" s="82"/>
      <c r="D3" s="82"/>
      <c r="E3" s="44"/>
      <c r="F3" s="82"/>
      <c r="G3" s="82"/>
      <c r="H3" s="82"/>
      <c r="I3" s="82"/>
    </row>
    <row r="4" spans="1:9" ht="35.25" x14ac:dyDescent="0.25">
      <c r="A4" s="45" t="s">
        <v>56</v>
      </c>
      <c r="B4" s="115" t="s">
        <v>44</v>
      </c>
      <c r="C4" s="113" t="s">
        <v>61</v>
      </c>
      <c r="D4" s="111" t="s">
        <v>62</v>
      </c>
      <c r="F4" s="45" t="s">
        <v>56</v>
      </c>
      <c r="G4" s="115" t="s">
        <v>44</v>
      </c>
      <c r="H4" s="113" t="s">
        <v>61</v>
      </c>
      <c r="I4" s="111" t="s">
        <v>62</v>
      </c>
    </row>
    <row r="5" spans="1:9" x14ac:dyDescent="0.25">
      <c r="A5" s="43">
        <v>1</v>
      </c>
      <c r="B5" s="114">
        <v>5</v>
      </c>
      <c r="C5" s="113">
        <f>'дев (ТЕСТ) '!AJ6</f>
        <v>514</v>
      </c>
      <c r="D5" s="112">
        <f>IF(ISNUMBER(C5),RANK(C5,$C$5:$C$52,0),"")</f>
        <v>13</v>
      </c>
      <c r="E5" s="44"/>
      <c r="F5" s="43">
        <v>1</v>
      </c>
      <c r="G5" s="114">
        <v>5</v>
      </c>
      <c r="H5" s="113" t="e">
        <f>#REF!</f>
        <v>#REF!</v>
      </c>
      <c r="I5" s="112" t="str">
        <f>IF(ISNUMBER(H5),RANK(H5,$H$5:$H$52,0),"")</f>
        <v/>
      </c>
    </row>
    <row r="6" spans="1:9" x14ac:dyDescent="0.25">
      <c r="A6" s="43">
        <v>2</v>
      </c>
      <c r="B6" s="114">
        <v>7</v>
      </c>
      <c r="C6" s="113">
        <f>'дев (ТЕСТ) '!AJ12</f>
        <v>340</v>
      </c>
      <c r="D6" s="112">
        <f t="shared" ref="D6:D52" si="0">IF(ISNUMBER(C6),RANK(C6,$C$5:$C$52,0),"")</f>
        <v>32</v>
      </c>
      <c r="E6" s="44"/>
      <c r="F6" s="43">
        <v>2</v>
      </c>
      <c r="G6" s="114">
        <v>7</v>
      </c>
      <c r="H6" s="113" t="e">
        <f>#REF!</f>
        <v>#REF!</v>
      </c>
      <c r="I6" s="112" t="str">
        <f t="shared" ref="I6:I52" si="1">IF(ISNUMBER(H6),RANK(H6,$H$5:$H$52,0),"")</f>
        <v/>
      </c>
    </row>
    <row r="7" spans="1:9" x14ac:dyDescent="0.25">
      <c r="A7" s="43">
        <v>3</v>
      </c>
      <c r="B7" s="114">
        <v>9</v>
      </c>
      <c r="C7" s="113">
        <f>'дев (ТЕСТ) '!AJ18</f>
        <v>631</v>
      </c>
      <c r="D7" s="112">
        <f t="shared" si="0"/>
        <v>5</v>
      </c>
      <c r="E7" s="44"/>
      <c r="F7" s="43">
        <v>3</v>
      </c>
      <c r="G7" s="114">
        <v>9</v>
      </c>
      <c r="H7" s="113" t="e">
        <f>#REF!</f>
        <v>#REF!</v>
      </c>
      <c r="I7" s="112" t="str">
        <f t="shared" si="1"/>
        <v/>
      </c>
    </row>
    <row r="8" spans="1:9" x14ac:dyDescent="0.25">
      <c r="A8" s="43">
        <v>4</v>
      </c>
      <c r="B8" s="114">
        <v>10</v>
      </c>
      <c r="C8" s="113">
        <f>'дев (ТЕСТ) '!AJ24</f>
        <v>488</v>
      </c>
      <c r="D8" s="112">
        <f t="shared" si="0"/>
        <v>15</v>
      </c>
      <c r="E8" s="44"/>
      <c r="F8" s="43">
        <v>4</v>
      </c>
      <c r="G8" s="114">
        <v>10</v>
      </c>
      <c r="H8" s="113" t="e">
        <f>#REF!</f>
        <v>#REF!</v>
      </c>
      <c r="I8" s="112" t="str">
        <f t="shared" si="1"/>
        <v/>
      </c>
    </row>
    <row r="9" spans="1:9" x14ac:dyDescent="0.25">
      <c r="A9" s="43">
        <v>5</v>
      </c>
      <c r="B9" s="114">
        <v>11</v>
      </c>
      <c r="C9" s="113">
        <f>'дев (ТЕСТ) '!AJ30</f>
        <v>0</v>
      </c>
      <c r="D9" s="112">
        <f t="shared" si="0"/>
        <v>36</v>
      </c>
      <c r="E9" s="44"/>
      <c r="F9" s="43">
        <v>5</v>
      </c>
      <c r="G9" s="114">
        <v>11</v>
      </c>
      <c r="H9" s="113" t="e">
        <f>#REF!</f>
        <v>#REF!</v>
      </c>
      <c r="I9" s="112" t="str">
        <f t="shared" si="1"/>
        <v/>
      </c>
    </row>
    <row r="10" spans="1:9" x14ac:dyDescent="0.25">
      <c r="A10" s="43">
        <v>6</v>
      </c>
      <c r="B10" s="114">
        <v>12</v>
      </c>
      <c r="C10" s="113">
        <f>'дев (ТЕСТ) '!AJ36</f>
        <v>540</v>
      </c>
      <c r="D10" s="112">
        <f t="shared" si="0"/>
        <v>12</v>
      </c>
      <c r="E10" s="44"/>
      <c r="F10" s="43">
        <v>6</v>
      </c>
      <c r="G10" s="114">
        <v>12</v>
      </c>
      <c r="H10" s="113" t="e">
        <f>#REF!</f>
        <v>#REF!</v>
      </c>
      <c r="I10" s="112" t="str">
        <f t="shared" si="1"/>
        <v/>
      </c>
    </row>
    <row r="11" spans="1:9" x14ac:dyDescent="0.25">
      <c r="A11" s="43">
        <v>7</v>
      </c>
      <c r="B11" s="114">
        <v>14</v>
      </c>
      <c r="C11" s="113">
        <f>'дев (ТЕСТ) '!AJ42</f>
        <v>301</v>
      </c>
      <c r="D11" s="112">
        <f t="shared" si="0"/>
        <v>33</v>
      </c>
      <c r="E11" s="44"/>
      <c r="F11" s="43">
        <v>7</v>
      </c>
      <c r="G11" s="114">
        <v>14</v>
      </c>
      <c r="H11" s="113" t="e">
        <f>#REF!</f>
        <v>#REF!</v>
      </c>
      <c r="I11" s="112" t="str">
        <f t="shared" si="1"/>
        <v/>
      </c>
    </row>
    <row r="12" spans="1:9" x14ac:dyDescent="0.25">
      <c r="A12" s="43">
        <v>8</v>
      </c>
      <c r="B12" s="114">
        <v>17</v>
      </c>
      <c r="C12" s="113">
        <f>'дев (ТЕСТ) '!AJ48</f>
        <v>363</v>
      </c>
      <c r="D12" s="112">
        <f t="shared" si="0"/>
        <v>28</v>
      </c>
      <c r="E12" s="44"/>
      <c r="F12" s="43">
        <v>8</v>
      </c>
      <c r="G12" s="114">
        <v>17</v>
      </c>
      <c r="H12" s="113" t="e">
        <f>#REF!</f>
        <v>#REF!</v>
      </c>
      <c r="I12" s="112" t="str">
        <f t="shared" si="1"/>
        <v/>
      </c>
    </row>
    <row r="13" spans="1:9" x14ac:dyDescent="0.25">
      <c r="A13" s="43">
        <v>9</v>
      </c>
      <c r="B13" s="114">
        <v>18</v>
      </c>
      <c r="C13" s="113">
        <f>'дев (ТЕСТ) '!AJ54</f>
        <v>0</v>
      </c>
      <c r="D13" s="112">
        <f t="shared" si="0"/>
        <v>36</v>
      </c>
      <c r="E13" s="44"/>
      <c r="F13" s="43">
        <v>9</v>
      </c>
      <c r="G13" s="114">
        <v>18</v>
      </c>
      <c r="H13" s="113" t="e">
        <f>#REF!</f>
        <v>#REF!</v>
      </c>
      <c r="I13" s="112" t="str">
        <f t="shared" si="1"/>
        <v/>
      </c>
    </row>
    <row r="14" spans="1:9" x14ac:dyDescent="0.25">
      <c r="A14" s="43">
        <v>10</v>
      </c>
      <c r="B14" s="114">
        <v>19</v>
      </c>
      <c r="C14" s="113">
        <f>'дев (ТЕСТ) '!AJ60</f>
        <v>884</v>
      </c>
      <c r="D14" s="112">
        <f t="shared" si="0"/>
        <v>1</v>
      </c>
      <c r="E14" s="44"/>
      <c r="F14" s="43">
        <v>10</v>
      </c>
      <c r="G14" s="114">
        <v>19</v>
      </c>
      <c r="H14" s="113" t="e">
        <f>#REF!</f>
        <v>#REF!</v>
      </c>
      <c r="I14" s="112" t="str">
        <f t="shared" si="1"/>
        <v/>
      </c>
    </row>
    <row r="15" spans="1:9" x14ac:dyDescent="0.25">
      <c r="A15" s="43">
        <v>11</v>
      </c>
      <c r="B15" s="114">
        <v>20</v>
      </c>
      <c r="C15" s="113">
        <f>'дев (ТЕСТ) '!AJ66</f>
        <v>250</v>
      </c>
      <c r="D15" s="112">
        <f t="shared" si="0"/>
        <v>34</v>
      </c>
      <c r="E15" s="44"/>
      <c r="F15" s="43">
        <v>11</v>
      </c>
      <c r="G15" s="114">
        <v>20</v>
      </c>
      <c r="H15" s="113" t="e">
        <f>#REF!</f>
        <v>#REF!</v>
      </c>
      <c r="I15" s="112" t="str">
        <f t="shared" si="1"/>
        <v/>
      </c>
    </row>
    <row r="16" spans="1:9" x14ac:dyDescent="0.25">
      <c r="A16" s="43">
        <v>12</v>
      </c>
      <c r="B16" s="114">
        <v>22</v>
      </c>
      <c r="C16" s="113">
        <f>'дев (ТЕСТ) '!AJ72</f>
        <v>549</v>
      </c>
      <c r="D16" s="112">
        <f t="shared" si="0"/>
        <v>11</v>
      </c>
      <c r="E16" s="44"/>
      <c r="F16" s="43">
        <v>12</v>
      </c>
      <c r="G16" s="114">
        <v>22</v>
      </c>
      <c r="H16" s="113" t="e">
        <f>#REF!</f>
        <v>#REF!</v>
      </c>
      <c r="I16" s="112" t="str">
        <f t="shared" si="1"/>
        <v/>
      </c>
    </row>
    <row r="17" spans="1:9" x14ac:dyDescent="0.25">
      <c r="A17" s="43">
        <v>13</v>
      </c>
      <c r="B17" s="114">
        <v>23</v>
      </c>
      <c r="C17" s="113">
        <f>'дев (ТЕСТ) '!AJ78</f>
        <v>0</v>
      </c>
      <c r="D17" s="112">
        <f t="shared" si="0"/>
        <v>36</v>
      </c>
      <c r="E17" s="44"/>
      <c r="F17" s="43">
        <v>13</v>
      </c>
      <c r="G17" s="114">
        <v>23</v>
      </c>
      <c r="H17" s="113" t="e">
        <f>#REF!</f>
        <v>#REF!</v>
      </c>
      <c r="I17" s="112" t="str">
        <f t="shared" si="1"/>
        <v/>
      </c>
    </row>
    <row r="18" spans="1:9" x14ac:dyDescent="0.25">
      <c r="A18" s="43">
        <v>14</v>
      </c>
      <c r="B18" s="114">
        <v>24</v>
      </c>
      <c r="C18" s="113">
        <f>'дев (ТЕСТ) '!AJ84</f>
        <v>457</v>
      </c>
      <c r="D18" s="112">
        <f t="shared" si="0"/>
        <v>20</v>
      </c>
      <c r="E18" s="44"/>
      <c r="F18" s="43">
        <v>14</v>
      </c>
      <c r="G18" s="114">
        <v>24</v>
      </c>
      <c r="H18" s="113" t="e">
        <f>#REF!</f>
        <v>#REF!</v>
      </c>
      <c r="I18" s="112" t="str">
        <f t="shared" si="1"/>
        <v/>
      </c>
    </row>
    <row r="19" spans="1:9" x14ac:dyDescent="0.25">
      <c r="A19" s="43">
        <v>15</v>
      </c>
      <c r="B19" s="114">
        <v>26</v>
      </c>
      <c r="C19" s="113">
        <f>'дев (ТЕСТ) '!AJ90</f>
        <v>346</v>
      </c>
      <c r="D19" s="112">
        <f t="shared" si="0"/>
        <v>30</v>
      </c>
      <c r="E19" s="44"/>
      <c r="F19" s="43">
        <v>15</v>
      </c>
      <c r="G19" s="114">
        <v>26</v>
      </c>
      <c r="H19" s="113" t="e">
        <f>#REF!</f>
        <v>#REF!</v>
      </c>
      <c r="I19" s="112" t="str">
        <f t="shared" si="1"/>
        <v/>
      </c>
    </row>
    <row r="20" spans="1:9" x14ac:dyDescent="0.25">
      <c r="A20" s="43">
        <v>16</v>
      </c>
      <c r="B20" s="114">
        <v>27</v>
      </c>
      <c r="C20" s="113">
        <f>'дев (ТЕСТ) '!AJ96</f>
        <v>487</v>
      </c>
      <c r="D20" s="112">
        <f t="shared" si="0"/>
        <v>16</v>
      </c>
      <c r="E20" s="44"/>
      <c r="F20" s="43">
        <v>16</v>
      </c>
      <c r="G20" s="114">
        <v>27</v>
      </c>
      <c r="H20" s="113" t="e">
        <f>#REF!</f>
        <v>#REF!</v>
      </c>
      <c r="I20" s="112" t="str">
        <f t="shared" si="1"/>
        <v/>
      </c>
    </row>
    <row r="21" spans="1:9" x14ac:dyDescent="0.25">
      <c r="A21" s="43">
        <v>17</v>
      </c>
      <c r="B21" s="114">
        <v>28</v>
      </c>
      <c r="C21" s="113">
        <f>'дев (ТЕСТ) '!AJ102</f>
        <v>0</v>
      </c>
      <c r="D21" s="112">
        <f t="shared" si="0"/>
        <v>36</v>
      </c>
      <c r="E21" s="44"/>
      <c r="F21" s="43">
        <v>17</v>
      </c>
      <c r="G21" s="114">
        <v>28</v>
      </c>
      <c r="H21" s="113" t="e">
        <f>#REF!</f>
        <v>#REF!</v>
      </c>
      <c r="I21" s="112" t="str">
        <f t="shared" si="1"/>
        <v/>
      </c>
    </row>
    <row r="22" spans="1:9" x14ac:dyDescent="0.25">
      <c r="A22" s="43">
        <v>18</v>
      </c>
      <c r="B22" s="114">
        <v>29</v>
      </c>
      <c r="C22" s="113">
        <f>'дев (ТЕСТ) '!AJ108</f>
        <v>0</v>
      </c>
      <c r="D22" s="112">
        <f t="shared" si="0"/>
        <v>36</v>
      </c>
      <c r="E22" s="44"/>
      <c r="F22" s="43">
        <v>18</v>
      </c>
      <c r="G22" s="114">
        <v>29</v>
      </c>
      <c r="H22" s="113" t="e">
        <f>#REF!</f>
        <v>#REF!</v>
      </c>
      <c r="I22" s="112" t="str">
        <f t="shared" si="1"/>
        <v/>
      </c>
    </row>
    <row r="23" spans="1:9" x14ac:dyDescent="0.25">
      <c r="A23" s="43">
        <v>19</v>
      </c>
      <c r="B23" s="114">
        <v>30</v>
      </c>
      <c r="C23" s="113">
        <f>'дев (ТЕСТ) '!AJ114</f>
        <v>728</v>
      </c>
      <c r="D23" s="112">
        <f t="shared" si="0"/>
        <v>2</v>
      </c>
      <c r="E23" s="44"/>
      <c r="F23" s="43">
        <v>19</v>
      </c>
      <c r="G23" s="114">
        <v>30</v>
      </c>
      <c r="H23" s="113" t="e">
        <f>#REF!</f>
        <v>#REF!</v>
      </c>
      <c r="I23" s="112" t="str">
        <f t="shared" si="1"/>
        <v/>
      </c>
    </row>
    <row r="24" spans="1:9" x14ac:dyDescent="0.25">
      <c r="A24" s="43">
        <v>20</v>
      </c>
      <c r="B24" s="114">
        <v>31</v>
      </c>
      <c r="C24" s="113">
        <f>'дев (ТЕСТ) '!AJ120</f>
        <v>514</v>
      </c>
      <c r="D24" s="112">
        <f t="shared" si="0"/>
        <v>13</v>
      </c>
      <c r="E24" s="44"/>
      <c r="F24" s="43">
        <v>20</v>
      </c>
      <c r="G24" s="114">
        <v>31</v>
      </c>
      <c r="H24" s="113" t="e">
        <f>#REF!</f>
        <v>#REF!</v>
      </c>
      <c r="I24" s="112" t="str">
        <f t="shared" si="1"/>
        <v/>
      </c>
    </row>
    <row r="25" spans="1:9" x14ac:dyDescent="0.25">
      <c r="A25" s="43">
        <v>21</v>
      </c>
      <c r="B25" s="114">
        <v>32</v>
      </c>
      <c r="C25" s="113">
        <f>'дев (ТЕСТ) '!AJ126</f>
        <v>673</v>
      </c>
      <c r="D25" s="112">
        <f t="shared" si="0"/>
        <v>3</v>
      </c>
      <c r="E25" s="44"/>
      <c r="F25" s="43">
        <v>21</v>
      </c>
      <c r="G25" s="114">
        <v>32</v>
      </c>
      <c r="H25" s="113" t="e">
        <f>#REF!</f>
        <v>#REF!</v>
      </c>
      <c r="I25" s="112" t="str">
        <f t="shared" si="1"/>
        <v/>
      </c>
    </row>
    <row r="26" spans="1:9" x14ac:dyDescent="0.25">
      <c r="A26" s="43">
        <v>22</v>
      </c>
      <c r="B26" s="114">
        <v>34</v>
      </c>
      <c r="C26" s="113">
        <f>'дев (ТЕСТ) '!AJ132</f>
        <v>407</v>
      </c>
      <c r="D26" s="112">
        <f t="shared" si="0"/>
        <v>24</v>
      </c>
      <c r="E26" s="44"/>
      <c r="F26" s="43">
        <v>22</v>
      </c>
      <c r="G26" s="114">
        <v>34</v>
      </c>
      <c r="H26" s="113" t="e">
        <f>#REF!</f>
        <v>#REF!</v>
      </c>
      <c r="I26" s="112" t="str">
        <f t="shared" si="1"/>
        <v/>
      </c>
    </row>
    <row r="27" spans="1:9" x14ac:dyDescent="0.25">
      <c r="A27" s="43">
        <v>23</v>
      </c>
      <c r="B27" s="114">
        <v>36</v>
      </c>
      <c r="C27" s="113">
        <f>'дев (ТЕСТ) '!AJ138</f>
        <v>455</v>
      </c>
      <c r="D27" s="112">
        <f t="shared" si="0"/>
        <v>21</v>
      </c>
      <c r="E27" s="44"/>
      <c r="F27" s="43">
        <v>23</v>
      </c>
      <c r="G27" s="114">
        <v>36</v>
      </c>
      <c r="H27" s="113" t="e">
        <f>#REF!</f>
        <v>#REF!</v>
      </c>
      <c r="I27" s="112" t="str">
        <f t="shared" si="1"/>
        <v/>
      </c>
    </row>
    <row r="28" spans="1:9" x14ac:dyDescent="0.25">
      <c r="A28" s="43">
        <v>24</v>
      </c>
      <c r="B28" s="114">
        <v>38</v>
      </c>
      <c r="C28" s="113">
        <f>'дев (ТЕСТ) '!AJ144</f>
        <v>588</v>
      </c>
      <c r="D28" s="112">
        <f t="shared" si="0"/>
        <v>8</v>
      </c>
      <c r="E28" s="44"/>
      <c r="F28" s="43">
        <v>24</v>
      </c>
      <c r="G28" s="114">
        <v>38</v>
      </c>
      <c r="H28" s="113" t="e">
        <f>#REF!</f>
        <v>#REF!</v>
      </c>
      <c r="I28" s="112" t="str">
        <f t="shared" si="1"/>
        <v/>
      </c>
    </row>
    <row r="29" spans="1:9" x14ac:dyDescent="0.25">
      <c r="A29" s="43">
        <v>25</v>
      </c>
      <c r="B29" s="114">
        <v>39</v>
      </c>
      <c r="C29" s="113">
        <f>'дев (ТЕСТ) '!AJ150</f>
        <v>0</v>
      </c>
      <c r="D29" s="112">
        <f t="shared" si="0"/>
        <v>36</v>
      </c>
      <c r="E29" s="44"/>
      <c r="F29" s="43">
        <v>25</v>
      </c>
      <c r="G29" s="114">
        <v>39</v>
      </c>
      <c r="H29" s="113" t="e">
        <f>#REF!</f>
        <v>#REF!</v>
      </c>
      <c r="I29" s="112" t="str">
        <f t="shared" si="1"/>
        <v/>
      </c>
    </row>
    <row r="30" spans="1:9" x14ac:dyDescent="0.25">
      <c r="A30" s="43">
        <v>26</v>
      </c>
      <c r="B30" s="114">
        <v>40</v>
      </c>
      <c r="C30" s="113">
        <f>'дев (ТЕСТ) '!AJ156</f>
        <v>461</v>
      </c>
      <c r="D30" s="112">
        <f t="shared" si="0"/>
        <v>19</v>
      </c>
      <c r="E30" s="44"/>
      <c r="F30" s="43">
        <v>26</v>
      </c>
      <c r="G30" s="114">
        <v>40</v>
      </c>
      <c r="H30" s="113" t="e">
        <f>#REF!</f>
        <v>#REF!</v>
      </c>
      <c r="I30" s="112" t="str">
        <f t="shared" si="1"/>
        <v/>
      </c>
    </row>
    <row r="31" spans="1:9" x14ac:dyDescent="0.25">
      <c r="A31" s="43">
        <v>27</v>
      </c>
      <c r="B31" s="114">
        <v>41</v>
      </c>
      <c r="C31" s="113">
        <f>'дев (ТЕСТ) '!AJ162</f>
        <v>344</v>
      </c>
      <c r="D31" s="112">
        <f t="shared" si="0"/>
        <v>31</v>
      </c>
      <c r="E31" s="44"/>
      <c r="F31" s="43">
        <v>27</v>
      </c>
      <c r="G31" s="114">
        <v>41</v>
      </c>
      <c r="H31" s="113" t="e">
        <f>#REF!</f>
        <v>#REF!</v>
      </c>
      <c r="I31" s="112" t="str">
        <f t="shared" si="1"/>
        <v/>
      </c>
    </row>
    <row r="32" spans="1:9" x14ac:dyDescent="0.25">
      <c r="A32" s="43">
        <v>28</v>
      </c>
      <c r="B32" s="114">
        <v>42</v>
      </c>
      <c r="C32" s="113">
        <f>'дев (ТЕСТ) '!AJ168</f>
        <v>0</v>
      </c>
      <c r="D32" s="112">
        <f t="shared" si="0"/>
        <v>36</v>
      </c>
      <c r="E32" s="44"/>
      <c r="F32" s="43">
        <v>28</v>
      </c>
      <c r="G32" s="114">
        <v>42</v>
      </c>
      <c r="H32" s="113" t="e">
        <f>#REF!</f>
        <v>#REF!</v>
      </c>
      <c r="I32" s="112" t="str">
        <f t="shared" si="1"/>
        <v/>
      </c>
    </row>
    <row r="33" spans="1:9" x14ac:dyDescent="0.25">
      <c r="A33" s="43">
        <v>29</v>
      </c>
      <c r="B33" s="114">
        <v>43</v>
      </c>
      <c r="C33" s="113">
        <f>'дев (ТЕСТ) '!AJ174</f>
        <v>355</v>
      </c>
      <c r="D33" s="112">
        <f t="shared" si="0"/>
        <v>29</v>
      </c>
      <c r="E33" s="44"/>
      <c r="F33" s="43">
        <v>29</v>
      </c>
      <c r="G33" s="114">
        <v>43</v>
      </c>
      <c r="H33" s="113" t="e">
        <f>#REF!</f>
        <v>#REF!</v>
      </c>
      <c r="I33" s="112" t="str">
        <f t="shared" si="1"/>
        <v/>
      </c>
    </row>
    <row r="34" spans="1:9" x14ac:dyDescent="0.25">
      <c r="A34" s="43">
        <v>30</v>
      </c>
      <c r="B34" s="114">
        <v>44</v>
      </c>
      <c r="C34" s="113">
        <f>'дев (ТЕСТ) '!AJ180</f>
        <v>442</v>
      </c>
      <c r="D34" s="112">
        <f t="shared" si="0"/>
        <v>23</v>
      </c>
      <c r="E34" s="44"/>
      <c r="F34" s="43">
        <v>30</v>
      </c>
      <c r="G34" s="114">
        <v>44</v>
      </c>
      <c r="H34" s="113" t="e">
        <f>#REF!</f>
        <v>#REF!</v>
      </c>
      <c r="I34" s="112" t="str">
        <f t="shared" si="1"/>
        <v/>
      </c>
    </row>
    <row r="35" spans="1:9" x14ac:dyDescent="0.25">
      <c r="A35" s="43">
        <v>31</v>
      </c>
      <c r="B35" s="114">
        <v>45</v>
      </c>
      <c r="C35" s="113">
        <f>'дев (ТЕСТ) '!AJ186</f>
        <v>558</v>
      </c>
      <c r="D35" s="112">
        <f t="shared" si="0"/>
        <v>9</v>
      </c>
      <c r="E35" s="44"/>
      <c r="F35" s="43">
        <v>31</v>
      </c>
      <c r="G35" s="114">
        <v>45</v>
      </c>
      <c r="H35" s="113" t="e">
        <f>#REF!</f>
        <v>#REF!</v>
      </c>
      <c r="I35" s="112" t="str">
        <f t="shared" si="1"/>
        <v/>
      </c>
    </row>
    <row r="36" spans="1:9" x14ac:dyDescent="0.25">
      <c r="A36" s="43">
        <v>32</v>
      </c>
      <c r="B36" s="114">
        <v>46</v>
      </c>
      <c r="C36" s="113">
        <f>'дев (ТЕСТ) '!AJ192</f>
        <v>396</v>
      </c>
      <c r="D36" s="112">
        <f t="shared" si="0"/>
        <v>26</v>
      </c>
      <c r="E36" s="44"/>
      <c r="F36" s="43">
        <v>32</v>
      </c>
      <c r="G36" s="114">
        <v>46</v>
      </c>
      <c r="H36" s="113" t="e">
        <f>#REF!</f>
        <v>#REF!</v>
      </c>
      <c r="I36" s="112" t="str">
        <f t="shared" si="1"/>
        <v/>
      </c>
    </row>
    <row r="37" spans="1:9" x14ac:dyDescent="0.25">
      <c r="A37" s="43">
        <v>33</v>
      </c>
      <c r="B37" s="114">
        <v>47</v>
      </c>
      <c r="C37" s="113">
        <f>'дев (ТЕСТ) '!AJ198</f>
        <v>623</v>
      </c>
      <c r="D37" s="112">
        <f t="shared" si="0"/>
        <v>6</v>
      </c>
      <c r="E37" s="44"/>
      <c r="F37" s="43">
        <v>33</v>
      </c>
      <c r="G37" s="114">
        <v>47</v>
      </c>
      <c r="H37" s="113" t="e">
        <f>#REF!</f>
        <v>#REF!</v>
      </c>
      <c r="I37" s="112" t="str">
        <f t="shared" si="1"/>
        <v/>
      </c>
    </row>
    <row r="38" spans="1:9" x14ac:dyDescent="0.25">
      <c r="A38" s="43">
        <v>34</v>
      </c>
      <c r="B38" s="114">
        <v>48</v>
      </c>
      <c r="C38" s="113">
        <f>'дев (ТЕСТ) '!AJ204</f>
        <v>595</v>
      </c>
      <c r="D38" s="112">
        <f t="shared" si="0"/>
        <v>7</v>
      </c>
      <c r="E38" s="44"/>
      <c r="F38" s="43">
        <v>34</v>
      </c>
      <c r="G38" s="114">
        <v>48</v>
      </c>
      <c r="H38" s="113" t="e">
        <f>#REF!</f>
        <v>#REF!</v>
      </c>
      <c r="I38" s="112" t="str">
        <f t="shared" si="1"/>
        <v/>
      </c>
    </row>
    <row r="39" spans="1:9" x14ac:dyDescent="0.25">
      <c r="A39" s="43">
        <v>35</v>
      </c>
      <c r="B39" s="114">
        <v>49</v>
      </c>
      <c r="C39" s="113">
        <f>'дев (ТЕСТ) '!AJ210</f>
        <v>469</v>
      </c>
      <c r="D39" s="112">
        <f t="shared" si="0"/>
        <v>18</v>
      </c>
      <c r="E39" s="44"/>
      <c r="F39" s="43">
        <v>35</v>
      </c>
      <c r="G39" s="114">
        <v>49</v>
      </c>
      <c r="H39" s="113" t="e">
        <f>#REF!</f>
        <v>#REF!</v>
      </c>
      <c r="I39" s="112" t="str">
        <f t="shared" si="1"/>
        <v/>
      </c>
    </row>
    <row r="40" spans="1:9" x14ac:dyDescent="0.25">
      <c r="A40" s="43">
        <v>36</v>
      </c>
      <c r="B40" s="114">
        <v>50</v>
      </c>
      <c r="C40" s="113">
        <f>'дев (ТЕСТ) '!AJ216</f>
        <v>396</v>
      </c>
      <c r="D40" s="112">
        <f t="shared" si="0"/>
        <v>26</v>
      </c>
      <c r="E40" s="44"/>
      <c r="F40" s="43">
        <v>36</v>
      </c>
      <c r="G40" s="114">
        <v>50</v>
      </c>
      <c r="H40" s="113" t="e">
        <f>#REF!</f>
        <v>#REF!</v>
      </c>
      <c r="I40" s="112" t="str">
        <f t="shared" si="1"/>
        <v/>
      </c>
    </row>
    <row r="41" spans="1:9" x14ac:dyDescent="0.25">
      <c r="A41" s="43">
        <v>37</v>
      </c>
      <c r="B41" s="114">
        <v>51</v>
      </c>
      <c r="C41" s="113">
        <f>'дев (ТЕСТ) '!AJ222</f>
        <v>0</v>
      </c>
      <c r="D41" s="112">
        <f t="shared" si="0"/>
        <v>36</v>
      </c>
      <c r="E41" s="44"/>
      <c r="F41" s="43">
        <v>37</v>
      </c>
      <c r="G41" s="114">
        <v>51</v>
      </c>
      <c r="H41" s="113" t="e">
        <f>#REF!</f>
        <v>#REF!</v>
      </c>
      <c r="I41" s="112" t="str">
        <f t="shared" si="1"/>
        <v/>
      </c>
    </row>
    <row r="42" spans="1:9" x14ac:dyDescent="0.25">
      <c r="A42" s="43">
        <v>38</v>
      </c>
      <c r="B42" s="114">
        <v>52</v>
      </c>
      <c r="C42" s="113">
        <f>'дев (ТЕСТ) '!AJ228</f>
        <v>397</v>
      </c>
      <c r="D42" s="112">
        <f t="shared" si="0"/>
        <v>25</v>
      </c>
      <c r="E42" s="44"/>
      <c r="F42" s="43">
        <v>38</v>
      </c>
      <c r="G42" s="114">
        <v>52</v>
      </c>
      <c r="H42" s="113" t="e">
        <f>#REF!</f>
        <v>#REF!</v>
      </c>
      <c r="I42" s="112" t="str">
        <f t="shared" si="1"/>
        <v/>
      </c>
    </row>
    <row r="43" spans="1:9" x14ac:dyDescent="0.25">
      <c r="A43" s="43">
        <v>39</v>
      </c>
      <c r="B43" s="114">
        <v>53</v>
      </c>
      <c r="C43" s="113">
        <f>'дев (ТЕСТ) '!AJ234</f>
        <v>445</v>
      </c>
      <c r="D43" s="112">
        <f t="shared" si="0"/>
        <v>22</v>
      </c>
      <c r="E43" s="44"/>
      <c r="F43" s="43">
        <v>39</v>
      </c>
      <c r="G43" s="114">
        <v>53</v>
      </c>
      <c r="H43" s="113" t="e">
        <f>#REF!</f>
        <v>#REF!</v>
      </c>
      <c r="I43" s="112" t="str">
        <f t="shared" si="1"/>
        <v/>
      </c>
    </row>
    <row r="44" spans="1:9" x14ac:dyDescent="0.25">
      <c r="A44" s="43">
        <v>40</v>
      </c>
      <c r="B44" s="114">
        <v>55</v>
      </c>
      <c r="C44" s="113">
        <f>'дев (ТЕСТ) '!AJ240</f>
        <v>0</v>
      </c>
      <c r="D44" s="112">
        <f t="shared" si="0"/>
        <v>36</v>
      </c>
      <c r="E44" s="44"/>
      <c r="F44" s="43">
        <v>40</v>
      </c>
      <c r="G44" s="114">
        <v>55</v>
      </c>
      <c r="H44" s="113" t="e">
        <f>#REF!</f>
        <v>#REF!</v>
      </c>
      <c r="I44" s="112" t="str">
        <f t="shared" si="1"/>
        <v/>
      </c>
    </row>
    <row r="45" spans="1:9" x14ac:dyDescent="0.25">
      <c r="A45" s="43">
        <v>41</v>
      </c>
      <c r="B45" s="114">
        <v>56</v>
      </c>
      <c r="C45" s="113">
        <f>'дев (ТЕСТ) '!AJ246</f>
        <v>209</v>
      </c>
      <c r="D45" s="112">
        <f t="shared" si="0"/>
        <v>35</v>
      </c>
      <c r="E45" s="44"/>
      <c r="F45" s="43">
        <v>41</v>
      </c>
      <c r="G45" s="114">
        <v>56</v>
      </c>
      <c r="H45" s="113" t="e">
        <f>#REF!</f>
        <v>#REF!</v>
      </c>
      <c r="I45" s="112" t="str">
        <f t="shared" si="1"/>
        <v/>
      </c>
    </row>
    <row r="46" spans="1:9" x14ac:dyDescent="0.25">
      <c r="A46" s="43">
        <v>42</v>
      </c>
      <c r="B46" s="114">
        <v>58</v>
      </c>
      <c r="C46" s="113">
        <f>'дев (ТЕСТ) '!AJ252</f>
        <v>0</v>
      </c>
      <c r="D46" s="112">
        <f t="shared" si="0"/>
        <v>36</v>
      </c>
      <c r="E46" s="44"/>
      <c r="F46" s="43">
        <v>42</v>
      </c>
      <c r="G46" s="114">
        <v>58</v>
      </c>
      <c r="H46" s="113" t="e">
        <f>#REF!</f>
        <v>#REF!</v>
      </c>
      <c r="I46" s="112" t="str">
        <f t="shared" si="1"/>
        <v/>
      </c>
    </row>
    <row r="47" spans="1:9" x14ac:dyDescent="0.25">
      <c r="A47" s="43">
        <v>43</v>
      </c>
      <c r="B47" s="114">
        <v>59</v>
      </c>
      <c r="C47" s="113">
        <f>'дев (ТЕСТ) '!AJ258</f>
        <v>0</v>
      </c>
      <c r="D47" s="112">
        <f t="shared" si="0"/>
        <v>36</v>
      </c>
      <c r="E47" s="44"/>
      <c r="F47" s="43">
        <v>43</v>
      </c>
      <c r="G47" s="114">
        <v>59</v>
      </c>
      <c r="H47" s="113" t="e">
        <f>#REF!</f>
        <v>#REF!</v>
      </c>
      <c r="I47" s="112" t="str">
        <f t="shared" si="1"/>
        <v/>
      </c>
    </row>
    <row r="48" spans="1:9" x14ac:dyDescent="0.25">
      <c r="A48" s="43">
        <v>44</v>
      </c>
      <c r="B48" s="114">
        <v>63</v>
      </c>
      <c r="C48" s="113">
        <f>'дев (ТЕСТ) '!AJ264</f>
        <v>0</v>
      </c>
      <c r="D48" s="112">
        <f t="shared" si="0"/>
        <v>36</v>
      </c>
      <c r="E48" s="44"/>
      <c r="F48" s="43">
        <v>44</v>
      </c>
      <c r="G48" s="114">
        <v>63</v>
      </c>
      <c r="H48" s="113" t="e">
        <f>#REF!</f>
        <v>#REF!</v>
      </c>
      <c r="I48" s="112" t="str">
        <f t="shared" si="1"/>
        <v/>
      </c>
    </row>
    <row r="49" spans="1:9" x14ac:dyDescent="0.25">
      <c r="A49" s="43">
        <v>45</v>
      </c>
      <c r="B49" s="114">
        <v>67</v>
      </c>
      <c r="C49" s="113">
        <f>'дев (ТЕСТ) '!AJ270</f>
        <v>474</v>
      </c>
      <c r="D49" s="112">
        <f t="shared" si="0"/>
        <v>17</v>
      </c>
      <c r="E49" s="44"/>
      <c r="F49" s="43">
        <v>45</v>
      </c>
      <c r="G49" s="114">
        <v>67</v>
      </c>
      <c r="H49" s="113" t="e">
        <f>#REF!</f>
        <v>#REF!</v>
      </c>
      <c r="I49" s="112" t="str">
        <f t="shared" si="1"/>
        <v/>
      </c>
    </row>
    <row r="50" spans="1:9" x14ac:dyDescent="0.25">
      <c r="A50" s="43">
        <v>46</v>
      </c>
      <c r="B50" s="114">
        <v>75</v>
      </c>
      <c r="C50" s="113">
        <f>'дев (ТЕСТ) '!AJ276</f>
        <v>551</v>
      </c>
      <c r="D50" s="112">
        <f t="shared" si="0"/>
        <v>10</v>
      </c>
      <c r="E50" s="44"/>
      <c r="F50" s="43">
        <v>46</v>
      </c>
      <c r="G50" s="114">
        <v>75</v>
      </c>
      <c r="H50" s="113" t="e">
        <f>#REF!</f>
        <v>#REF!</v>
      </c>
      <c r="I50" s="112" t="str">
        <f t="shared" si="1"/>
        <v/>
      </c>
    </row>
    <row r="51" spans="1:9" x14ac:dyDescent="0.25">
      <c r="A51" s="43">
        <v>47</v>
      </c>
      <c r="B51" s="114" t="s">
        <v>457</v>
      </c>
      <c r="C51" s="113">
        <f>'дев (ТЕСТ) '!AJ282</f>
        <v>0</v>
      </c>
      <c r="D51" s="112">
        <f t="shared" si="0"/>
        <v>36</v>
      </c>
      <c r="E51" s="44"/>
      <c r="F51" s="43">
        <v>47</v>
      </c>
      <c r="G51" s="114" t="s">
        <v>457</v>
      </c>
      <c r="H51" s="113" t="e">
        <f>#REF!</f>
        <v>#REF!</v>
      </c>
      <c r="I51" s="112" t="str">
        <f t="shared" si="1"/>
        <v/>
      </c>
    </row>
    <row r="52" spans="1:9" x14ac:dyDescent="0.25">
      <c r="A52" s="43">
        <v>48</v>
      </c>
      <c r="B52" s="114" t="s">
        <v>469</v>
      </c>
      <c r="C52" s="113">
        <f>'дев (ТЕСТ) '!AJ288</f>
        <v>638</v>
      </c>
      <c r="D52" s="112">
        <f t="shared" si="0"/>
        <v>4</v>
      </c>
      <c r="F52" s="43">
        <v>48</v>
      </c>
      <c r="G52" s="114" t="s">
        <v>469</v>
      </c>
      <c r="H52" s="113" t="e">
        <f>#REF!</f>
        <v>#REF!</v>
      </c>
      <c r="I52" s="112" t="str">
        <f t="shared" si="1"/>
        <v/>
      </c>
    </row>
  </sheetData>
  <mergeCells count="2">
    <mergeCell ref="A2:D2"/>
    <mergeCell ref="F2:I2"/>
  </mergeCells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G312"/>
  <sheetViews>
    <sheetView zoomScale="90" zoomScaleNormal="90"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10" width="7.7109375" style="10" customWidth="1"/>
    <col min="11" max="11" width="12.7109375" style="52" customWidth="1"/>
    <col min="12" max="14" width="7.7109375" hidden="1" customWidth="1"/>
    <col min="15" max="15" width="12.7109375" style="10" customWidth="1"/>
    <col min="16" max="17" width="7.7109375" style="10" customWidth="1"/>
    <col min="18" max="18" width="12.7109375" style="62" customWidth="1"/>
    <col min="19" max="21" width="7.7109375" style="10" hidden="1" customWidth="1"/>
    <col min="22" max="22" width="12.7109375" style="10" customWidth="1"/>
    <col min="23" max="24" width="7.7109375" style="10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customWidth="1"/>
    <col min="31" max="31" width="10.28515625" customWidth="1"/>
    <col min="32" max="32" width="9" customWidth="1"/>
    <col min="33" max="33" width="17.5703125" customWidth="1"/>
  </cols>
  <sheetData>
    <row r="1" spans="1:33" ht="24" customHeight="1" x14ac:dyDescent="0.35">
      <c r="A1" s="51" t="s">
        <v>58</v>
      </c>
      <c r="B1" s="51"/>
      <c r="C1" s="51"/>
      <c r="D1" s="51"/>
      <c r="E1" s="50"/>
      <c r="F1" s="50"/>
      <c r="G1" s="50"/>
      <c r="H1" s="50"/>
      <c r="I1" s="50"/>
      <c r="J1" s="50"/>
      <c r="K1" s="51"/>
      <c r="L1" s="50"/>
      <c r="M1" s="50"/>
      <c r="N1" s="50"/>
      <c r="O1" s="50"/>
      <c r="P1" s="50"/>
      <c r="Q1" s="50"/>
      <c r="R1" s="51"/>
      <c r="S1" s="50"/>
      <c r="T1" s="50"/>
      <c r="U1" s="50"/>
      <c r="V1" s="50"/>
      <c r="W1" s="50"/>
      <c r="X1" s="50"/>
      <c r="Y1" s="51"/>
      <c r="Z1" s="50"/>
      <c r="AA1" s="50"/>
      <c r="AB1" s="50"/>
      <c r="AC1" s="50"/>
      <c r="AD1" s="50"/>
      <c r="AE1" s="50"/>
      <c r="AF1" s="50"/>
    </row>
    <row r="2" spans="1:33" ht="15.75" thickBot="1" x14ac:dyDescent="0.3">
      <c r="K2" s="95"/>
      <c r="AE2" s="3"/>
    </row>
    <row r="3" spans="1:33" ht="27.75" customHeight="1" thickBot="1" x14ac:dyDescent="0.3">
      <c r="A3" s="165" t="s">
        <v>56</v>
      </c>
      <c r="B3" s="199" t="s">
        <v>1</v>
      </c>
      <c r="C3" s="169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97" t="s">
        <v>453</v>
      </c>
      <c r="J3" s="97" t="s">
        <v>452</v>
      </c>
      <c r="K3" s="60" t="s">
        <v>63</v>
      </c>
      <c r="L3" s="24" t="s">
        <v>50</v>
      </c>
      <c r="M3" s="20" t="s">
        <v>50</v>
      </c>
      <c r="N3" s="28" t="s">
        <v>49</v>
      </c>
      <c r="O3" s="27" t="s">
        <v>63</v>
      </c>
      <c r="P3" s="97" t="s">
        <v>453</v>
      </c>
      <c r="Q3" s="97" t="s">
        <v>452</v>
      </c>
      <c r="R3" s="63" t="s">
        <v>54</v>
      </c>
      <c r="S3" s="34" t="s">
        <v>10</v>
      </c>
      <c r="T3" s="21" t="s">
        <v>10</v>
      </c>
      <c r="U3" s="33" t="s">
        <v>51</v>
      </c>
      <c r="V3" s="40" t="s">
        <v>54</v>
      </c>
      <c r="W3" s="97" t="s">
        <v>453</v>
      </c>
      <c r="X3" s="97" t="s">
        <v>452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196" t="s">
        <v>55</v>
      </c>
      <c r="AF3" s="196" t="s">
        <v>27</v>
      </c>
      <c r="AG3" s="196" t="s">
        <v>454</v>
      </c>
    </row>
    <row r="4" spans="1:33" ht="15.75" thickBot="1" x14ac:dyDescent="0.3">
      <c r="A4" s="166"/>
      <c r="B4" s="200"/>
      <c r="C4" s="201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83"/>
      <c r="J4" s="83"/>
      <c r="K4" s="56" t="s">
        <v>23</v>
      </c>
      <c r="L4" s="25" t="s">
        <v>3</v>
      </c>
      <c r="M4" s="12" t="s">
        <v>7</v>
      </c>
      <c r="N4" s="29" t="s">
        <v>3</v>
      </c>
      <c r="O4" s="41" t="s">
        <v>3</v>
      </c>
      <c r="P4" s="83"/>
      <c r="Q4" s="83"/>
      <c r="R4" s="64" t="s">
        <v>23</v>
      </c>
      <c r="S4" s="35" t="s">
        <v>3</v>
      </c>
      <c r="T4" s="13" t="s">
        <v>7</v>
      </c>
      <c r="U4" s="32" t="s">
        <v>3</v>
      </c>
      <c r="V4" s="41" t="s">
        <v>3</v>
      </c>
      <c r="W4" s="83"/>
      <c r="X4" s="83"/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197"/>
      <c r="AF4" s="197"/>
      <c r="AG4" s="197"/>
    </row>
    <row r="5" spans="1:33" ht="15.75" thickBot="1" x14ac:dyDescent="0.3">
      <c r="A5" s="56"/>
      <c r="B5" s="69"/>
      <c r="C5" s="69"/>
      <c r="D5" s="55"/>
      <c r="E5" s="26"/>
      <c r="F5" s="22"/>
      <c r="G5" s="30"/>
      <c r="H5" s="41"/>
      <c r="I5" s="83"/>
      <c r="J5" s="83"/>
      <c r="K5" s="56"/>
      <c r="L5" s="26"/>
      <c r="M5" s="22"/>
      <c r="N5" s="30"/>
      <c r="O5" s="41"/>
      <c r="P5" s="83"/>
      <c r="Q5" s="83"/>
      <c r="R5" s="64"/>
      <c r="S5" s="36"/>
      <c r="T5" s="23"/>
      <c r="U5" s="31"/>
      <c r="V5" s="41"/>
      <c r="W5" s="83"/>
      <c r="X5" s="83"/>
      <c r="Y5" s="64"/>
      <c r="Z5" s="36"/>
      <c r="AA5" s="23"/>
      <c r="AB5" s="31"/>
      <c r="AC5" s="41"/>
      <c r="AD5" s="39"/>
      <c r="AE5" s="42"/>
      <c r="AF5" s="42"/>
      <c r="AG5" s="19"/>
    </row>
    <row r="6" spans="1:33" x14ac:dyDescent="0.25">
      <c r="A6" s="68">
        <v>1</v>
      </c>
      <c r="B6" s="70" t="s">
        <v>89</v>
      </c>
      <c r="C6" s="58">
        <v>5</v>
      </c>
      <c r="D6" s="59">
        <v>8.4</v>
      </c>
      <c r="E6" s="14">
        <f t="shared" ref="E6:E71" si="0">IF(D6&gt;8.4,0,IF(D6&gt;8.35,28,IF(D6&gt;8.34,29,IF(D6&gt;8.3,30,IF(D6&gt;8.25,31,IF(D6&gt;8.24,32,IF(D6&gt;8.2,33,IF(D6&gt;8.16,34,IF(D6&gt;8.15,35,IF(D6&gt;8.14,36,IF(D6&gt;8.1,37,IF(D6&gt;8.05,38,IF(D6&gt;8.04,39,IF(D6&gt;8.02,40,IF(D6&gt;8,41,IF(D6&gt;7.95,42,IF(D6&gt;7.94,43,IF(D6&gt;7.92,44,IF(D6&gt;7.9,45,IF(D6&gt;7.85,46,IF(D6&gt;7.84,47,IF(D6&gt;7.83,48,IF(D6&gt;7.8,49,IF(D6&gt;7.75,50,IF(D6&gt;7.73,51,IF(D6&gt;7.7,52,IF(D6&gt;7.65,53,IF(D6&gt;7.6,54,IF(D6&gt;7.55,55,IF(D6&gt;7.5,56,IF(D6&gt;7.44,57,IF(D6&gt;7.4,58,IF(D6&gt;7.35,59,IF(D6&gt;7.3,60,IF(D6&gt;7.25,61,IF(D6&gt;7.2,62,IF(D6&gt;7.15,63,IF(D6&gt;7.1,64,IF(D6&gt;7.05,65,IF(D6&gt;7,66,IF(D6&gt;6.95,67,IF(D6&gt;6.9,68,IF(D6&gt;6.8,69,IF(D6&gt;6.5,70,))))))))))))))))))))))))))))))))))))))))))))</f>
        <v>28</v>
      </c>
      <c r="F6" s="14">
        <f t="shared" ref="F6:F71" si="1">IF(D6&gt;10,0,IF(D6&gt;9.9,1,IF(D6&gt;9.8,2,IF(D6&gt;9.7,3,IF(D6&gt;9.6,4,IF(D6&gt;9.5,5,IF(D6&gt;9.4,6,IF(D6&gt;9.3,7,IF(D6&gt;9.26,8,IF(D6&gt;9.2,9,IF(D6&gt;9.15,10,IF(D6&gt;9.1,11,IF(D6&gt;9.05,12,IF(D6&gt;9,13,IF(D6&gt;8.95,14,IF(D6&gt;8.9,15,IF(D6&gt;8.85,16,IF(D6&gt;8.8,17,IF(D6&gt;8.75,18,IF(D6&gt;8.7,19,IF(D6&gt;8.65,20,IF(D6&gt;8.6,21,IF(D6&gt;8.55,22,IF(D6&gt;8.54,23,IF(D6&gt;8.5,24,IF(D6&gt;8.45,25,IF(D6&gt;8.44,26,IF(D6&gt;8.4,27,))))))))))))))))))))))))))))</f>
        <v>0</v>
      </c>
      <c r="G6" s="14">
        <f t="shared" ref="G6:G71" si="2">E6+F6</f>
        <v>28</v>
      </c>
      <c r="H6" s="15">
        <f t="shared" ref="H6:H71" si="3">G6</f>
        <v>28</v>
      </c>
      <c r="I6" s="84">
        <f>IF(H6="","",RANK(H6,H6:H10,0))</f>
        <v>4</v>
      </c>
      <c r="J6" s="84">
        <f>IF(I6&lt;5,H6,"")</f>
        <v>28</v>
      </c>
      <c r="K6" s="61">
        <v>570</v>
      </c>
      <c r="L6" s="14">
        <f t="shared" ref="L6:L71" si="4">IF(K6&lt;570,0,IF(K6&lt;575,44,IF(K6&lt;580,45,IF(K6&lt;585,46,IF(K6&lt;590,47,IF(K6&lt;595,48,IF(K6&lt;600,49,IF(K6&lt;605,50,IF(K6&lt;610,51,IF(K6&lt;615,52,IF(K6&lt;620,53,IF(K6&lt;625,54,IF(K6&lt;630,55,IF(K6&lt;635,56,IF(K6&lt;640,57,IF(K6&lt;645,58,IF(K6&lt;650,59,IF(K6&lt;655,60,IF(K6&lt;660,61,IF(K6&lt;665,62,IF(K6&lt;670,63,IF(K6&lt;675,64,IF(K6&lt;680,65,IF(K6&lt;685,66,IF(K6&lt;690,67,IF(K6&lt;695,68,IF(K6&lt;700,69,IF(K6&lt;705,70,IF(K6&lt;710,71,IF(K6&lt;715,72,IF(K6&lt;720,73,IF(K6&lt;725,74,IF(K6&lt;730,75,IF(K6&lt;735,76,IF(K6&lt;740,77,IF(K6&lt;745,78,IF(K6&lt;750,79,IF(K6&lt;760,80,IF(K6&lt;770,81,IF(K6&lt;780,82,IF(K6&lt;790,83,IF(K6&lt;800,84,IF(K6&lt;810,85,IF(K6&lt;820,86,IF(K6&lt;830,87,IF(K6&lt;840,88,IF(K6&lt;850,89,IF(K6&lt;865,90,IF(K6&lt;880,91,IF(K6&lt;895,92,IF(K6&lt;910,93,IF(K6&lt;925,94,IF(K6&lt;940,95,IF(K6&lt;955,96,IF(K6&lt;970,97,IF(K6&lt;985,98,IF(K6&lt;1000,99,IF(K6&lt;1015,100,))))))))))))))))))))))))))))))))))))))))))))))))))))))))))</f>
        <v>44</v>
      </c>
      <c r="M6" s="14">
        <f t="shared" ref="M6:M71" si="5">IF(K6&lt;250,0,IF(K6&lt;270,1,IF(K6&lt;290,2,IF(K6&lt;310,3,IF(K6&lt;320,4,IF(K6&lt;330,5,IF(K6&lt;340,6,IF(K6&lt;350,7,IF(K6&lt;360,8,IF(K6&lt;370,9,IF(K6&lt;380,10,IF(K6&lt;390,11,IF(K6&lt;400,12,IF(K6&lt;410,13,IF(K6&lt;420,14,IF(K6&lt;430,15,IF(K6&lt;435,16,IF(K6&lt;440,17,IF(K6&lt;445,18,IF(K6&lt;450,19,IF(K6&lt;455,20,IF(K6&lt;460,21,IF(K6&lt;465,22,IF(K6&lt;470,23,IF(K6&lt;475,24,IF(K6&lt;480,25,IF(K6&lt;485,26,IF(K6&lt;490,27,IF(K6&lt;495,28,IF(K6&lt;500,29,IF(K6&lt;505,30,IF(K6&lt;510,31,IF(K6&lt;515,32,IF(K6&lt;520,33,IF(K6&lt;525,34,IF(K6&lt;530,35,IF(K6&lt;535,36,IF(K6&lt;540,37,IF(K6&lt;545,38,IF(K6&lt;550,39,IF(K6&lt;555,40,IF(K6&lt;560,41,IF(K6&lt;565,42,IF(K6&lt;570,43,))))))))))))))))))))))))))))))))))))))))))))</f>
        <v>0</v>
      </c>
      <c r="N6" s="14">
        <f t="shared" ref="N6:N71" si="6">L6+M6</f>
        <v>44</v>
      </c>
      <c r="O6" s="15">
        <f t="shared" ref="O6:O71" si="7">N6</f>
        <v>44</v>
      </c>
      <c r="P6" s="96">
        <f>IF(O6="","",RANK(O6,O6:O10,0))</f>
        <v>1</v>
      </c>
      <c r="Q6" s="96">
        <f>IF(P6&lt;5,O6,"")</f>
        <v>44</v>
      </c>
      <c r="R6" s="65">
        <v>210</v>
      </c>
      <c r="S6" s="16">
        <f t="shared" ref="S6:S71" si="8">IF(R6&lt;235,0,IF(R6&lt;237,60,IF(R6&lt;239,61,IF(R6&lt;241,62,IF(R6&lt;243,63,IF(R6&lt;245,64,IF(R6&lt;247,65,IF(R6&lt;249,66,IF(R6&lt;251,67,IF(R6&lt;253,68,IF(R6&lt;255,69,IF(R6&lt;257,70,IF(R6&lt;259,71,IF(R6&lt;261,72,IF(R6&lt;263,73,IF(R6&lt;2265,74,IF(R6&lt;267,75,IF(R6&lt;269,76,))))))))))))))))))</f>
        <v>0</v>
      </c>
      <c r="T6" s="16">
        <f t="shared" ref="T6:T71" si="9">IF(R6&lt;118,0,IF(R6&lt;121,1,IF(R6&lt;124,2,IF(R6&lt;127,3,IF(R6&lt;130,4,IF(R6&lt;133,5,IF(R6&lt;136,6,IF(R6&lt;139,7,IF(R6&lt;142,8,IF(R6&lt;145,9,IF(R6&lt;148,10,IF(R6&lt;151,11,IF(R6&lt;154,12,IF(R6&lt;157,13,IF(R6&lt;160,14,IF(R6&lt;162,15,IF(R6&lt;164,16,IF(R6&lt;166,17,IF(R6&lt;168,18,IF(R6&lt;170,19,IF(R6&lt;172,20,IF(R6&lt;174,21,IF(R6&lt;176,22,IF(R6&lt;178,23,IF(R6&lt;180,24,IF(R6&lt;182,25,IF(R6&lt;184,26,IF(R6&lt;186,27,IF(R6&lt;188,28,IF(R6&lt;190,29,IF(R6&lt;192,30,IF(R6&lt;194,31,IF(R6&lt;196,32,IF(R6&lt;198,33,IF(R6&lt;200,34,IF(R6&lt;201,35,IF(R6&lt;202,36,IF(R6&lt;203,37,IF(R6&lt;204,38,IF(R6&lt;205,39,IF(R6&lt;206,40,IF(R6&lt;207,41,IF(R6&lt;208,42,IF(R6&lt;209,43,IF(R6&lt;210,44,IF(R6&lt;211,45,IF(R6&lt;212,46,IF(R6&lt;213,47,IF(R6&lt;214,48,IF(R6&lt;215,49,IF(R6&lt;217,50,IF(R6&lt;219,51,IF(R6&lt;221,52,IF(R6&lt;223,53,IF(R6&lt;225,54,IF(R6&lt;227,55,IF(R6&lt;229,56,IF(R6&lt;231,57,IF(R6&lt;233,58,IF(R6&lt;235,59,))))))))))))))))))))))))))))))))))))))))))))))))))))))))))))</f>
        <v>45</v>
      </c>
      <c r="U6" s="16">
        <f t="shared" ref="U6:U71" si="10">S6+T6</f>
        <v>45</v>
      </c>
      <c r="V6" s="15">
        <f t="shared" ref="V6:V71" si="11">U6</f>
        <v>45</v>
      </c>
      <c r="W6" s="84">
        <f>IF(V6="","",RANK(V6,V6:V10,0))</f>
        <v>1</v>
      </c>
      <c r="X6" s="84">
        <f>IF(W6&lt;5,V6,"")</f>
        <v>45</v>
      </c>
      <c r="Y6" s="61">
        <v>100</v>
      </c>
      <c r="Z6" s="16">
        <f t="shared" ref="Z6:Z71" si="12">IF(Y6&lt;23,0,IF(Y6&lt;23.5,60,IF(Y6&lt;24,61,IF(Y6&lt;25,62,IF(Y6&lt;26,63,IF(Y6&lt;27,64,IF(Y6&lt;28,65,IF(Y6&lt;29,66,IF(Y6&lt;30,67,IF(Y6&lt;31,68,IF(Y6&lt;32,69,IF(Y6&lt;33,70,IF(Y6&lt;40,71,)))))))))))))</f>
        <v>0</v>
      </c>
      <c r="AA6" s="16">
        <f t="shared" ref="AA6:AA71" si="13">IF(Y6&lt;-5,0,IF(Y6&lt;-4,1,IF(Y6&lt;-3,2,IF(Y6&lt;-2,3,IF(Y6&lt;-1.5,4,IF(Y6&lt;-1,5,IF(Y6&lt;-0.5,6,IF(Y6&lt;0,7,IF(Y6&lt;0.5,8,IF(Y6&lt;1,9,IF(Y6&lt;1.5,10,IF(Y6&lt;2,11,IF(Y6&lt;2.5,12,IF(Y6&lt;3,13,IF(Y6&lt;3.5,14,IF(Y6&lt;4,15,IF(Y6&lt;4.5,16,IF(Y6&lt;5,17,IF(Y6&lt;5.5,18,IF(Y6&lt;6,19,IF(Y6&lt;6.5,20,IF(Y6&lt;7,21,IF(Y6&lt;7.5,22,IF(Y6&lt;8,23,IF(Y6&lt;8.5,24,IF(Y6&lt;9,25,IF(Y6&lt;9.5,26,IF(Y6&lt;10,27,IF(Y6&lt;10.5,28,IF(Y6&lt;11,29,IF(Y6&lt;11.6,30,IF(Y6&lt;12,31,IF(Y6&lt;12.5,32,IF(Y6&lt;12.6,33,IF(Y6&lt;13,34,IF(Y6&lt;13.5,35,IF(Y6&lt;13.7,36,IF(Y6&lt;14,37,IF(Y6&lt;14.5,38,IF(Y6&lt;14.7,39,IF(Y6&lt;15,40,IF(Y6&lt;15.5,41,IF(Y6&lt;15.6,42,IF(Y6&lt;16,43,IF(Y6&lt;16.5,44,IF(Y6&lt;16.6,45,IF(Y6&lt;17,46,IF(Y6&lt;17.5,47,IF(Y6&lt;17.6,48,IF(Y6&lt;18,49,IF(Y6&lt;18.5,50,IF(Y6&lt;19,51,IF(Y6&lt;19.5,52,IF(Y6&lt;20,53,IF(Y6&lt;20.5,54,IF(Y6&lt;21,55,IF(Y6&lt;21.5,56,IF(Y6&lt;22,57,IF(Y6&lt;22.5,58,IF(Y6&lt;23,59,))))))))))))))))))))))))))))))))))))))))))))))))))))))))))))</f>
        <v>0</v>
      </c>
      <c r="AB6" s="16">
        <f t="shared" ref="AB6:AB71" si="14">Z6+AA6</f>
        <v>0</v>
      </c>
      <c r="AC6" s="15">
        <f t="shared" ref="AC6:AC71" si="15">AB6</f>
        <v>0</v>
      </c>
      <c r="AD6" s="18">
        <f>H6+O6+V6</f>
        <v>117</v>
      </c>
      <c r="AE6" s="19">
        <f t="shared" ref="AE6:AE71" si="16">AD6</f>
        <v>117</v>
      </c>
      <c r="AF6" s="19">
        <f t="shared" ref="AF6:AF71" si="17">IF(ISNUMBER(AE6),RANK(AE6,$AE$6:$AE$258,0),"")</f>
        <v>17</v>
      </c>
      <c r="AG6" s="198">
        <f>SUM(J6:J10,Q6:Q10,X6:X10)</f>
        <v>432</v>
      </c>
    </row>
    <row r="7" spans="1:33" x14ac:dyDescent="0.25">
      <c r="A7" s="68">
        <v>2</v>
      </c>
      <c r="B7" s="70" t="s">
        <v>88</v>
      </c>
      <c r="C7" s="58">
        <v>5</v>
      </c>
      <c r="D7" s="59">
        <v>7.4</v>
      </c>
      <c r="E7" s="14">
        <f t="shared" ref="E7:E10" si="18">IF(D7&gt;8.4,0,IF(D7&gt;8.35,28,IF(D7&gt;8.34,29,IF(D7&gt;8.3,30,IF(D7&gt;8.25,31,IF(D7&gt;8.24,32,IF(D7&gt;8.2,33,IF(D7&gt;8.16,34,IF(D7&gt;8.15,35,IF(D7&gt;8.14,36,IF(D7&gt;8.1,37,IF(D7&gt;8.05,38,IF(D7&gt;8.04,39,IF(D7&gt;8.02,40,IF(D7&gt;8,41,IF(D7&gt;7.95,42,IF(D7&gt;7.94,43,IF(D7&gt;7.92,44,IF(D7&gt;7.9,45,IF(D7&gt;7.85,46,IF(D7&gt;7.84,47,IF(D7&gt;7.83,48,IF(D7&gt;7.8,49,IF(D7&gt;7.75,50,IF(D7&gt;7.73,51,IF(D7&gt;7.7,52,IF(D7&gt;7.65,53,IF(D7&gt;7.6,54,IF(D7&gt;7.55,55,IF(D7&gt;7.5,56,IF(D7&gt;7.44,57,IF(D7&gt;7.4,58,IF(D7&gt;7.35,59,IF(D7&gt;7.3,60,IF(D7&gt;7.25,61,IF(D7&gt;7.2,62,IF(D7&gt;7.15,63,IF(D7&gt;7.1,64,IF(D7&gt;7.05,65,IF(D7&gt;7,66,IF(D7&gt;6.95,67,IF(D7&gt;6.9,68,IF(D7&gt;6.8,69,IF(D7&gt;6.5,70,))))))))))))))))))))))))))))))))))))))))))))</f>
        <v>59</v>
      </c>
      <c r="F7" s="14">
        <f t="shared" ref="F7:F10" si="19">IF(D7&gt;10,0,IF(D7&gt;9.9,1,IF(D7&gt;9.8,2,IF(D7&gt;9.7,3,IF(D7&gt;9.6,4,IF(D7&gt;9.5,5,IF(D7&gt;9.4,6,IF(D7&gt;9.3,7,IF(D7&gt;9.26,8,IF(D7&gt;9.2,9,IF(D7&gt;9.15,10,IF(D7&gt;9.1,11,IF(D7&gt;9.05,12,IF(D7&gt;9,13,IF(D7&gt;8.95,14,IF(D7&gt;8.9,15,IF(D7&gt;8.85,16,IF(D7&gt;8.8,17,IF(D7&gt;8.75,18,IF(D7&gt;8.7,19,IF(D7&gt;8.65,20,IF(D7&gt;8.6,21,IF(D7&gt;8.55,22,IF(D7&gt;8.54,23,IF(D7&gt;8.5,24,IF(D7&gt;8.45,25,IF(D7&gt;8.44,26,IF(D7&gt;8.4,27,))))))))))))))))))))))))))))</f>
        <v>0</v>
      </c>
      <c r="G7" s="14">
        <f t="shared" ref="G7:G10" si="20">E7+F7</f>
        <v>59</v>
      </c>
      <c r="H7" s="15">
        <f t="shared" si="3"/>
        <v>59</v>
      </c>
      <c r="I7" s="84">
        <f>IF(H7="","",RANK(H7,H6:H10,0))</f>
        <v>2</v>
      </c>
      <c r="J7" s="84">
        <f t="shared" ref="J7:J31" si="21">IF(I7&lt;5,H7,"")</f>
        <v>59</v>
      </c>
      <c r="K7" s="61">
        <v>430</v>
      </c>
      <c r="L7" s="14">
        <f t="shared" ref="L7:L10" si="22">IF(K7&lt;570,0,IF(K7&lt;575,44,IF(K7&lt;580,45,IF(K7&lt;585,46,IF(K7&lt;590,47,IF(K7&lt;595,48,IF(K7&lt;600,49,IF(K7&lt;605,50,IF(K7&lt;610,51,IF(K7&lt;615,52,IF(K7&lt;620,53,IF(K7&lt;625,54,IF(K7&lt;630,55,IF(K7&lt;635,56,IF(K7&lt;640,57,IF(K7&lt;645,58,IF(K7&lt;650,59,IF(K7&lt;655,60,IF(K7&lt;660,61,IF(K7&lt;665,62,IF(K7&lt;670,63,IF(K7&lt;675,64,IF(K7&lt;680,65,IF(K7&lt;685,66,IF(K7&lt;690,67,IF(K7&lt;695,68,IF(K7&lt;700,69,IF(K7&lt;705,70,IF(K7&lt;710,71,IF(K7&lt;715,72,IF(K7&lt;720,73,IF(K7&lt;725,74,IF(K7&lt;730,75,IF(K7&lt;735,76,IF(K7&lt;740,77,IF(K7&lt;745,78,IF(K7&lt;750,79,IF(K7&lt;760,80,IF(K7&lt;770,81,IF(K7&lt;780,82,IF(K7&lt;790,83,IF(K7&lt;800,84,IF(K7&lt;810,85,IF(K7&lt;820,86,IF(K7&lt;830,87,IF(K7&lt;840,88,IF(K7&lt;850,89,IF(K7&lt;865,90,IF(K7&lt;880,91,IF(K7&lt;895,92,IF(K7&lt;910,93,IF(K7&lt;925,94,IF(K7&lt;940,95,IF(K7&lt;955,96,IF(K7&lt;970,97,IF(K7&lt;985,98,IF(K7&lt;1000,99,IF(K7&lt;1015,100,))))))))))))))))))))))))))))))))))))))))))))))))))))))))))</f>
        <v>0</v>
      </c>
      <c r="M7" s="14">
        <f t="shared" ref="M7:M10" si="23">IF(K7&lt;250,0,IF(K7&lt;270,1,IF(K7&lt;290,2,IF(K7&lt;310,3,IF(K7&lt;320,4,IF(K7&lt;330,5,IF(K7&lt;340,6,IF(K7&lt;350,7,IF(K7&lt;360,8,IF(K7&lt;370,9,IF(K7&lt;380,10,IF(K7&lt;390,11,IF(K7&lt;400,12,IF(K7&lt;410,13,IF(K7&lt;420,14,IF(K7&lt;430,15,IF(K7&lt;435,16,IF(K7&lt;440,17,IF(K7&lt;445,18,IF(K7&lt;450,19,IF(K7&lt;455,20,IF(K7&lt;460,21,IF(K7&lt;465,22,IF(K7&lt;470,23,IF(K7&lt;475,24,IF(K7&lt;480,25,IF(K7&lt;485,26,IF(K7&lt;490,27,IF(K7&lt;495,28,IF(K7&lt;500,29,IF(K7&lt;505,30,IF(K7&lt;510,31,IF(K7&lt;515,32,IF(K7&lt;520,33,IF(K7&lt;525,34,IF(K7&lt;530,35,IF(K7&lt;535,36,IF(K7&lt;540,37,IF(K7&lt;545,38,IF(K7&lt;550,39,IF(K7&lt;555,40,IF(K7&lt;560,41,IF(K7&lt;565,42,IF(K7&lt;570,43,))))))))))))))))))))))))))))))))))))))))))))</f>
        <v>16</v>
      </c>
      <c r="N7" s="14">
        <f t="shared" ref="N7:N10" si="24">L7+M7</f>
        <v>16</v>
      </c>
      <c r="O7" s="15">
        <f t="shared" si="7"/>
        <v>16</v>
      </c>
      <c r="P7" s="96">
        <f>IF(O7="","",RANK(O7,O6:O10,0))</f>
        <v>2</v>
      </c>
      <c r="Q7" s="96">
        <f t="shared" ref="Q7:Q31" si="25">IF(P7&lt;5,O7,"")</f>
        <v>16</v>
      </c>
      <c r="R7" s="65">
        <v>210</v>
      </c>
      <c r="S7" s="16">
        <f t="shared" ref="S7:S10" si="26">IF(R7&lt;235,0,IF(R7&lt;237,60,IF(R7&lt;239,61,IF(R7&lt;241,62,IF(R7&lt;243,63,IF(R7&lt;245,64,IF(R7&lt;247,65,IF(R7&lt;249,66,IF(R7&lt;251,67,IF(R7&lt;253,68,IF(R7&lt;255,69,IF(R7&lt;257,70,IF(R7&lt;259,71,IF(R7&lt;261,72,IF(R7&lt;263,73,IF(R7&lt;2265,74,IF(R7&lt;267,75,IF(R7&lt;269,76,))))))))))))))))))</f>
        <v>0</v>
      </c>
      <c r="T7" s="16">
        <f t="shared" ref="T7:T10" si="27">IF(R7&lt;118,0,IF(R7&lt;121,1,IF(R7&lt;124,2,IF(R7&lt;127,3,IF(R7&lt;130,4,IF(R7&lt;133,5,IF(R7&lt;136,6,IF(R7&lt;139,7,IF(R7&lt;142,8,IF(R7&lt;145,9,IF(R7&lt;148,10,IF(R7&lt;151,11,IF(R7&lt;154,12,IF(R7&lt;157,13,IF(R7&lt;160,14,IF(R7&lt;162,15,IF(R7&lt;164,16,IF(R7&lt;166,17,IF(R7&lt;168,18,IF(R7&lt;170,19,IF(R7&lt;172,20,IF(R7&lt;174,21,IF(R7&lt;176,22,IF(R7&lt;178,23,IF(R7&lt;180,24,IF(R7&lt;182,25,IF(R7&lt;184,26,IF(R7&lt;186,27,IF(R7&lt;188,28,IF(R7&lt;190,29,IF(R7&lt;192,30,IF(R7&lt;194,31,IF(R7&lt;196,32,IF(R7&lt;198,33,IF(R7&lt;200,34,IF(R7&lt;201,35,IF(R7&lt;202,36,IF(R7&lt;203,37,IF(R7&lt;204,38,IF(R7&lt;205,39,IF(R7&lt;206,40,IF(R7&lt;207,41,IF(R7&lt;208,42,IF(R7&lt;209,43,IF(R7&lt;210,44,IF(R7&lt;211,45,IF(R7&lt;212,46,IF(R7&lt;213,47,IF(R7&lt;214,48,IF(R7&lt;215,49,IF(R7&lt;217,50,IF(R7&lt;219,51,IF(R7&lt;221,52,IF(R7&lt;223,53,IF(R7&lt;225,54,IF(R7&lt;227,55,IF(R7&lt;229,56,IF(R7&lt;231,57,IF(R7&lt;233,58,IF(R7&lt;235,59,))))))))))))))))))))))))))))))))))))))))))))))))))))))))))))</f>
        <v>45</v>
      </c>
      <c r="U7" s="16">
        <f t="shared" ref="U7:U10" si="28">S7+T7</f>
        <v>45</v>
      </c>
      <c r="V7" s="15">
        <f t="shared" si="11"/>
        <v>45</v>
      </c>
      <c r="W7" s="84">
        <f>IF(V7="","",RANK(V7,V6:V10,0))</f>
        <v>1</v>
      </c>
      <c r="X7" s="84">
        <f t="shared" ref="X7:X31" si="29">IF(W7&lt;5,V7,"")</f>
        <v>45</v>
      </c>
      <c r="Y7" s="61">
        <v>100</v>
      </c>
      <c r="Z7" s="16">
        <f t="shared" si="12"/>
        <v>0</v>
      </c>
      <c r="AA7" s="16">
        <f t="shared" si="13"/>
        <v>0</v>
      </c>
      <c r="AB7" s="16">
        <f t="shared" si="14"/>
        <v>0</v>
      </c>
      <c r="AC7" s="15">
        <f t="shared" si="15"/>
        <v>0</v>
      </c>
      <c r="AD7" s="18">
        <f t="shared" ref="AD7:AD71" si="30">H7+O7+V7</f>
        <v>120</v>
      </c>
      <c r="AE7" s="19">
        <f t="shared" si="16"/>
        <v>120</v>
      </c>
      <c r="AF7" s="19">
        <f t="shared" si="17"/>
        <v>12</v>
      </c>
      <c r="AG7" s="198"/>
    </row>
    <row r="8" spans="1:33" x14ac:dyDescent="0.25">
      <c r="A8" s="68">
        <v>3</v>
      </c>
      <c r="B8" s="70" t="s">
        <v>91</v>
      </c>
      <c r="C8" s="58">
        <v>5</v>
      </c>
      <c r="D8" s="59">
        <v>7.3</v>
      </c>
      <c r="E8" s="14">
        <f t="shared" si="18"/>
        <v>61</v>
      </c>
      <c r="F8" s="14">
        <f t="shared" si="19"/>
        <v>0</v>
      </c>
      <c r="G8" s="14">
        <f t="shared" si="20"/>
        <v>61</v>
      </c>
      <c r="H8" s="15">
        <f t="shared" si="3"/>
        <v>61</v>
      </c>
      <c r="I8" s="84">
        <f>IF(H8="","",RANK(H8,H6:H10,0))</f>
        <v>1</v>
      </c>
      <c r="J8" s="84">
        <f t="shared" si="21"/>
        <v>61</v>
      </c>
      <c r="K8" s="61">
        <v>390</v>
      </c>
      <c r="L8" s="14">
        <f t="shared" si="22"/>
        <v>0</v>
      </c>
      <c r="M8" s="14">
        <f t="shared" si="23"/>
        <v>12</v>
      </c>
      <c r="N8" s="14">
        <f t="shared" si="24"/>
        <v>12</v>
      </c>
      <c r="O8" s="15">
        <f t="shared" si="7"/>
        <v>12</v>
      </c>
      <c r="P8" s="96">
        <f>IF(O8="","",RANK(O8,O6:O10,0))</f>
        <v>3</v>
      </c>
      <c r="Q8" s="96">
        <f t="shared" si="25"/>
        <v>12</v>
      </c>
      <c r="R8" s="65">
        <v>203</v>
      </c>
      <c r="S8" s="16">
        <f t="shared" si="26"/>
        <v>0</v>
      </c>
      <c r="T8" s="16">
        <f t="shared" si="27"/>
        <v>38</v>
      </c>
      <c r="U8" s="16">
        <f t="shared" si="28"/>
        <v>38</v>
      </c>
      <c r="V8" s="15">
        <f t="shared" si="11"/>
        <v>38</v>
      </c>
      <c r="W8" s="84">
        <f>IF(V8="","",RANK(V8,V6:V10,0))</f>
        <v>3</v>
      </c>
      <c r="X8" s="84">
        <f t="shared" si="29"/>
        <v>38</v>
      </c>
      <c r="Y8" s="61">
        <v>100</v>
      </c>
      <c r="Z8" s="16">
        <f t="shared" si="12"/>
        <v>0</v>
      </c>
      <c r="AA8" s="16">
        <f t="shared" si="13"/>
        <v>0</v>
      </c>
      <c r="AB8" s="16">
        <f t="shared" si="14"/>
        <v>0</v>
      </c>
      <c r="AC8" s="15">
        <f t="shared" si="15"/>
        <v>0</v>
      </c>
      <c r="AD8" s="18">
        <f t="shared" si="30"/>
        <v>111</v>
      </c>
      <c r="AE8" s="19">
        <f t="shared" si="16"/>
        <v>111</v>
      </c>
      <c r="AF8" s="19">
        <f t="shared" si="17"/>
        <v>24</v>
      </c>
      <c r="AG8" s="198"/>
    </row>
    <row r="9" spans="1:33" x14ac:dyDescent="0.25">
      <c r="A9" s="68">
        <v>4</v>
      </c>
      <c r="B9" s="70"/>
      <c r="C9" s="58">
        <v>5</v>
      </c>
      <c r="D9" s="59">
        <v>7.8</v>
      </c>
      <c r="E9" s="14">
        <f t="shared" si="18"/>
        <v>50</v>
      </c>
      <c r="F9" s="14">
        <f t="shared" si="19"/>
        <v>0</v>
      </c>
      <c r="G9" s="14">
        <f t="shared" si="20"/>
        <v>50</v>
      </c>
      <c r="H9" s="15">
        <f t="shared" si="3"/>
        <v>50</v>
      </c>
      <c r="I9" s="84">
        <f>IF(H9="","",RANK(H9,H6:H10,0))</f>
        <v>3</v>
      </c>
      <c r="J9" s="84">
        <f t="shared" si="21"/>
        <v>50</v>
      </c>
      <c r="K9" s="61">
        <v>320</v>
      </c>
      <c r="L9" s="14">
        <f t="shared" si="22"/>
        <v>0</v>
      </c>
      <c r="M9" s="14">
        <f t="shared" si="23"/>
        <v>5</v>
      </c>
      <c r="N9" s="14">
        <f t="shared" si="24"/>
        <v>5</v>
      </c>
      <c r="O9" s="15">
        <f t="shared" si="7"/>
        <v>5</v>
      </c>
      <c r="P9" s="96">
        <f>IF(O9="","",RANK(O9,O6:O10,0))</f>
        <v>4</v>
      </c>
      <c r="Q9" s="96">
        <f t="shared" si="25"/>
        <v>5</v>
      </c>
      <c r="R9" s="65">
        <v>189</v>
      </c>
      <c r="S9" s="16">
        <f t="shared" si="26"/>
        <v>0</v>
      </c>
      <c r="T9" s="16">
        <f t="shared" si="27"/>
        <v>29</v>
      </c>
      <c r="U9" s="16">
        <f t="shared" si="28"/>
        <v>29</v>
      </c>
      <c r="V9" s="15">
        <f t="shared" si="11"/>
        <v>29</v>
      </c>
      <c r="W9" s="84">
        <f>IF(V9="","",RANK(V9,V6:V10,0))</f>
        <v>4</v>
      </c>
      <c r="X9" s="84">
        <f t="shared" si="29"/>
        <v>29</v>
      </c>
      <c r="Y9" s="61"/>
      <c r="Z9" s="16"/>
      <c r="AA9" s="16"/>
      <c r="AB9" s="16"/>
      <c r="AC9" s="15"/>
      <c r="AD9" s="18">
        <f t="shared" si="30"/>
        <v>84</v>
      </c>
      <c r="AE9" s="19">
        <f t="shared" si="16"/>
        <v>84</v>
      </c>
      <c r="AF9" s="19">
        <f t="shared" si="17"/>
        <v>89</v>
      </c>
      <c r="AG9" s="198"/>
    </row>
    <row r="10" spans="1:33" x14ac:dyDescent="0.25">
      <c r="A10" s="68">
        <v>5</v>
      </c>
      <c r="B10" s="70" t="s">
        <v>90</v>
      </c>
      <c r="C10" s="58">
        <v>5</v>
      </c>
      <c r="D10" s="59"/>
      <c r="E10" s="14">
        <f t="shared" si="18"/>
        <v>0</v>
      </c>
      <c r="F10" s="14">
        <f t="shared" si="19"/>
        <v>0</v>
      </c>
      <c r="G10" s="14">
        <f t="shared" si="20"/>
        <v>0</v>
      </c>
      <c r="H10" s="15">
        <f t="shared" si="3"/>
        <v>0</v>
      </c>
      <c r="I10" s="84">
        <f>IF(H10="","",RANK(H10,H6:H10,0))</f>
        <v>5</v>
      </c>
      <c r="J10" s="84" t="str">
        <f t="shared" si="21"/>
        <v/>
      </c>
      <c r="K10" s="61"/>
      <c r="L10" s="14">
        <f t="shared" si="22"/>
        <v>0</v>
      </c>
      <c r="M10" s="14">
        <f t="shared" si="23"/>
        <v>0</v>
      </c>
      <c r="N10" s="14">
        <f t="shared" si="24"/>
        <v>0</v>
      </c>
      <c r="O10" s="15">
        <f t="shared" si="7"/>
        <v>0</v>
      </c>
      <c r="P10" s="96">
        <f>IF(O10="","",RANK(O10,O6:O10,0))</f>
        <v>5</v>
      </c>
      <c r="Q10" s="96" t="str">
        <f t="shared" si="25"/>
        <v/>
      </c>
      <c r="R10" s="65"/>
      <c r="S10" s="16">
        <f t="shared" si="26"/>
        <v>0</v>
      </c>
      <c r="T10" s="16">
        <f t="shared" si="27"/>
        <v>0</v>
      </c>
      <c r="U10" s="16">
        <f t="shared" si="28"/>
        <v>0</v>
      </c>
      <c r="V10" s="15">
        <f t="shared" si="11"/>
        <v>0</v>
      </c>
      <c r="W10" s="84">
        <f>IF(V10="","",RANK(V10,V6:V10,0))</f>
        <v>5</v>
      </c>
      <c r="X10" s="84" t="str">
        <f t="shared" si="29"/>
        <v/>
      </c>
      <c r="Y10" s="61">
        <v>100</v>
      </c>
      <c r="Z10" s="16">
        <f t="shared" si="12"/>
        <v>0</v>
      </c>
      <c r="AA10" s="16">
        <f t="shared" si="13"/>
        <v>0</v>
      </c>
      <c r="AB10" s="16">
        <f t="shared" si="14"/>
        <v>0</v>
      </c>
      <c r="AC10" s="15">
        <f t="shared" si="15"/>
        <v>0</v>
      </c>
      <c r="AD10" s="18">
        <f t="shared" si="30"/>
        <v>0</v>
      </c>
      <c r="AE10" s="19">
        <f t="shared" si="16"/>
        <v>0</v>
      </c>
      <c r="AF10" s="19">
        <f t="shared" si="17"/>
        <v>202</v>
      </c>
      <c r="AG10" s="198"/>
    </row>
    <row r="11" spans="1:33" ht="26.25" customHeight="1" x14ac:dyDescent="0.25">
      <c r="A11" s="68"/>
      <c r="B11" s="70"/>
      <c r="C11" s="58"/>
      <c r="D11" s="59"/>
      <c r="E11" s="14"/>
      <c r="F11" s="14"/>
      <c r="G11" s="14"/>
      <c r="H11" s="89"/>
      <c r="I11" s="101" t="s">
        <v>455</v>
      </c>
      <c r="J11" s="99">
        <f>SUM(J6:J10)</f>
        <v>198</v>
      </c>
      <c r="K11" s="61"/>
      <c r="L11" s="14"/>
      <c r="M11" s="14"/>
      <c r="N11" s="14"/>
      <c r="O11" s="89"/>
      <c r="P11" s="101" t="s">
        <v>455</v>
      </c>
      <c r="Q11" s="100">
        <f>SUM(Q6:Q10)</f>
        <v>77</v>
      </c>
      <c r="R11" s="65"/>
      <c r="S11" s="16"/>
      <c r="T11" s="16"/>
      <c r="U11" s="16"/>
      <c r="V11" s="89"/>
      <c r="W11" s="101" t="s">
        <v>455</v>
      </c>
      <c r="X11" s="99">
        <f>SUM(X6:X10)</f>
        <v>157</v>
      </c>
      <c r="Y11" s="61"/>
      <c r="Z11" s="16"/>
      <c r="AA11" s="16"/>
      <c r="AB11" s="16"/>
      <c r="AC11" s="15"/>
      <c r="AD11" s="18"/>
      <c r="AE11" s="92"/>
      <c r="AF11" s="92"/>
      <c r="AG11" s="98"/>
    </row>
    <row r="12" spans="1:33" s="93" customFormat="1" ht="15" customHeight="1" x14ac:dyDescent="0.25">
      <c r="A12" s="85">
        <v>5</v>
      </c>
      <c r="B12" s="86" t="s">
        <v>92</v>
      </c>
      <c r="C12" s="87">
        <v>7</v>
      </c>
      <c r="D12" s="88">
        <v>8.5</v>
      </c>
      <c r="E12" s="89">
        <f t="shared" si="0"/>
        <v>0</v>
      </c>
      <c r="F12" s="89">
        <f t="shared" si="1"/>
        <v>25</v>
      </c>
      <c r="G12" s="89">
        <f t="shared" si="2"/>
        <v>25</v>
      </c>
      <c r="H12" s="15">
        <f t="shared" si="3"/>
        <v>25</v>
      </c>
      <c r="I12" s="84">
        <f>IF(H12="","",RANK(H12,H12:H16,0))</f>
        <v>5</v>
      </c>
      <c r="J12" s="84" t="str">
        <f t="shared" si="21"/>
        <v/>
      </c>
      <c r="K12" s="90">
        <v>410</v>
      </c>
      <c r="L12" s="89">
        <f t="shared" si="4"/>
        <v>0</v>
      </c>
      <c r="M12" s="89">
        <f t="shared" si="5"/>
        <v>14</v>
      </c>
      <c r="N12" s="89">
        <f t="shared" si="6"/>
        <v>14</v>
      </c>
      <c r="O12" s="15">
        <f t="shared" si="7"/>
        <v>14</v>
      </c>
      <c r="P12" s="96">
        <f>IF(O12="","",RANK(O12,O12:O16,0))</f>
        <v>1</v>
      </c>
      <c r="Q12" s="96">
        <f t="shared" si="25"/>
        <v>14</v>
      </c>
      <c r="R12" s="91">
        <v>146</v>
      </c>
      <c r="S12" s="89">
        <f t="shared" si="8"/>
        <v>0</v>
      </c>
      <c r="T12" s="89">
        <f t="shared" si="9"/>
        <v>10</v>
      </c>
      <c r="U12" s="89">
        <f t="shared" si="10"/>
        <v>10</v>
      </c>
      <c r="V12" s="15">
        <f t="shared" si="11"/>
        <v>10</v>
      </c>
      <c r="W12" s="84">
        <f>IF(V12="","",RANK(V12,V12:V16,0))</f>
        <v>5</v>
      </c>
      <c r="X12" s="84" t="str">
        <f t="shared" si="29"/>
        <v/>
      </c>
      <c r="Y12" s="90">
        <v>100</v>
      </c>
      <c r="Z12" s="89">
        <f t="shared" si="12"/>
        <v>0</v>
      </c>
      <c r="AA12" s="89">
        <f t="shared" si="13"/>
        <v>0</v>
      </c>
      <c r="AB12" s="89">
        <f t="shared" si="14"/>
        <v>0</v>
      </c>
      <c r="AC12" s="89">
        <f t="shared" si="15"/>
        <v>0</v>
      </c>
      <c r="AD12" s="92">
        <f t="shared" si="30"/>
        <v>49</v>
      </c>
      <c r="AE12" s="92">
        <f t="shared" si="16"/>
        <v>49</v>
      </c>
      <c r="AF12" s="92">
        <f t="shared" si="17"/>
        <v>173</v>
      </c>
      <c r="AG12" s="198">
        <f t="shared" ref="AG12" si="31">SUM(J12:J16,Q12:Q16,X12:X16)</f>
        <v>375</v>
      </c>
    </row>
    <row r="13" spans="1:33" s="93" customFormat="1" ht="15" customHeight="1" x14ac:dyDescent="0.25">
      <c r="A13" s="85">
        <v>6</v>
      </c>
      <c r="B13" s="86" t="s">
        <v>93</v>
      </c>
      <c r="C13" s="87">
        <v>7</v>
      </c>
      <c r="D13" s="88">
        <v>7.2</v>
      </c>
      <c r="E13" s="89">
        <f t="shared" si="0"/>
        <v>63</v>
      </c>
      <c r="F13" s="89">
        <f t="shared" si="1"/>
        <v>0</v>
      </c>
      <c r="G13" s="89">
        <f t="shared" si="2"/>
        <v>63</v>
      </c>
      <c r="H13" s="15">
        <f t="shared" si="3"/>
        <v>63</v>
      </c>
      <c r="I13" s="84">
        <f>IF(H13="","",RANK(H13,H12:H16,0))</f>
        <v>1</v>
      </c>
      <c r="J13" s="84">
        <f t="shared" si="21"/>
        <v>63</v>
      </c>
      <c r="K13" s="90">
        <v>400</v>
      </c>
      <c r="L13" s="89">
        <f t="shared" si="4"/>
        <v>0</v>
      </c>
      <c r="M13" s="89">
        <f t="shared" si="5"/>
        <v>13</v>
      </c>
      <c r="N13" s="89">
        <f t="shared" si="6"/>
        <v>13</v>
      </c>
      <c r="O13" s="15">
        <f t="shared" si="7"/>
        <v>13</v>
      </c>
      <c r="P13" s="96">
        <f>IF(O13="","",RANK(O13,O12:O16,0))</f>
        <v>2</v>
      </c>
      <c r="Q13" s="96">
        <f t="shared" si="25"/>
        <v>13</v>
      </c>
      <c r="R13" s="91">
        <v>212</v>
      </c>
      <c r="S13" s="89">
        <f t="shared" si="8"/>
        <v>0</v>
      </c>
      <c r="T13" s="89">
        <f t="shared" si="9"/>
        <v>47</v>
      </c>
      <c r="U13" s="89">
        <f t="shared" si="10"/>
        <v>47</v>
      </c>
      <c r="V13" s="15">
        <f t="shared" si="11"/>
        <v>47</v>
      </c>
      <c r="W13" s="84">
        <f>IF(V13="","",RANK(V13,V12:V16,0))</f>
        <v>1</v>
      </c>
      <c r="X13" s="84">
        <f t="shared" si="29"/>
        <v>47</v>
      </c>
      <c r="Y13" s="90">
        <v>100</v>
      </c>
      <c r="Z13" s="89">
        <f t="shared" si="12"/>
        <v>0</v>
      </c>
      <c r="AA13" s="89">
        <f t="shared" si="13"/>
        <v>0</v>
      </c>
      <c r="AB13" s="89">
        <f t="shared" si="14"/>
        <v>0</v>
      </c>
      <c r="AC13" s="89">
        <f t="shared" si="15"/>
        <v>0</v>
      </c>
      <c r="AD13" s="92">
        <f t="shared" si="30"/>
        <v>123</v>
      </c>
      <c r="AE13" s="92">
        <f t="shared" si="16"/>
        <v>123</v>
      </c>
      <c r="AF13" s="92">
        <f t="shared" si="17"/>
        <v>10</v>
      </c>
      <c r="AG13" s="198"/>
    </row>
    <row r="14" spans="1:33" s="93" customFormat="1" ht="15" customHeight="1" x14ac:dyDescent="0.25">
      <c r="A14" s="85">
        <v>7</v>
      </c>
      <c r="B14" s="86" t="s">
        <v>94</v>
      </c>
      <c r="C14" s="87">
        <v>7</v>
      </c>
      <c r="D14" s="88">
        <v>8.1</v>
      </c>
      <c r="E14" s="89">
        <f t="shared" si="0"/>
        <v>38</v>
      </c>
      <c r="F14" s="89">
        <f t="shared" si="1"/>
        <v>0</v>
      </c>
      <c r="G14" s="89">
        <f t="shared" si="2"/>
        <v>38</v>
      </c>
      <c r="H14" s="15">
        <f t="shared" si="3"/>
        <v>38</v>
      </c>
      <c r="I14" s="84">
        <f>IF(H14="","",RANK(H14,H12:H16,0))</f>
        <v>4</v>
      </c>
      <c r="J14" s="84">
        <f t="shared" si="21"/>
        <v>38</v>
      </c>
      <c r="K14" s="90">
        <v>350</v>
      </c>
      <c r="L14" s="89">
        <f t="shared" si="4"/>
        <v>0</v>
      </c>
      <c r="M14" s="89">
        <f t="shared" si="5"/>
        <v>8</v>
      </c>
      <c r="N14" s="89">
        <f t="shared" si="6"/>
        <v>8</v>
      </c>
      <c r="O14" s="15">
        <f t="shared" si="7"/>
        <v>8</v>
      </c>
      <c r="P14" s="96">
        <f>IF(O14="","",RANK(O14,O12:O16,0))</f>
        <v>4</v>
      </c>
      <c r="Q14" s="96">
        <f t="shared" si="25"/>
        <v>8</v>
      </c>
      <c r="R14" s="91">
        <v>192</v>
      </c>
      <c r="S14" s="89">
        <f t="shared" si="8"/>
        <v>0</v>
      </c>
      <c r="T14" s="89">
        <f t="shared" si="9"/>
        <v>31</v>
      </c>
      <c r="U14" s="89">
        <f t="shared" si="10"/>
        <v>31</v>
      </c>
      <c r="V14" s="15">
        <f t="shared" si="11"/>
        <v>31</v>
      </c>
      <c r="W14" s="84">
        <f>IF(V14="","",RANK(V14,V12:V16,0))</f>
        <v>2</v>
      </c>
      <c r="X14" s="84">
        <f t="shared" si="29"/>
        <v>31</v>
      </c>
      <c r="Y14" s="90">
        <v>100</v>
      </c>
      <c r="Z14" s="89">
        <f t="shared" si="12"/>
        <v>0</v>
      </c>
      <c r="AA14" s="89">
        <f t="shared" si="13"/>
        <v>0</v>
      </c>
      <c r="AB14" s="89">
        <f t="shared" si="14"/>
        <v>0</v>
      </c>
      <c r="AC14" s="89">
        <f t="shared" si="15"/>
        <v>0</v>
      </c>
      <c r="AD14" s="92">
        <f t="shared" si="30"/>
        <v>77</v>
      </c>
      <c r="AE14" s="92">
        <f t="shared" si="16"/>
        <v>77</v>
      </c>
      <c r="AF14" s="92">
        <f t="shared" si="17"/>
        <v>111</v>
      </c>
      <c r="AG14" s="198"/>
    </row>
    <row r="15" spans="1:33" s="93" customFormat="1" ht="15" customHeight="1" x14ac:dyDescent="0.25">
      <c r="A15" s="85">
        <v>8</v>
      </c>
      <c r="B15" s="86" t="s">
        <v>96</v>
      </c>
      <c r="C15" s="87">
        <v>7</v>
      </c>
      <c r="D15" s="88">
        <v>7.7</v>
      </c>
      <c r="E15" s="89">
        <f t="shared" si="0"/>
        <v>53</v>
      </c>
      <c r="F15" s="89">
        <f t="shared" si="1"/>
        <v>0</v>
      </c>
      <c r="G15" s="89">
        <f t="shared" si="2"/>
        <v>53</v>
      </c>
      <c r="H15" s="15">
        <f t="shared" si="3"/>
        <v>53</v>
      </c>
      <c r="I15" s="84">
        <f>IF(H15="","",RANK(H15,H12:H16,0))</f>
        <v>2</v>
      </c>
      <c r="J15" s="84">
        <f t="shared" si="21"/>
        <v>53</v>
      </c>
      <c r="K15" s="90">
        <v>320</v>
      </c>
      <c r="L15" s="89">
        <f t="shared" si="4"/>
        <v>0</v>
      </c>
      <c r="M15" s="89">
        <f t="shared" si="5"/>
        <v>5</v>
      </c>
      <c r="N15" s="89">
        <f t="shared" si="6"/>
        <v>5</v>
      </c>
      <c r="O15" s="15">
        <f t="shared" si="7"/>
        <v>5</v>
      </c>
      <c r="P15" s="96">
        <f>IF(O15="","",RANK(O15,O12:O16,0))</f>
        <v>5</v>
      </c>
      <c r="Q15" s="96" t="str">
        <f t="shared" si="25"/>
        <v/>
      </c>
      <c r="R15" s="91">
        <v>191</v>
      </c>
      <c r="S15" s="89">
        <f t="shared" si="8"/>
        <v>0</v>
      </c>
      <c r="T15" s="89">
        <f t="shared" si="9"/>
        <v>30</v>
      </c>
      <c r="U15" s="89">
        <f t="shared" si="10"/>
        <v>30</v>
      </c>
      <c r="V15" s="15">
        <f t="shared" si="11"/>
        <v>30</v>
      </c>
      <c r="W15" s="84">
        <f>IF(V15="","",RANK(V15,V12:V16,0))</f>
        <v>3</v>
      </c>
      <c r="X15" s="84">
        <f t="shared" si="29"/>
        <v>30</v>
      </c>
      <c r="Y15" s="90">
        <v>100</v>
      </c>
      <c r="Z15" s="89">
        <f t="shared" si="12"/>
        <v>0</v>
      </c>
      <c r="AA15" s="89">
        <f t="shared" si="13"/>
        <v>0</v>
      </c>
      <c r="AB15" s="89">
        <f t="shared" si="14"/>
        <v>0</v>
      </c>
      <c r="AC15" s="89">
        <f t="shared" si="15"/>
        <v>0</v>
      </c>
      <c r="AD15" s="92">
        <f t="shared" si="30"/>
        <v>88</v>
      </c>
      <c r="AE15" s="92">
        <f t="shared" si="16"/>
        <v>88</v>
      </c>
      <c r="AF15" s="92">
        <f t="shared" si="17"/>
        <v>72</v>
      </c>
      <c r="AG15" s="198"/>
    </row>
    <row r="16" spans="1:33" s="93" customFormat="1" ht="15" customHeight="1" x14ac:dyDescent="0.25">
      <c r="A16" s="85">
        <v>9</v>
      </c>
      <c r="B16" s="86" t="s">
        <v>95</v>
      </c>
      <c r="C16" s="87">
        <v>7</v>
      </c>
      <c r="D16" s="88">
        <v>7.9</v>
      </c>
      <c r="E16" s="89">
        <f t="shared" si="0"/>
        <v>46</v>
      </c>
      <c r="F16" s="89">
        <f t="shared" si="1"/>
        <v>0</v>
      </c>
      <c r="G16" s="89">
        <f t="shared" si="2"/>
        <v>46</v>
      </c>
      <c r="H16" s="15">
        <f t="shared" si="3"/>
        <v>46</v>
      </c>
      <c r="I16" s="84">
        <f>IF(H16="","",RANK(H16,H12:H16,0))</f>
        <v>3</v>
      </c>
      <c r="J16" s="84">
        <f t="shared" si="21"/>
        <v>46</v>
      </c>
      <c r="K16" s="90">
        <v>360</v>
      </c>
      <c r="L16" s="89">
        <f t="shared" si="4"/>
        <v>0</v>
      </c>
      <c r="M16" s="89">
        <f t="shared" si="5"/>
        <v>9</v>
      </c>
      <c r="N16" s="89">
        <f t="shared" si="6"/>
        <v>9</v>
      </c>
      <c r="O16" s="15">
        <f t="shared" si="7"/>
        <v>9</v>
      </c>
      <c r="P16" s="96">
        <f>IF(O16="","",RANK(O16,O12:O16,0))</f>
        <v>3</v>
      </c>
      <c r="Q16" s="96">
        <f t="shared" si="25"/>
        <v>9</v>
      </c>
      <c r="R16" s="91">
        <v>176</v>
      </c>
      <c r="S16" s="89">
        <f t="shared" si="8"/>
        <v>0</v>
      </c>
      <c r="T16" s="89">
        <f t="shared" si="9"/>
        <v>23</v>
      </c>
      <c r="U16" s="89">
        <f t="shared" si="10"/>
        <v>23</v>
      </c>
      <c r="V16" s="15">
        <f t="shared" si="11"/>
        <v>23</v>
      </c>
      <c r="W16" s="84">
        <f>IF(V16="","",RANK(V16,V12:V16,0))</f>
        <v>4</v>
      </c>
      <c r="X16" s="84">
        <f t="shared" si="29"/>
        <v>23</v>
      </c>
      <c r="Y16" s="90">
        <v>100</v>
      </c>
      <c r="Z16" s="89">
        <f t="shared" si="12"/>
        <v>0</v>
      </c>
      <c r="AA16" s="89">
        <f t="shared" si="13"/>
        <v>0</v>
      </c>
      <c r="AB16" s="89">
        <f t="shared" si="14"/>
        <v>0</v>
      </c>
      <c r="AC16" s="89">
        <f t="shared" si="15"/>
        <v>0</v>
      </c>
      <c r="AD16" s="92">
        <f t="shared" si="30"/>
        <v>78</v>
      </c>
      <c r="AE16" s="92">
        <f t="shared" si="16"/>
        <v>78</v>
      </c>
      <c r="AF16" s="92">
        <f t="shared" si="17"/>
        <v>108</v>
      </c>
      <c r="AG16" s="198"/>
    </row>
    <row r="17" spans="1:33" s="93" customFormat="1" ht="15" customHeight="1" x14ac:dyDescent="0.25">
      <c r="A17" s="85">
        <v>10</v>
      </c>
      <c r="B17" s="86" t="s">
        <v>380</v>
      </c>
      <c r="C17" s="87">
        <v>9</v>
      </c>
      <c r="D17" s="88">
        <v>7.1</v>
      </c>
      <c r="E17" s="89">
        <f t="shared" si="0"/>
        <v>65</v>
      </c>
      <c r="F17" s="89">
        <f t="shared" si="1"/>
        <v>0</v>
      </c>
      <c r="G17" s="89">
        <f t="shared" si="2"/>
        <v>65</v>
      </c>
      <c r="H17" s="15">
        <f t="shared" si="3"/>
        <v>65</v>
      </c>
      <c r="I17" s="84">
        <f>IF(H17="","",RANK(H17,H17:H21,0))</f>
        <v>1</v>
      </c>
      <c r="J17" s="84">
        <f t="shared" si="21"/>
        <v>65</v>
      </c>
      <c r="K17" s="90">
        <v>435</v>
      </c>
      <c r="L17" s="89">
        <f t="shared" si="4"/>
        <v>0</v>
      </c>
      <c r="M17" s="89">
        <f t="shared" si="5"/>
        <v>17</v>
      </c>
      <c r="N17" s="89">
        <f t="shared" si="6"/>
        <v>17</v>
      </c>
      <c r="O17" s="15">
        <f t="shared" si="7"/>
        <v>17</v>
      </c>
      <c r="P17" s="96">
        <f>IF(O17="","",RANK(O17,O17:O21,0))</f>
        <v>2</v>
      </c>
      <c r="Q17" s="96">
        <f t="shared" si="25"/>
        <v>17</v>
      </c>
      <c r="R17" s="91">
        <v>212</v>
      </c>
      <c r="S17" s="89">
        <f t="shared" si="8"/>
        <v>0</v>
      </c>
      <c r="T17" s="89">
        <f t="shared" si="9"/>
        <v>47</v>
      </c>
      <c r="U17" s="89">
        <f t="shared" si="10"/>
        <v>47</v>
      </c>
      <c r="V17" s="15">
        <f t="shared" si="11"/>
        <v>47</v>
      </c>
      <c r="W17" s="84">
        <f>IF(V17="","",RANK(V17,V17:V21,0))</f>
        <v>1</v>
      </c>
      <c r="X17" s="84">
        <f t="shared" si="29"/>
        <v>47</v>
      </c>
      <c r="Y17" s="90">
        <v>100</v>
      </c>
      <c r="Z17" s="89">
        <f t="shared" si="12"/>
        <v>0</v>
      </c>
      <c r="AA17" s="89">
        <f t="shared" si="13"/>
        <v>0</v>
      </c>
      <c r="AB17" s="89">
        <f t="shared" si="14"/>
        <v>0</v>
      </c>
      <c r="AC17" s="89">
        <f t="shared" si="15"/>
        <v>0</v>
      </c>
      <c r="AD17" s="92">
        <f t="shared" si="30"/>
        <v>129</v>
      </c>
      <c r="AE17" s="92">
        <f t="shared" si="16"/>
        <v>129</v>
      </c>
      <c r="AF17" s="92">
        <f t="shared" si="17"/>
        <v>5</v>
      </c>
      <c r="AG17" s="198">
        <f t="shared" ref="AG17" si="32">SUM(J17:J21,Q17:Q21,X17:X21)</f>
        <v>438</v>
      </c>
    </row>
    <row r="18" spans="1:33" s="93" customFormat="1" ht="15" customHeight="1" x14ac:dyDescent="0.25">
      <c r="A18" s="85">
        <v>11</v>
      </c>
      <c r="B18" s="86" t="s">
        <v>379</v>
      </c>
      <c r="C18" s="87">
        <v>9</v>
      </c>
      <c r="D18" s="88">
        <v>7.1</v>
      </c>
      <c r="E18" s="89">
        <f t="shared" si="0"/>
        <v>65</v>
      </c>
      <c r="F18" s="89">
        <f t="shared" si="1"/>
        <v>0</v>
      </c>
      <c r="G18" s="89">
        <f t="shared" si="2"/>
        <v>65</v>
      </c>
      <c r="H18" s="15">
        <f t="shared" si="3"/>
        <v>65</v>
      </c>
      <c r="I18" s="84">
        <f>IF(H18="","",RANK(H18,H17:H21,0))</f>
        <v>1</v>
      </c>
      <c r="J18" s="84">
        <f t="shared" si="21"/>
        <v>65</v>
      </c>
      <c r="K18" s="90">
        <v>405</v>
      </c>
      <c r="L18" s="89">
        <f t="shared" si="4"/>
        <v>0</v>
      </c>
      <c r="M18" s="89">
        <f t="shared" si="5"/>
        <v>13</v>
      </c>
      <c r="N18" s="89">
        <f t="shared" si="6"/>
        <v>13</v>
      </c>
      <c r="O18" s="15">
        <f t="shared" si="7"/>
        <v>13</v>
      </c>
      <c r="P18" s="96">
        <f>IF(O18="","",RANK(O18,O17:O21,0))</f>
        <v>3</v>
      </c>
      <c r="Q18" s="96">
        <f t="shared" si="25"/>
        <v>13</v>
      </c>
      <c r="R18" s="91">
        <v>194</v>
      </c>
      <c r="S18" s="89">
        <f t="shared" si="8"/>
        <v>0</v>
      </c>
      <c r="T18" s="89">
        <f t="shared" si="9"/>
        <v>32</v>
      </c>
      <c r="U18" s="89">
        <f t="shared" si="10"/>
        <v>32</v>
      </c>
      <c r="V18" s="15">
        <f t="shared" si="11"/>
        <v>32</v>
      </c>
      <c r="W18" s="84">
        <f>IF(V18="","",RANK(V18,V17:V21,0))</f>
        <v>2</v>
      </c>
      <c r="X18" s="84">
        <f t="shared" si="29"/>
        <v>32</v>
      </c>
      <c r="Y18" s="90">
        <v>100</v>
      </c>
      <c r="Z18" s="89">
        <f t="shared" si="12"/>
        <v>0</v>
      </c>
      <c r="AA18" s="89">
        <f t="shared" si="13"/>
        <v>0</v>
      </c>
      <c r="AB18" s="89">
        <f t="shared" si="14"/>
        <v>0</v>
      </c>
      <c r="AC18" s="89">
        <f t="shared" si="15"/>
        <v>0</v>
      </c>
      <c r="AD18" s="92">
        <f t="shared" si="30"/>
        <v>110</v>
      </c>
      <c r="AE18" s="92">
        <f t="shared" si="16"/>
        <v>110</v>
      </c>
      <c r="AF18" s="92">
        <f t="shared" si="17"/>
        <v>28</v>
      </c>
      <c r="AG18" s="198"/>
    </row>
    <row r="19" spans="1:33" s="93" customFormat="1" ht="15" customHeight="1" x14ac:dyDescent="0.25">
      <c r="A19" s="85">
        <v>12</v>
      </c>
      <c r="B19" s="86" t="s">
        <v>383</v>
      </c>
      <c r="C19" s="87">
        <v>9</v>
      </c>
      <c r="D19" s="88">
        <v>7.6</v>
      </c>
      <c r="E19" s="89">
        <f t="shared" si="0"/>
        <v>55</v>
      </c>
      <c r="F19" s="89">
        <f t="shared" si="1"/>
        <v>0</v>
      </c>
      <c r="G19" s="89">
        <f t="shared" si="2"/>
        <v>55</v>
      </c>
      <c r="H19" s="15">
        <f t="shared" si="3"/>
        <v>55</v>
      </c>
      <c r="I19" s="84">
        <f>IF(H19="","",RANK(H19,H17:H21,0))</f>
        <v>3</v>
      </c>
      <c r="J19" s="84">
        <f t="shared" si="21"/>
        <v>55</v>
      </c>
      <c r="K19" s="90">
        <v>450</v>
      </c>
      <c r="L19" s="89">
        <f t="shared" si="4"/>
        <v>0</v>
      </c>
      <c r="M19" s="89">
        <f t="shared" si="5"/>
        <v>20</v>
      </c>
      <c r="N19" s="89">
        <f t="shared" si="6"/>
        <v>20</v>
      </c>
      <c r="O19" s="15">
        <f t="shared" si="7"/>
        <v>20</v>
      </c>
      <c r="P19" s="96">
        <f>IF(O19="","",RANK(O19,O17:O21,0))</f>
        <v>1</v>
      </c>
      <c r="Q19" s="96">
        <f t="shared" si="25"/>
        <v>20</v>
      </c>
      <c r="R19" s="91">
        <v>186</v>
      </c>
      <c r="S19" s="89">
        <f t="shared" si="8"/>
        <v>0</v>
      </c>
      <c r="T19" s="89">
        <f t="shared" si="9"/>
        <v>28</v>
      </c>
      <c r="U19" s="89">
        <f t="shared" si="10"/>
        <v>28</v>
      </c>
      <c r="V19" s="15">
        <f t="shared" si="11"/>
        <v>28</v>
      </c>
      <c r="W19" s="84">
        <f>IF(V19="","",RANK(V19,V17:V21,0))</f>
        <v>3</v>
      </c>
      <c r="X19" s="84">
        <f t="shared" si="29"/>
        <v>28</v>
      </c>
      <c r="Y19" s="90">
        <v>100</v>
      </c>
      <c r="Z19" s="89">
        <f t="shared" si="12"/>
        <v>0</v>
      </c>
      <c r="AA19" s="89">
        <f t="shared" si="13"/>
        <v>0</v>
      </c>
      <c r="AB19" s="89">
        <f t="shared" si="14"/>
        <v>0</v>
      </c>
      <c r="AC19" s="89">
        <f t="shared" si="15"/>
        <v>0</v>
      </c>
      <c r="AD19" s="92">
        <f t="shared" si="30"/>
        <v>103</v>
      </c>
      <c r="AE19" s="92">
        <f t="shared" si="16"/>
        <v>103</v>
      </c>
      <c r="AF19" s="92">
        <f t="shared" si="17"/>
        <v>32</v>
      </c>
      <c r="AG19" s="198"/>
    </row>
    <row r="20" spans="1:33" s="93" customFormat="1" ht="15" customHeight="1" x14ac:dyDescent="0.25">
      <c r="A20" s="85">
        <v>13</v>
      </c>
      <c r="B20" s="86" t="s">
        <v>382</v>
      </c>
      <c r="C20" s="87">
        <v>9</v>
      </c>
      <c r="D20" s="88">
        <v>7.7</v>
      </c>
      <c r="E20" s="89">
        <f t="shared" si="0"/>
        <v>53</v>
      </c>
      <c r="F20" s="89">
        <f t="shared" si="1"/>
        <v>0</v>
      </c>
      <c r="G20" s="89">
        <f t="shared" si="2"/>
        <v>53</v>
      </c>
      <c r="H20" s="15">
        <f t="shared" si="3"/>
        <v>53</v>
      </c>
      <c r="I20" s="84">
        <f>IF(H20="","",RANK(H20,H17:H21,0))</f>
        <v>5</v>
      </c>
      <c r="J20" s="84" t="str">
        <f t="shared" si="21"/>
        <v/>
      </c>
      <c r="K20" s="90">
        <v>310</v>
      </c>
      <c r="L20" s="89">
        <f t="shared" si="4"/>
        <v>0</v>
      </c>
      <c r="M20" s="89">
        <f t="shared" si="5"/>
        <v>4</v>
      </c>
      <c r="N20" s="89">
        <f t="shared" si="6"/>
        <v>4</v>
      </c>
      <c r="O20" s="15">
        <f t="shared" si="7"/>
        <v>4</v>
      </c>
      <c r="P20" s="96">
        <f>IF(O20="","",RANK(O20,O17:O21,0))</f>
        <v>5</v>
      </c>
      <c r="Q20" s="96" t="str">
        <f t="shared" si="25"/>
        <v/>
      </c>
      <c r="R20" s="91">
        <v>186</v>
      </c>
      <c r="S20" s="89">
        <f t="shared" si="8"/>
        <v>0</v>
      </c>
      <c r="T20" s="89">
        <f t="shared" si="9"/>
        <v>28</v>
      </c>
      <c r="U20" s="89">
        <f t="shared" si="10"/>
        <v>28</v>
      </c>
      <c r="V20" s="15">
        <f t="shared" si="11"/>
        <v>28</v>
      </c>
      <c r="W20" s="84">
        <f>IF(V20="","",RANK(V20,V17:V21,0))</f>
        <v>3</v>
      </c>
      <c r="X20" s="84">
        <f t="shared" si="29"/>
        <v>28</v>
      </c>
      <c r="Y20" s="90">
        <v>100</v>
      </c>
      <c r="Z20" s="89">
        <f t="shared" si="12"/>
        <v>0</v>
      </c>
      <c r="AA20" s="89">
        <f t="shared" si="13"/>
        <v>0</v>
      </c>
      <c r="AB20" s="89">
        <f t="shared" si="14"/>
        <v>0</v>
      </c>
      <c r="AC20" s="89">
        <f t="shared" si="15"/>
        <v>0</v>
      </c>
      <c r="AD20" s="92">
        <f t="shared" si="30"/>
        <v>85</v>
      </c>
      <c r="AE20" s="92">
        <f t="shared" si="16"/>
        <v>85</v>
      </c>
      <c r="AF20" s="92">
        <f t="shared" si="17"/>
        <v>84</v>
      </c>
      <c r="AG20" s="198"/>
    </row>
    <row r="21" spans="1:33" s="93" customFormat="1" ht="15" customHeight="1" x14ac:dyDescent="0.25">
      <c r="A21" s="85">
        <v>14</v>
      </c>
      <c r="B21" s="86" t="s">
        <v>381</v>
      </c>
      <c r="C21" s="87">
        <v>9</v>
      </c>
      <c r="D21" s="88">
        <v>7.6</v>
      </c>
      <c r="E21" s="89">
        <f t="shared" si="0"/>
        <v>55</v>
      </c>
      <c r="F21" s="89">
        <f t="shared" si="1"/>
        <v>0</v>
      </c>
      <c r="G21" s="89">
        <f t="shared" si="2"/>
        <v>55</v>
      </c>
      <c r="H21" s="15">
        <f t="shared" si="3"/>
        <v>55</v>
      </c>
      <c r="I21" s="84">
        <f>IF(H21="","",RANK(H21,H17:H21,0))</f>
        <v>3</v>
      </c>
      <c r="J21" s="84">
        <f t="shared" si="21"/>
        <v>55</v>
      </c>
      <c r="K21" s="90">
        <v>400</v>
      </c>
      <c r="L21" s="89">
        <f t="shared" si="4"/>
        <v>0</v>
      </c>
      <c r="M21" s="89">
        <f t="shared" si="5"/>
        <v>13</v>
      </c>
      <c r="N21" s="89">
        <f t="shared" si="6"/>
        <v>13</v>
      </c>
      <c r="O21" s="15">
        <f t="shared" si="7"/>
        <v>13</v>
      </c>
      <c r="P21" s="96">
        <f>IF(O21="","",RANK(O21,O17:O21,0))</f>
        <v>3</v>
      </c>
      <c r="Q21" s="96">
        <f t="shared" si="25"/>
        <v>13</v>
      </c>
      <c r="R21" s="91">
        <v>183</v>
      </c>
      <c r="S21" s="89">
        <f t="shared" si="8"/>
        <v>0</v>
      </c>
      <c r="T21" s="89">
        <f t="shared" si="9"/>
        <v>26</v>
      </c>
      <c r="U21" s="89">
        <f t="shared" si="10"/>
        <v>26</v>
      </c>
      <c r="V21" s="15">
        <f t="shared" si="11"/>
        <v>26</v>
      </c>
      <c r="W21" s="84">
        <f>IF(V21="","",RANK(V21,V17:V21,0))</f>
        <v>5</v>
      </c>
      <c r="X21" s="84" t="str">
        <f t="shared" si="29"/>
        <v/>
      </c>
      <c r="Y21" s="90">
        <v>100</v>
      </c>
      <c r="Z21" s="89">
        <f t="shared" si="12"/>
        <v>0</v>
      </c>
      <c r="AA21" s="89">
        <f t="shared" si="13"/>
        <v>0</v>
      </c>
      <c r="AB21" s="89">
        <f t="shared" si="14"/>
        <v>0</v>
      </c>
      <c r="AC21" s="89">
        <f t="shared" si="15"/>
        <v>0</v>
      </c>
      <c r="AD21" s="92">
        <f t="shared" si="30"/>
        <v>94</v>
      </c>
      <c r="AE21" s="92">
        <f t="shared" si="16"/>
        <v>94</v>
      </c>
      <c r="AF21" s="92">
        <f t="shared" si="17"/>
        <v>54</v>
      </c>
      <c r="AG21" s="198"/>
    </row>
    <row r="22" spans="1:33" s="93" customFormat="1" ht="15" customHeight="1" x14ac:dyDescent="0.25">
      <c r="A22" s="85">
        <v>15</v>
      </c>
      <c r="B22" s="86" t="s">
        <v>199</v>
      </c>
      <c r="C22" s="87">
        <v>10</v>
      </c>
      <c r="D22" s="88">
        <v>7.4</v>
      </c>
      <c r="E22" s="89">
        <f t="shared" si="0"/>
        <v>59</v>
      </c>
      <c r="F22" s="89">
        <f t="shared" si="1"/>
        <v>0</v>
      </c>
      <c r="G22" s="89">
        <f t="shared" si="2"/>
        <v>59</v>
      </c>
      <c r="H22" s="15">
        <f t="shared" si="3"/>
        <v>59</v>
      </c>
      <c r="I22" s="84">
        <f>IF(H22="","",RANK(H22,H22:H26,0))</f>
        <v>1</v>
      </c>
      <c r="J22" s="84">
        <f t="shared" si="21"/>
        <v>59</v>
      </c>
      <c r="K22" s="90">
        <v>450</v>
      </c>
      <c r="L22" s="89">
        <f t="shared" si="4"/>
        <v>0</v>
      </c>
      <c r="M22" s="89">
        <f t="shared" si="5"/>
        <v>20</v>
      </c>
      <c r="N22" s="89">
        <f t="shared" si="6"/>
        <v>20</v>
      </c>
      <c r="O22" s="15">
        <f t="shared" si="7"/>
        <v>20</v>
      </c>
      <c r="P22" s="96">
        <f>IF(O22="","",RANK(O22,O22:O26,0))</f>
        <v>1</v>
      </c>
      <c r="Q22" s="96">
        <f t="shared" si="25"/>
        <v>20</v>
      </c>
      <c r="R22" s="91">
        <v>213</v>
      </c>
      <c r="S22" s="89">
        <f t="shared" si="8"/>
        <v>0</v>
      </c>
      <c r="T22" s="89">
        <f t="shared" si="9"/>
        <v>48</v>
      </c>
      <c r="U22" s="89">
        <f t="shared" si="10"/>
        <v>48</v>
      </c>
      <c r="V22" s="15">
        <f t="shared" si="11"/>
        <v>48</v>
      </c>
      <c r="W22" s="84">
        <f>IF(V22="","",RANK(V22,V22:V26,0))</f>
        <v>1</v>
      </c>
      <c r="X22" s="84">
        <f t="shared" si="29"/>
        <v>48</v>
      </c>
      <c r="Y22" s="90">
        <v>100</v>
      </c>
      <c r="Z22" s="89">
        <f t="shared" si="12"/>
        <v>0</v>
      </c>
      <c r="AA22" s="89">
        <f t="shared" si="13"/>
        <v>0</v>
      </c>
      <c r="AB22" s="89">
        <f t="shared" si="14"/>
        <v>0</v>
      </c>
      <c r="AC22" s="89">
        <f t="shared" si="15"/>
        <v>0</v>
      </c>
      <c r="AD22" s="92">
        <f t="shared" si="30"/>
        <v>127</v>
      </c>
      <c r="AE22" s="92">
        <f t="shared" si="16"/>
        <v>127</v>
      </c>
      <c r="AF22" s="92">
        <f t="shared" si="17"/>
        <v>8</v>
      </c>
      <c r="AG22" s="198">
        <f t="shared" ref="AG22" si="33">SUM(J22:J26,Q22:Q26,X22:X26)</f>
        <v>380</v>
      </c>
    </row>
    <row r="23" spans="1:33" s="93" customFormat="1" ht="15" customHeight="1" x14ac:dyDescent="0.25">
      <c r="A23" s="85">
        <v>16</v>
      </c>
      <c r="B23" s="86" t="s">
        <v>246</v>
      </c>
      <c r="C23" s="87">
        <v>10</v>
      </c>
      <c r="D23" s="88">
        <v>8.1999999999999993</v>
      </c>
      <c r="E23" s="89">
        <f t="shared" si="0"/>
        <v>34</v>
      </c>
      <c r="F23" s="89">
        <f t="shared" si="1"/>
        <v>0</v>
      </c>
      <c r="G23" s="89">
        <f t="shared" si="2"/>
        <v>34</v>
      </c>
      <c r="H23" s="15">
        <f t="shared" si="3"/>
        <v>34</v>
      </c>
      <c r="I23" s="84">
        <f>IF(H23="","",RANK(H23,H22:H26,0))</f>
        <v>5</v>
      </c>
      <c r="J23" s="84" t="str">
        <f t="shared" si="21"/>
        <v/>
      </c>
      <c r="K23" s="90">
        <v>400</v>
      </c>
      <c r="L23" s="89">
        <f t="shared" si="4"/>
        <v>0</v>
      </c>
      <c r="M23" s="89">
        <f t="shared" si="5"/>
        <v>13</v>
      </c>
      <c r="N23" s="89">
        <f t="shared" si="6"/>
        <v>13</v>
      </c>
      <c r="O23" s="15">
        <f t="shared" si="7"/>
        <v>13</v>
      </c>
      <c r="P23" s="96">
        <f>IF(O23="","",RANK(O23,O22:O26,0))</f>
        <v>3</v>
      </c>
      <c r="Q23" s="96">
        <f t="shared" si="25"/>
        <v>13</v>
      </c>
      <c r="R23" s="91">
        <v>201</v>
      </c>
      <c r="S23" s="89">
        <f t="shared" si="8"/>
        <v>0</v>
      </c>
      <c r="T23" s="89">
        <f t="shared" si="9"/>
        <v>36</v>
      </c>
      <c r="U23" s="89">
        <f t="shared" si="10"/>
        <v>36</v>
      </c>
      <c r="V23" s="15">
        <f t="shared" si="11"/>
        <v>36</v>
      </c>
      <c r="W23" s="84">
        <f>IF(V23="","",RANK(V23,V22:V26,0))</f>
        <v>2</v>
      </c>
      <c r="X23" s="84">
        <f t="shared" si="29"/>
        <v>36</v>
      </c>
      <c r="Y23" s="90">
        <v>100</v>
      </c>
      <c r="Z23" s="89">
        <f t="shared" si="12"/>
        <v>0</v>
      </c>
      <c r="AA23" s="89">
        <f t="shared" si="13"/>
        <v>0</v>
      </c>
      <c r="AB23" s="89">
        <f t="shared" si="14"/>
        <v>0</v>
      </c>
      <c r="AC23" s="89">
        <f t="shared" si="15"/>
        <v>0</v>
      </c>
      <c r="AD23" s="92">
        <f t="shared" si="30"/>
        <v>83</v>
      </c>
      <c r="AE23" s="92">
        <f t="shared" si="16"/>
        <v>83</v>
      </c>
      <c r="AF23" s="92">
        <f t="shared" si="17"/>
        <v>92</v>
      </c>
      <c r="AG23" s="198"/>
    </row>
    <row r="24" spans="1:33" s="93" customFormat="1" ht="15" customHeight="1" x14ac:dyDescent="0.25">
      <c r="A24" s="85">
        <v>17</v>
      </c>
      <c r="B24" s="86" t="s">
        <v>247</v>
      </c>
      <c r="C24" s="87">
        <v>10</v>
      </c>
      <c r="D24" s="88">
        <v>8.1</v>
      </c>
      <c r="E24" s="89">
        <f t="shared" si="0"/>
        <v>38</v>
      </c>
      <c r="F24" s="89">
        <f t="shared" si="1"/>
        <v>0</v>
      </c>
      <c r="G24" s="89">
        <f t="shared" si="2"/>
        <v>38</v>
      </c>
      <c r="H24" s="15">
        <f t="shared" si="3"/>
        <v>38</v>
      </c>
      <c r="I24" s="84">
        <f>IF(H24="","",RANK(H24,H22:H26,0))</f>
        <v>4</v>
      </c>
      <c r="J24" s="84">
        <f t="shared" si="21"/>
        <v>38</v>
      </c>
      <c r="K24" s="90">
        <v>310</v>
      </c>
      <c r="L24" s="89">
        <f t="shared" si="4"/>
        <v>0</v>
      </c>
      <c r="M24" s="89">
        <f t="shared" si="5"/>
        <v>4</v>
      </c>
      <c r="N24" s="89">
        <f t="shared" si="6"/>
        <v>4</v>
      </c>
      <c r="O24" s="15">
        <f t="shared" si="7"/>
        <v>4</v>
      </c>
      <c r="P24" s="96">
        <f>IF(O24="","",RANK(O24,O22:O26,0))</f>
        <v>5</v>
      </c>
      <c r="Q24" s="96" t="str">
        <f t="shared" si="25"/>
        <v/>
      </c>
      <c r="R24" s="91">
        <v>182</v>
      </c>
      <c r="S24" s="89">
        <f t="shared" si="8"/>
        <v>0</v>
      </c>
      <c r="T24" s="89">
        <f t="shared" si="9"/>
        <v>26</v>
      </c>
      <c r="U24" s="89">
        <f t="shared" si="10"/>
        <v>26</v>
      </c>
      <c r="V24" s="15">
        <f t="shared" si="11"/>
        <v>26</v>
      </c>
      <c r="W24" s="84">
        <f>IF(V24="","",RANK(V24,V22:V26,0))</f>
        <v>3</v>
      </c>
      <c r="X24" s="84">
        <f t="shared" si="29"/>
        <v>26</v>
      </c>
      <c r="Y24" s="90">
        <v>100</v>
      </c>
      <c r="Z24" s="89">
        <f t="shared" si="12"/>
        <v>0</v>
      </c>
      <c r="AA24" s="89">
        <f t="shared" si="13"/>
        <v>0</v>
      </c>
      <c r="AB24" s="89">
        <f t="shared" si="14"/>
        <v>0</v>
      </c>
      <c r="AC24" s="89">
        <f t="shared" si="15"/>
        <v>0</v>
      </c>
      <c r="AD24" s="92">
        <f t="shared" si="30"/>
        <v>68</v>
      </c>
      <c r="AE24" s="92">
        <f t="shared" si="16"/>
        <v>68</v>
      </c>
      <c r="AF24" s="92">
        <f t="shared" si="17"/>
        <v>131</v>
      </c>
      <c r="AG24" s="198"/>
    </row>
    <row r="25" spans="1:33" s="93" customFormat="1" ht="15" customHeight="1" x14ac:dyDescent="0.25">
      <c r="A25" s="85">
        <v>18</v>
      </c>
      <c r="B25" s="86" t="s">
        <v>244</v>
      </c>
      <c r="C25" s="87">
        <v>10</v>
      </c>
      <c r="D25" s="88">
        <v>7.9</v>
      </c>
      <c r="E25" s="89">
        <f t="shared" si="0"/>
        <v>46</v>
      </c>
      <c r="F25" s="89">
        <f t="shared" si="1"/>
        <v>0</v>
      </c>
      <c r="G25" s="89">
        <f t="shared" si="2"/>
        <v>46</v>
      </c>
      <c r="H25" s="15">
        <f t="shared" si="3"/>
        <v>46</v>
      </c>
      <c r="I25" s="84">
        <f>IF(H25="","",RANK(H25,H22:H26,0))</f>
        <v>2</v>
      </c>
      <c r="J25" s="84">
        <f t="shared" si="21"/>
        <v>46</v>
      </c>
      <c r="K25" s="90">
        <v>370</v>
      </c>
      <c r="L25" s="89">
        <f t="shared" si="4"/>
        <v>0</v>
      </c>
      <c r="M25" s="89">
        <f t="shared" si="5"/>
        <v>10</v>
      </c>
      <c r="N25" s="89">
        <f t="shared" si="6"/>
        <v>10</v>
      </c>
      <c r="O25" s="15">
        <f t="shared" si="7"/>
        <v>10</v>
      </c>
      <c r="P25" s="96">
        <f>IF(O25="","",RANK(O25,O22:O26,0))</f>
        <v>4</v>
      </c>
      <c r="Q25" s="96">
        <f t="shared" si="25"/>
        <v>10</v>
      </c>
      <c r="R25" s="91">
        <v>178</v>
      </c>
      <c r="S25" s="89">
        <f t="shared" si="8"/>
        <v>0</v>
      </c>
      <c r="T25" s="89">
        <f t="shared" si="9"/>
        <v>24</v>
      </c>
      <c r="U25" s="89">
        <f t="shared" si="10"/>
        <v>24</v>
      </c>
      <c r="V25" s="15">
        <f t="shared" si="11"/>
        <v>24</v>
      </c>
      <c r="W25" s="84">
        <f>IF(V25="","",RANK(V25,V22:V26,0))</f>
        <v>4</v>
      </c>
      <c r="X25" s="84">
        <f t="shared" si="29"/>
        <v>24</v>
      </c>
      <c r="Y25" s="90">
        <v>100</v>
      </c>
      <c r="Z25" s="89">
        <f t="shared" si="12"/>
        <v>0</v>
      </c>
      <c r="AA25" s="89">
        <f t="shared" si="13"/>
        <v>0</v>
      </c>
      <c r="AB25" s="89">
        <f t="shared" si="14"/>
        <v>0</v>
      </c>
      <c r="AC25" s="89">
        <f t="shared" si="15"/>
        <v>0</v>
      </c>
      <c r="AD25" s="92">
        <f t="shared" si="30"/>
        <v>80</v>
      </c>
      <c r="AE25" s="92">
        <f t="shared" si="16"/>
        <v>80</v>
      </c>
      <c r="AF25" s="92">
        <f t="shared" si="17"/>
        <v>102</v>
      </c>
      <c r="AG25" s="198"/>
    </row>
    <row r="26" spans="1:33" s="93" customFormat="1" ht="15" customHeight="1" x14ac:dyDescent="0.25">
      <c r="A26" s="85">
        <v>19</v>
      </c>
      <c r="B26" s="86" t="s">
        <v>245</v>
      </c>
      <c r="C26" s="87">
        <v>10</v>
      </c>
      <c r="D26" s="88">
        <v>8</v>
      </c>
      <c r="E26" s="89">
        <f t="shared" si="0"/>
        <v>42</v>
      </c>
      <c r="F26" s="89">
        <f t="shared" si="1"/>
        <v>0</v>
      </c>
      <c r="G26" s="89">
        <f t="shared" si="2"/>
        <v>42</v>
      </c>
      <c r="H26" s="15">
        <f t="shared" si="3"/>
        <v>42</v>
      </c>
      <c r="I26" s="84">
        <f>IF(H26="","",RANK(H26,H22:H26,0))</f>
        <v>3</v>
      </c>
      <c r="J26" s="84">
        <f t="shared" si="21"/>
        <v>42</v>
      </c>
      <c r="K26" s="90">
        <v>440</v>
      </c>
      <c r="L26" s="89">
        <f t="shared" si="4"/>
        <v>0</v>
      </c>
      <c r="M26" s="89">
        <f t="shared" si="5"/>
        <v>18</v>
      </c>
      <c r="N26" s="89">
        <f t="shared" si="6"/>
        <v>18</v>
      </c>
      <c r="O26" s="15">
        <f t="shared" si="7"/>
        <v>18</v>
      </c>
      <c r="P26" s="96">
        <f>IF(O26="","",RANK(O26,O22:O26,0))</f>
        <v>2</v>
      </c>
      <c r="Q26" s="96">
        <f t="shared" si="25"/>
        <v>18</v>
      </c>
      <c r="R26" s="91">
        <v>176</v>
      </c>
      <c r="S26" s="89">
        <f t="shared" si="8"/>
        <v>0</v>
      </c>
      <c r="T26" s="89">
        <f t="shared" si="9"/>
        <v>23</v>
      </c>
      <c r="U26" s="89">
        <f t="shared" si="10"/>
        <v>23</v>
      </c>
      <c r="V26" s="15">
        <f t="shared" si="11"/>
        <v>23</v>
      </c>
      <c r="W26" s="84">
        <f>IF(V26="","",RANK(V26,V22:V26,0))</f>
        <v>5</v>
      </c>
      <c r="X26" s="84" t="str">
        <f t="shared" si="29"/>
        <v/>
      </c>
      <c r="Y26" s="90">
        <v>100</v>
      </c>
      <c r="Z26" s="89">
        <f t="shared" si="12"/>
        <v>0</v>
      </c>
      <c r="AA26" s="89">
        <f t="shared" si="13"/>
        <v>0</v>
      </c>
      <c r="AB26" s="89">
        <f t="shared" si="14"/>
        <v>0</v>
      </c>
      <c r="AC26" s="89">
        <f t="shared" si="15"/>
        <v>0</v>
      </c>
      <c r="AD26" s="92">
        <f t="shared" si="30"/>
        <v>83</v>
      </c>
      <c r="AE26" s="92">
        <f t="shared" si="16"/>
        <v>83</v>
      </c>
      <c r="AF26" s="92">
        <f t="shared" si="17"/>
        <v>92</v>
      </c>
      <c r="AG26" s="198"/>
    </row>
    <row r="27" spans="1:33" ht="15" customHeight="1" x14ac:dyDescent="0.25">
      <c r="A27" s="68">
        <v>20</v>
      </c>
      <c r="B27" s="70" t="s">
        <v>359</v>
      </c>
      <c r="C27" s="58">
        <v>11</v>
      </c>
      <c r="D27" s="59">
        <v>7.7</v>
      </c>
      <c r="E27" s="14">
        <f t="shared" si="0"/>
        <v>53</v>
      </c>
      <c r="F27" s="14">
        <f t="shared" si="1"/>
        <v>0</v>
      </c>
      <c r="G27" s="14">
        <f t="shared" si="2"/>
        <v>53</v>
      </c>
      <c r="H27" s="15">
        <f t="shared" si="3"/>
        <v>53</v>
      </c>
      <c r="I27" s="94">
        <f>IF(H27="","",RANK(H27,H27:H31,0))</f>
        <v>1</v>
      </c>
      <c r="J27" s="84">
        <f t="shared" si="21"/>
        <v>53</v>
      </c>
      <c r="K27" s="61">
        <v>420</v>
      </c>
      <c r="L27" s="14">
        <f t="shared" si="4"/>
        <v>0</v>
      </c>
      <c r="M27" s="14">
        <f t="shared" si="5"/>
        <v>15</v>
      </c>
      <c r="N27" s="14">
        <f t="shared" si="6"/>
        <v>15</v>
      </c>
      <c r="O27" s="15">
        <f t="shared" si="7"/>
        <v>15</v>
      </c>
      <c r="P27" s="96">
        <f>IF(O27="","",RANK(O27,O27:O31,0))</f>
        <v>3</v>
      </c>
      <c r="Q27" s="96">
        <f t="shared" si="25"/>
        <v>15</v>
      </c>
      <c r="R27" s="65">
        <v>198</v>
      </c>
      <c r="S27" s="16">
        <f t="shared" si="8"/>
        <v>0</v>
      </c>
      <c r="T27" s="16">
        <f t="shared" si="9"/>
        <v>34</v>
      </c>
      <c r="U27" s="16">
        <f t="shared" si="10"/>
        <v>34</v>
      </c>
      <c r="V27" s="15">
        <f t="shared" si="11"/>
        <v>34</v>
      </c>
      <c r="W27" s="84">
        <f>IF(V27="","",RANK(V27,V27:V31,0))</f>
        <v>1</v>
      </c>
      <c r="X27" s="84">
        <f t="shared" si="29"/>
        <v>34</v>
      </c>
      <c r="Y27" s="61">
        <v>100</v>
      </c>
      <c r="Z27" s="16">
        <f t="shared" si="12"/>
        <v>0</v>
      </c>
      <c r="AA27" s="16">
        <f t="shared" si="13"/>
        <v>0</v>
      </c>
      <c r="AB27" s="16">
        <f t="shared" si="14"/>
        <v>0</v>
      </c>
      <c r="AC27" s="15">
        <f t="shared" si="15"/>
        <v>0</v>
      </c>
      <c r="AD27" s="18">
        <f t="shared" si="30"/>
        <v>102</v>
      </c>
      <c r="AE27" s="19">
        <f t="shared" si="16"/>
        <v>102</v>
      </c>
      <c r="AF27" s="19">
        <f t="shared" si="17"/>
        <v>34</v>
      </c>
    </row>
    <row r="28" spans="1:33" ht="15" customHeight="1" x14ac:dyDescent="0.25">
      <c r="A28" s="68">
        <v>21</v>
      </c>
      <c r="B28" s="70" t="s">
        <v>361</v>
      </c>
      <c r="C28" s="58">
        <v>11</v>
      </c>
      <c r="D28" s="59">
        <v>8.5</v>
      </c>
      <c r="E28" s="14">
        <f t="shared" si="0"/>
        <v>0</v>
      </c>
      <c r="F28" s="14">
        <f t="shared" si="1"/>
        <v>25</v>
      </c>
      <c r="G28" s="14">
        <f t="shared" si="2"/>
        <v>25</v>
      </c>
      <c r="H28" s="15">
        <f t="shared" si="3"/>
        <v>25</v>
      </c>
      <c r="I28" s="94">
        <f>IF(H28="","",RANK(H28,H27:H31,0))</f>
        <v>5</v>
      </c>
      <c r="J28" s="84" t="str">
        <f t="shared" si="21"/>
        <v/>
      </c>
      <c r="K28" s="61">
        <v>480</v>
      </c>
      <c r="L28" s="14">
        <f t="shared" si="4"/>
        <v>0</v>
      </c>
      <c r="M28" s="14">
        <f t="shared" si="5"/>
        <v>26</v>
      </c>
      <c r="N28" s="14">
        <f t="shared" si="6"/>
        <v>26</v>
      </c>
      <c r="O28" s="15">
        <f t="shared" si="7"/>
        <v>26</v>
      </c>
      <c r="P28" s="96">
        <f>IF(O28="","",RANK(O28,O27:O31,0))</f>
        <v>1</v>
      </c>
      <c r="Q28" s="96">
        <f t="shared" si="25"/>
        <v>26</v>
      </c>
      <c r="R28" s="65">
        <v>188</v>
      </c>
      <c r="S28" s="16">
        <f t="shared" si="8"/>
        <v>0</v>
      </c>
      <c r="T28" s="16">
        <f t="shared" si="9"/>
        <v>29</v>
      </c>
      <c r="U28" s="16">
        <f t="shared" si="10"/>
        <v>29</v>
      </c>
      <c r="V28" s="15">
        <f t="shared" si="11"/>
        <v>29</v>
      </c>
      <c r="W28" s="84">
        <f>IF(V28="","",RANK(V28,V27:V31,0))</f>
        <v>2</v>
      </c>
      <c r="X28" s="84">
        <f t="shared" si="29"/>
        <v>29</v>
      </c>
      <c r="Y28" s="61">
        <v>100</v>
      </c>
      <c r="Z28" s="16">
        <f t="shared" si="12"/>
        <v>0</v>
      </c>
      <c r="AA28" s="16">
        <f t="shared" si="13"/>
        <v>0</v>
      </c>
      <c r="AB28" s="16">
        <f t="shared" si="14"/>
        <v>0</v>
      </c>
      <c r="AC28" s="15">
        <f t="shared" si="15"/>
        <v>0</v>
      </c>
      <c r="AD28" s="18">
        <f t="shared" si="30"/>
        <v>80</v>
      </c>
      <c r="AE28" s="19">
        <f t="shared" si="16"/>
        <v>80</v>
      </c>
      <c r="AF28" s="19">
        <f t="shared" si="17"/>
        <v>102</v>
      </c>
    </row>
    <row r="29" spans="1:33" ht="15" customHeight="1" x14ac:dyDescent="0.25">
      <c r="A29" s="68">
        <v>22</v>
      </c>
      <c r="B29" s="70" t="s">
        <v>358</v>
      </c>
      <c r="C29" s="58">
        <v>11</v>
      </c>
      <c r="D29" s="59">
        <v>7.9</v>
      </c>
      <c r="E29" s="14">
        <f t="shared" si="0"/>
        <v>46</v>
      </c>
      <c r="F29" s="14">
        <f t="shared" si="1"/>
        <v>0</v>
      </c>
      <c r="G29" s="14">
        <f t="shared" si="2"/>
        <v>46</v>
      </c>
      <c r="H29" s="15">
        <f t="shared" si="3"/>
        <v>46</v>
      </c>
      <c r="I29" s="94">
        <f>IF(H29="","",RANK(H29,H27:H31,0))</f>
        <v>2</v>
      </c>
      <c r="J29" s="84">
        <f t="shared" si="21"/>
        <v>46</v>
      </c>
      <c r="K29" s="61">
        <v>290</v>
      </c>
      <c r="L29" s="14">
        <f t="shared" si="4"/>
        <v>0</v>
      </c>
      <c r="M29" s="14">
        <f t="shared" si="5"/>
        <v>3</v>
      </c>
      <c r="N29" s="14">
        <f t="shared" si="6"/>
        <v>3</v>
      </c>
      <c r="O29" s="15">
        <f t="shared" si="7"/>
        <v>3</v>
      </c>
      <c r="P29" s="96">
        <f>IF(O29="","",RANK(O29,O27:O31,0))</f>
        <v>5</v>
      </c>
      <c r="Q29" s="96" t="str">
        <f t="shared" si="25"/>
        <v/>
      </c>
      <c r="R29" s="65">
        <v>184</v>
      </c>
      <c r="S29" s="16">
        <f t="shared" si="8"/>
        <v>0</v>
      </c>
      <c r="T29" s="16">
        <f t="shared" si="9"/>
        <v>27</v>
      </c>
      <c r="U29" s="16">
        <f t="shared" si="10"/>
        <v>27</v>
      </c>
      <c r="V29" s="15">
        <f t="shared" si="11"/>
        <v>27</v>
      </c>
      <c r="W29" s="84">
        <f>IF(V29="","",RANK(V29,V27:V31,0))</f>
        <v>3</v>
      </c>
      <c r="X29" s="84">
        <f t="shared" si="29"/>
        <v>27</v>
      </c>
      <c r="Y29" s="61">
        <v>100</v>
      </c>
      <c r="Z29" s="16">
        <f t="shared" si="12"/>
        <v>0</v>
      </c>
      <c r="AA29" s="16">
        <f t="shared" si="13"/>
        <v>0</v>
      </c>
      <c r="AB29" s="16">
        <f t="shared" si="14"/>
        <v>0</v>
      </c>
      <c r="AC29" s="15">
        <f t="shared" si="15"/>
        <v>0</v>
      </c>
      <c r="AD29" s="18">
        <f t="shared" si="30"/>
        <v>76</v>
      </c>
      <c r="AE29" s="19">
        <f t="shared" si="16"/>
        <v>76</v>
      </c>
      <c r="AF29" s="19">
        <f t="shared" si="17"/>
        <v>113</v>
      </c>
    </row>
    <row r="30" spans="1:33" ht="15" customHeight="1" x14ac:dyDescent="0.25">
      <c r="A30" s="68">
        <v>23</v>
      </c>
      <c r="B30" s="70" t="s">
        <v>360</v>
      </c>
      <c r="C30" s="58">
        <v>11</v>
      </c>
      <c r="D30" s="59">
        <v>7.9</v>
      </c>
      <c r="E30" s="14">
        <f t="shared" si="0"/>
        <v>46</v>
      </c>
      <c r="F30" s="14">
        <f t="shared" si="1"/>
        <v>0</v>
      </c>
      <c r="G30" s="14">
        <f t="shared" si="2"/>
        <v>46</v>
      </c>
      <c r="H30" s="15">
        <f t="shared" si="3"/>
        <v>46</v>
      </c>
      <c r="I30" s="94">
        <f>IF(H30="","",RANK(H30,H27:H31,0))</f>
        <v>2</v>
      </c>
      <c r="J30" s="84">
        <f t="shared" si="21"/>
        <v>46</v>
      </c>
      <c r="K30" s="61">
        <v>410</v>
      </c>
      <c r="L30" s="14">
        <f t="shared" si="4"/>
        <v>0</v>
      </c>
      <c r="M30" s="14">
        <f t="shared" si="5"/>
        <v>14</v>
      </c>
      <c r="N30" s="14">
        <f t="shared" si="6"/>
        <v>14</v>
      </c>
      <c r="O30" s="15">
        <f t="shared" si="7"/>
        <v>14</v>
      </c>
      <c r="P30" s="96">
        <f>IF(O30="","",RANK(O30,O27:O31,0))</f>
        <v>4</v>
      </c>
      <c r="Q30" s="96">
        <f t="shared" si="25"/>
        <v>14</v>
      </c>
      <c r="R30" s="65">
        <v>181</v>
      </c>
      <c r="S30" s="16">
        <f t="shared" si="8"/>
        <v>0</v>
      </c>
      <c r="T30" s="16">
        <f t="shared" si="9"/>
        <v>25</v>
      </c>
      <c r="U30" s="16">
        <f t="shared" si="10"/>
        <v>25</v>
      </c>
      <c r="V30" s="15">
        <f t="shared" si="11"/>
        <v>25</v>
      </c>
      <c r="W30" s="84">
        <f>IF(V30="","",RANK(V30,V27:V31,0))</f>
        <v>4</v>
      </c>
      <c r="X30" s="84">
        <f t="shared" si="29"/>
        <v>25</v>
      </c>
      <c r="Y30" s="61">
        <v>100</v>
      </c>
      <c r="Z30" s="16">
        <f t="shared" si="12"/>
        <v>0</v>
      </c>
      <c r="AA30" s="16">
        <f t="shared" si="13"/>
        <v>0</v>
      </c>
      <c r="AB30" s="16">
        <f t="shared" si="14"/>
        <v>0</v>
      </c>
      <c r="AC30" s="15">
        <f t="shared" si="15"/>
        <v>0</v>
      </c>
      <c r="AD30" s="18">
        <f t="shared" si="30"/>
        <v>85</v>
      </c>
      <c r="AE30" s="19">
        <f t="shared" si="16"/>
        <v>85</v>
      </c>
      <c r="AF30" s="19">
        <f t="shared" si="17"/>
        <v>84</v>
      </c>
    </row>
    <row r="31" spans="1:33" ht="15" customHeight="1" x14ac:dyDescent="0.25">
      <c r="A31" s="68">
        <v>24</v>
      </c>
      <c r="B31" s="70" t="s">
        <v>362</v>
      </c>
      <c r="C31" s="58">
        <v>11</v>
      </c>
      <c r="D31" s="59">
        <v>7.9</v>
      </c>
      <c r="E31" s="14">
        <f t="shared" si="0"/>
        <v>46</v>
      </c>
      <c r="F31" s="14">
        <f t="shared" si="1"/>
        <v>0</v>
      </c>
      <c r="G31" s="14">
        <f t="shared" si="2"/>
        <v>46</v>
      </c>
      <c r="H31" s="15">
        <f t="shared" si="3"/>
        <v>46</v>
      </c>
      <c r="I31" s="94">
        <f>IF(H31="","",RANK(H31,H27:H31,0))</f>
        <v>2</v>
      </c>
      <c r="J31" s="84">
        <f t="shared" si="21"/>
        <v>46</v>
      </c>
      <c r="K31" s="61">
        <v>440</v>
      </c>
      <c r="L31" s="14">
        <f t="shared" si="4"/>
        <v>0</v>
      </c>
      <c r="M31" s="14">
        <f t="shared" si="5"/>
        <v>18</v>
      </c>
      <c r="N31" s="14">
        <f t="shared" si="6"/>
        <v>18</v>
      </c>
      <c r="O31" s="15">
        <f t="shared" si="7"/>
        <v>18</v>
      </c>
      <c r="P31" s="96">
        <f>IF(O31="","",RANK(O31,O27:O31,0))</f>
        <v>2</v>
      </c>
      <c r="Q31" s="96">
        <f t="shared" si="25"/>
        <v>18</v>
      </c>
      <c r="R31" s="65">
        <v>175</v>
      </c>
      <c r="S31" s="16">
        <f t="shared" si="8"/>
        <v>0</v>
      </c>
      <c r="T31" s="16">
        <f t="shared" si="9"/>
        <v>22</v>
      </c>
      <c r="U31" s="16">
        <f t="shared" si="10"/>
        <v>22</v>
      </c>
      <c r="V31" s="15">
        <f t="shared" si="11"/>
        <v>22</v>
      </c>
      <c r="W31" s="84">
        <f>IF(V31="","",RANK(V31,V27:V31,0))</f>
        <v>5</v>
      </c>
      <c r="X31" s="84" t="str">
        <f t="shared" si="29"/>
        <v/>
      </c>
      <c r="Y31" s="61">
        <v>100</v>
      </c>
      <c r="Z31" s="16">
        <f t="shared" si="12"/>
        <v>0</v>
      </c>
      <c r="AA31" s="16">
        <f t="shared" si="13"/>
        <v>0</v>
      </c>
      <c r="AB31" s="16">
        <f t="shared" si="14"/>
        <v>0</v>
      </c>
      <c r="AC31" s="15">
        <f t="shared" si="15"/>
        <v>0</v>
      </c>
      <c r="AD31" s="18">
        <f t="shared" si="30"/>
        <v>86</v>
      </c>
      <c r="AE31" s="19">
        <f t="shared" si="16"/>
        <v>86</v>
      </c>
      <c r="AF31" s="19">
        <f t="shared" si="17"/>
        <v>80</v>
      </c>
    </row>
    <row r="32" spans="1:33" ht="15" customHeight="1" x14ac:dyDescent="0.25">
      <c r="A32" s="68">
        <v>25</v>
      </c>
      <c r="B32" s="70" t="s">
        <v>106</v>
      </c>
      <c r="C32" s="58">
        <v>12</v>
      </c>
      <c r="D32" s="59">
        <v>7.6</v>
      </c>
      <c r="E32" s="14">
        <f t="shared" si="0"/>
        <v>55</v>
      </c>
      <c r="F32" s="14">
        <f t="shared" si="1"/>
        <v>0</v>
      </c>
      <c r="G32" s="14">
        <f t="shared" si="2"/>
        <v>55</v>
      </c>
      <c r="H32" s="15">
        <f t="shared" si="3"/>
        <v>55</v>
      </c>
      <c r="I32" s="94">
        <f>IF(H32="","",RANK(H32,H32:H36,0))</f>
        <v>1</v>
      </c>
      <c r="J32" s="84"/>
      <c r="K32" s="61">
        <v>350</v>
      </c>
      <c r="L32" s="14">
        <f t="shared" si="4"/>
        <v>0</v>
      </c>
      <c r="M32" s="14">
        <f t="shared" si="5"/>
        <v>8</v>
      </c>
      <c r="N32" s="14">
        <f t="shared" si="6"/>
        <v>8</v>
      </c>
      <c r="O32" s="15">
        <f t="shared" si="7"/>
        <v>8</v>
      </c>
      <c r="P32" s="96"/>
      <c r="Q32" s="96"/>
      <c r="R32" s="65">
        <v>204</v>
      </c>
      <c r="S32" s="16">
        <f t="shared" si="8"/>
        <v>0</v>
      </c>
      <c r="T32" s="16">
        <f t="shared" si="9"/>
        <v>39</v>
      </c>
      <c r="U32" s="16">
        <f t="shared" si="10"/>
        <v>39</v>
      </c>
      <c r="V32" s="15">
        <f t="shared" si="11"/>
        <v>39</v>
      </c>
      <c r="W32" s="84"/>
      <c r="X32" s="84"/>
      <c r="Y32" s="61">
        <v>100</v>
      </c>
      <c r="Z32" s="16">
        <f t="shared" si="12"/>
        <v>0</v>
      </c>
      <c r="AA32" s="16">
        <f t="shared" si="13"/>
        <v>0</v>
      </c>
      <c r="AB32" s="16">
        <f t="shared" si="14"/>
        <v>0</v>
      </c>
      <c r="AC32" s="15">
        <f t="shared" si="15"/>
        <v>0</v>
      </c>
      <c r="AD32" s="18">
        <f t="shared" si="30"/>
        <v>102</v>
      </c>
      <c r="AE32" s="19">
        <f t="shared" si="16"/>
        <v>102</v>
      </c>
      <c r="AF32" s="19">
        <f t="shared" si="17"/>
        <v>34</v>
      </c>
    </row>
    <row r="33" spans="1:32" ht="15" customHeight="1" x14ac:dyDescent="0.25">
      <c r="A33" s="68">
        <v>26</v>
      </c>
      <c r="B33" s="70" t="s">
        <v>108</v>
      </c>
      <c r="C33" s="58">
        <v>12</v>
      </c>
      <c r="D33" s="59">
        <v>8</v>
      </c>
      <c r="E33" s="14">
        <f t="shared" si="0"/>
        <v>42</v>
      </c>
      <c r="F33" s="14">
        <f t="shared" si="1"/>
        <v>0</v>
      </c>
      <c r="G33" s="14">
        <f t="shared" si="2"/>
        <v>42</v>
      </c>
      <c r="H33" s="15">
        <f t="shared" si="3"/>
        <v>42</v>
      </c>
      <c r="I33" s="94">
        <f>IF(H33="","",RANK(H33,H32:H36,0))</f>
        <v>3</v>
      </c>
      <c r="J33" s="84"/>
      <c r="K33" s="61">
        <v>490</v>
      </c>
      <c r="L33" s="14">
        <f t="shared" si="4"/>
        <v>0</v>
      </c>
      <c r="M33" s="14">
        <f t="shared" si="5"/>
        <v>28</v>
      </c>
      <c r="N33" s="14">
        <f t="shared" si="6"/>
        <v>28</v>
      </c>
      <c r="O33" s="15">
        <f t="shared" si="7"/>
        <v>28</v>
      </c>
      <c r="P33" s="96"/>
      <c r="Q33" s="96"/>
      <c r="R33" s="65">
        <v>191</v>
      </c>
      <c r="S33" s="16">
        <f t="shared" si="8"/>
        <v>0</v>
      </c>
      <c r="T33" s="16">
        <f t="shared" si="9"/>
        <v>30</v>
      </c>
      <c r="U33" s="16">
        <f t="shared" si="10"/>
        <v>30</v>
      </c>
      <c r="V33" s="15">
        <f t="shared" si="11"/>
        <v>30</v>
      </c>
      <c r="W33" s="84"/>
      <c r="X33" s="84"/>
      <c r="Y33" s="61">
        <v>100</v>
      </c>
      <c r="Z33" s="16">
        <f t="shared" si="12"/>
        <v>0</v>
      </c>
      <c r="AA33" s="16">
        <f t="shared" si="13"/>
        <v>0</v>
      </c>
      <c r="AB33" s="16">
        <f t="shared" si="14"/>
        <v>0</v>
      </c>
      <c r="AC33" s="15">
        <f t="shared" si="15"/>
        <v>0</v>
      </c>
      <c r="AD33" s="18">
        <f t="shared" si="30"/>
        <v>100</v>
      </c>
      <c r="AE33" s="19">
        <f t="shared" si="16"/>
        <v>100</v>
      </c>
      <c r="AF33" s="19">
        <f t="shared" si="17"/>
        <v>37</v>
      </c>
    </row>
    <row r="34" spans="1:32" ht="15" customHeight="1" x14ac:dyDescent="0.25">
      <c r="A34" s="68">
        <v>27</v>
      </c>
      <c r="B34" s="70" t="s">
        <v>336</v>
      </c>
      <c r="C34" s="58">
        <v>12</v>
      </c>
      <c r="D34" s="59">
        <v>8.1</v>
      </c>
      <c r="E34" s="14">
        <f t="shared" si="0"/>
        <v>38</v>
      </c>
      <c r="F34" s="14">
        <f t="shared" si="1"/>
        <v>0</v>
      </c>
      <c r="G34" s="14">
        <f t="shared" si="2"/>
        <v>38</v>
      </c>
      <c r="H34" s="15">
        <f t="shared" si="3"/>
        <v>38</v>
      </c>
      <c r="I34" s="94">
        <f>IF(H34="","",RANK(H34,H32:H36,0))</f>
        <v>4</v>
      </c>
      <c r="J34" s="84"/>
      <c r="K34" s="61">
        <v>440</v>
      </c>
      <c r="L34" s="14">
        <f t="shared" si="4"/>
        <v>0</v>
      </c>
      <c r="M34" s="14">
        <f t="shared" si="5"/>
        <v>18</v>
      </c>
      <c r="N34" s="14">
        <f t="shared" si="6"/>
        <v>18</v>
      </c>
      <c r="O34" s="15">
        <f t="shared" si="7"/>
        <v>18</v>
      </c>
      <c r="P34" s="96"/>
      <c r="Q34" s="96"/>
      <c r="R34" s="65">
        <v>188</v>
      </c>
      <c r="S34" s="16">
        <f t="shared" si="8"/>
        <v>0</v>
      </c>
      <c r="T34" s="16">
        <f t="shared" si="9"/>
        <v>29</v>
      </c>
      <c r="U34" s="16">
        <f t="shared" si="10"/>
        <v>29</v>
      </c>
      <c r="V34" s="15">
        <f t="shared" si="11"/>
        <v>29</v>
      </c>
      <c r="W34" s="84"/>
      <c r="X34" s="84"/>
      <c r="Y34" s="61">
        <v>100</v>
      </c>
      <c r="Z34" s="16">
        <f t="shared" si="12"/>
        <v>0</v>
      </c>
      <c r="AA34" s="16">
        <f t="shared" si="13"/>
        <v>0</v>
      </c>
      <c r="AB34" s="16">
        <f t="shared" si="14"/>
        <v>0</v>
      </c>
      <c r="AC34" s="15">
        <f t="shared" si="15"/>
        <v>0</v>
      </c>
      <c r="AD34" s="18">
        <f t="shared" si="30"/>
        <v>85</v>
      </c>
      <c r="AE34" s="19">
        <f t="shared" si="16"/>
        <v>85</v>
      </c>
      <c r="AF34" s="19">
        <f t="shared" si="17"/>
        <v>84</v>
      </c>
    </row>
    <row r="35" spans="1:32" ht="15" customHeight="1" x14ac:dyDescent="0.25">
      <c r="A35" s="68">
        <v>28</v>
      </c>
      <c r="B35" s="70" t="s">
        <v>109</v>
      </c>
      <c r="C35" s="58">
        <v>12</v>
      </c>
      <c r="D35" s="59">
        <v>8.5</v>
      </c>
      <c r="E35" s="14">
        <f t="shared" si="0"/>
        <v>0</v>
      </c>
      <c r="F35" s="14">
        <f t="shared" si="1"/>
        <v>25</v>
      </c>
      <c r="G35" s="14">
        <f t="shared" si="2"/>
        <v>25</v>
      </c>
      <c r="H35" s="15">
        <f t="shared" si="3"/>
        <v>25</v>
      </c>
      <c r="I35" s="94">
        <f>IF(H35="","",RANK(H35,H32:H36,0))</f>
        <v>5</v>
      </c>
      <c r="J35" s="84"/>
      <c r="K35" s="61">
        <v>370</v>
      </c>
      <c r="L35" s="14">
        <f t="shared" si="4"/>
        <v>0</v>
      </c>
      <c r="M35" s="14">
        <f t="shared" si="5"/>
        <v>10</v>
      </c>
      <c r="N35" s="14">
        <f t="shared" si="6"/>
        <v>10</v>
      </c>
      <c r="O35" s="15">
        <f t="shared" si="7"/>
        <v>10</v>
      </c>
      <c r="P35" s="96"/>
      <c r="Q35" s="96"/>
      <c r="R35" s="65">
        <v>186</v>
      </c>
      <c r="S35" s="16">
        <f t="shared" si="8"/>
        <v>0</v>
      </c>
      <c r="T35" s="16">
        <f t="shared" si="9"/>
        <v>28</v>
      </c>
      <c r="U35" s="16">
        <f t="shared" si="10"/>
        <v>28</v>
      </c>
      <c r="V35" s="15">
        <f t="shared" si="11"/>
        <v>28</v>
      </c>
      <c r="W35" s="84"/>
      <c r="X35" s="84"/>
      <c r="Y35" s="61">
        <v>100</v>
      </c>
      <c r="Z35" s="16">
        <f t="shared" si="12"/>
        <v>0</v>
      </c>
      <c r="AA35" s="16">
        <f t="shared" si="13"/>
        <v>0</v>
      </c>
      <c r="AB35" s="16">
        <f t="shared" si="14"/>
        <v>0</v>
      </c>
      <c r="AC35" s="15">
        <f t="shared" si="15"/>
        <v>0</v>
      </c>
      <c r="AD35" s="18">
        <f t="shared" si="30"/>
        <v>63</v>
      </c>
      <c r="AE35" s="19">
        <f t="shared" si="16"/>
        <v>63</v>
      </c>
      <c r="AF35" s="19">
        <f t="shared" si="17"/>
        <v>143</v>
      </c>
    </row>
    <row r="36" spans="1:32" ht="15" customHeight="1" x14ac:dyDescent="0.25">
      <c r="A36" s="68">
        <v>29</v>
      </c>
      <c r="B36" s="70" t="s">
        <v>107</v>
      </c>
      <c r="C36" s="58">
        <v>12</v>
      </c>
      <c r="D36" s="59">
        <v>7.8</v>
      </c>
      <c r="E36" s="14">
        <f t="shared" si="0"/>
        <v>50</v>
      </c>
      <c r="F36" s="14">
        <f t="shared" si="1"/>
        <v>0</v>
      </c>
      <c r="G36" s="14">
        <f t="shared" si="2"/>
        <v>50</v>
      </c>
      <c r="H36" s="15">
        <f t="shared" si="3"/>
        <v>50</v>
      </c>
      <c r="I36" s="94">
        <f>IF(H36="","",RANK(H36,H32:H36,0))</f>
        <v>2</v>
      </c>
      <c r="J36" s="84"/>
      <c r="K36" s="61">
        <v>390</v>
      </c>
      <c r="L36" s="14">
        <f t="shared" si="4"/>
        <v>0</v>
      </c>
      <c r="M36" s="14">
        <f t="shared" si="5"/>
        <v>12</v>
      </c>
      <c r="N36" s="14">
        <f t="shared" si="6"/>
        <v>12</v>
      </c>
      <c r="O36" s="15">
        <f t="shared" si="7"/>
        <v>12</v>
      </c>
      <c r="P36" s="96"/>
      <c r="Q36" s="96"/>
      <c r="R36" s="65">
        <v>174</v>
      </c>
      <c r="S36" s="16">
        <f t="shared" si="8"/>
        <v>0</v>
      </c>
      <c r="T36" s="16">
        <f t="shared" si="9"/>
        <v>22</v>
      </c>
      <c r="U36" s="16">
        <f t="shared" si="10"/>
        <v>22</v>
      </c>
      <c r="V36" s="15">
        <f t="shared" si="11"/>
        <v>22</v>
      </c>
      <c r="W36" s="84"/>
      <c r="X36" s="84"/>
      <c r="Y36" s="61">
        <v>100</v>
      </c>
      <c r="Z36" s="16">
        <f t="shared" si="12"/>
        <v>0</v>
      </c>
      <c r="AA36" s="16">
        <f t="shared" si="13"/>
        <v>0</v>
      </c>
      <c r="AB36" s="16">
        <f t="shared" si="14"/>
        <v>0</v>
      </c>
      <c r="AC36" s="15">
        <f t="shared" si="15"/>
        <v>0</v>
      </c>
      <c r="AD36" s="18">
        <f t="shared" si="30"/>
        <v>84</v>
      </c>
      <c r="AE36" s="19">
        <f t="shared" si="16"/>
        <v>84</v>
      </c>
      <c r="AF36" s="19">
        <f t="shared" si="17"/>
        <v>89</v>
      </c>
    </row>
    <row r="37" spans="1:32" ht="15" customHeight="1" x14ac:dyDescent="0.25">
      <c r="A37" s="68">
        <v>30</v>
      </c>
      <c r="B37" s="70" t="s">
        <v>114</v>
      </c>
      <c r="C37" s="58">
        <v>17</v>
      </c>
      <c r="D37" s="59">
        <v>8.1999999999999993</v>
      </c>
      <c r="E37" s="14">
        <f t="shared" si="0"/>
        <v>34</v>
      </c>
      <c r="F37" s="14">
        <f t="shared" si="1"/>
        <v>0</v>
      </c>
      <c r="G37" s="14">
        <f t="shared" si="2"/>
        <v>34</v>
      </c>
      <c r="H37" s="15">
        <f t="shared" si="3"/>
        <v>34</v>
      </c>
      <c r="I37" s="94">
        <f t="shared" ref="I37" si="34">IF(H37="","",RANK(H37,H37:H41,0))</f>
        <v>2</v>
      </c>
      <c r="J37" s="84"/>
      <c r="K37" s="61">
        <v>350</v>
      </c>
      <c r="L37" s="14">
        <f t="shared" si="4"/>
        <v>0</v>
      </c>
      <c r="M37" s="14">
        <f t="shared" si="5"/>
        <v>8</v>
      </c>
      <c r="N37" s="14">
        <f t="shared" si="6"/>
        <v>8</v>
      </c>
      <c r="O37" s="15">
        <f t="shared" si="7"/>
        <v>8</v>
      </c>
      <c r="P37" s="96"/>
      <c r="Q37" s="96"/>
      <c r="R37" s="65">
        <v>205</v>
      </c>
      <c r="S37" s="16">
        <f t="shared" si="8"/>
        <v>0</v>
      </c>
      <c r="T37" s="16">
        <f t="shared" si="9"/>
        <v>40</v>
      </c>
      <c r="U37" s="16">
        <f t="shared" si="10"/>
        <v>40</v>
      </c>
      <c r="V37" s="15">
        <f t="shared" si="11"/>
        <v>40</v>
      </c>
      <c r="W37" s="84"/>
      <c r="X37" s="84"/>
      <c r="Y37" s="61">
        <v>100</v>
      </c>
      <c r="Z37" s="16">
        <f t="shared" si="12"/>
        <v>0</v>
      </c>
      <c r="AA37" s="16">
        <f t="shared" si="13"/>
        <v>0</v>
      </c>
      <c r="AB37" s="16">
        <f t="shared" si="14"/>
        <v>0</v>
      </c>
      <c r="AC37" s="15">
        <f t="shared" si="15"/>
        <v>0</v>
      </c>
      <c r="AD37" s="18">
        <f t="shared" si="30"/>
        <v>82</v>
      </c>
      <c r="AE37" s="19">
        <f t="shared" si="16"/>
        <v>82</v>
      </c>
      <c r="AF37" s="19">
        <f t="shared" si="17"/>
        <v>97</v>
      </c>
    </row>
    <row r="38" spans="1:32" ht="15" customHeight="1" x14ac:dyDescent="0.25">
      <c r="A38" s="68">
        <v>31</v>
      </c>
      <c r="B38" s="70" t="s">
        <v>113</v>
      </c>
      <c r="C38" s="58">
        <v>17</v>
      </c>
      <c r="D38" s="59">
        <v>8.1</v>
      </c>
      <c r="E38" s="14">
        <f t="shared" si="0"/>
        <v>38</v>
      </c>
      <c r="F38" s="14">
        <f t="shared" si="1"/>
        <v>0</v>
      </c>
      <c r="G38" s="14">
        <f t="shared" si="2"/>
        <v>38</v>
      </c>
      <c r="H38" s="15">
        <f t="shared" si="3"/>
        <v>38</v>
      </c>
      <c r="I38" s="94">
        <f t="shared" ref="I38" si="35">IF(H38="","",RANK(H38,H37:H41,0))</f>
        <v>1</v>
      </c>
      <c r="J38" s="84"/>
      <c r="K38" s="61">
        <v>380</v>
      </c>
      <c r="L38" s="14">
        <f t="shared" si="4"/>
        <v>0</v>
      </c>
      <c r="M38" s="14">
        <f t="shared" si="5"/>
        <v>11</v>
      </c>
      <c r="N38" s="14">
        <f t="shared" si="6"/>
        <v>11</v>
      </c>
      <c r="O38" s="15">
        <f t="shared" si="7"/>
        <v>11</v>
      </c>
      <c r="P38" s="96"/>
      <c r="Q38" s="96"/>
      <c r="R38" s="65">
        <v>190</v>
      </c>
      <c r="S38" s="16">
        <f t="shared" si="8"/>
        <v>0</v>
      </c>
      <c r="T38" s="16">
        <f t="shared" si="9"/>
        <v>30</v>
      </c>
      <c r="U38" s="16">
        <f t="shared" si="10"/>
        <v>30</v>
      </c>
      <c r="V38" s="15">
        <f t="shared" si="11"/>
        <v>30</v>
      </c>
      <c r="W38" s="84"/>
      <c r="X38" s="84"/>
      <c r="Y38" s="61">
        <v>100</v>
      </c>
      <c r="Z38" s="16">
        <f t="shared" si="12"/>
        <v>0</v>
      </c>
      <c r="AA38" s="16">
        <f t="shared" si="13"/>
        <v>0</v>
      </c>
      <c r="AB38" s="16">
        <f t="shared" si="14"/>
        <v>0</v>
      </c>
      <c r="AC38" s="15">
        <f t="shared" si="15"/>
        <v>0</v>
      </c>
      <c r="AD38" s="18">
        <f t="shared" si="30"/>
        <v>79</v>
      </c>
      <c r="AE38" s="19">
        <f t="shared" si="16"/>
        <v>79</v>
      </c>
      <c r="AF38" s="19">
        <f t="shared" si="17"/>
        <v>105</v>
      </c>
    </row>
    <row r="39" spans="1:32" ht="15" customHeight="1" x14ac:dyDescent="0.25">
      <c r="A39" s="68">
        <v>32</v>
      </c>
      <c r="B39" s="70" t="s">
        <v>111</v>
      </c>
      <c r="C39" s="58">
        <v>17</v>
      </c>
      <c r="D39" s="59">
        <v>8.6999999999999993</v>
      </c>
      <c r="E39" s="14">
        <f t="shared" si="0"/>
        <v>0</v>
      </c>
      <c r="F39" s="14">
        <f t="shared" si="1"/>
        <v>20</v>
      </c>
      <c r="G39" s="14">
        <f t="shared" si="2"/>
        <v>20</v>
      </c>
      <c r="H39" s="15">
        <f t="shared" si="3"/>
        <v>20</v>
      </c>
      <c r="I39" s="94">
        <f t="shared" ref="I39" si="36">IF(H39="","",RANK(H39,H37:H41,0))</f>
        <v>3</v>
      </c>
      <c r="J39" s="84"/>
      <c r="K39" s="61">
        <v>260</v>
      </c>
      <c r="L39" s="14">
        <f t="shared" si="4"/>
        <v>0</v>
      </c>
      <c r="M39" s="14">
        <f t="shared" si="5"/>
        <v>1</v>
      </c>
      <c r="N39" s="14">
        <f t="shared" si="6"/>
        <v>1</v>
      </c>
      <c r="O39" s="15">
        <f t="shared" si="7"/>
        <v>1</v>
      </c>
      <c r="P39" s="96"/>
      <c r="Q39" s="96"/>
      <c r="R39" s="65">
        <v>175</v>
      </c>
      <c r="S39" s="16">
        <f t="shared" si="8"/>
        <v>0</v>
      </c>
      <c r="T39" s="16">
        <f t="shared" si="9"/>
        <v>22</v>
      </c>
      <c r="U39" s="16">
        <f t="shared" si="10"/>
        <v>22</v>
      </c>
      <c r="V39" s="15">
        <f t="shared" si="11"/>
        <v>22</v>
      </c>
      <c r="W39" s="84"/>
      <c r="X39" s="84"/>
      <c r="Y39" s="61">
        <v>100</v>
      </c>
      <c r="Z39" s="16">
        <f t="shared" si="12"/>
        <v>0</v>
      </c>
      <c r="AA39" s="16">
        <f t="shared" si="13"/>
        <v>0</v>
      </c>
      <c r="AB39" s="16">
        <f t="shared" si="14"/>
        <v>0</v>
      </c>
      <c r="AC39" s="15">
        <f t="shared" si="15"/>
        <v>0</v>
      </c>
      <c r="AD39" s="18">
        <f t="shared" si="30"/>
        <v>43</v>
      </c>
      <c r="AE39" s="19">
        <f t="shared" si="16"/>
        <v>43</v>
      </c>
      <c r="AF39" s="19">
        <f t="shared" si="17"/>
        <v>183</v>
      </c>
    </row>
    <row r="40" spans="1:32" ht="15" customHeight="1" x14ac:dyDescent="0.25">
      <c r="A40" s="68">
        <v>33</v>
      </c>
      <c r="B40" s="70" t="s">
        <v>112</v>
      </c>
      <c r="C40" s="58">
        <v>17</v>
      </c>
      <c r="D40" s="59">
        <v>9.1</v>
      </c>
      <c r="E40" s="14">
        <f t="shared" si="0"/>
        <v>0</v>
      </c>
      <c r="F40" s="14">
        <f t="shared" si="1"/>
        <v>12</v>
      </c>
      <c r="G40" s="14">
        <f t="shared" si="2"/>
        <v>12</v>
      </c>
      <c r="H40" s="15">
        <f t="shared" si="3"/>
        <v>12</v>
      </c>
      <c r="I40" s="94">
        <f t="shared" ref="I40" si="37">IF(H40="","",RANK(H40,H37:H41,0))</f>
        <v>4</v>
      </c>
      <c r="J40" s="84"/>
      <c r="K40" s="61">
        <v>360</v>
      </c>
      <c r="L40" s="14">
        <f t="shared" si="4"/>
        <v>0</v>
      </c>
      <c r="M40" s="14">
        <f t="shared" si="5"/>
        <v>9</v>
      </c>
      <c r="N40" s="14">
        <f t="shared" si="6"/>
        <v>9</v>
      </c>
      <c r="O40" s="15">
        <f t="shared" si="7"/>
        <v>9</v>
      </c>
      <c r="P40" s="96"/>
      <c r="Q40" s="96"/>
      <c r="R40" s="65">
        <v>157</v>
      </c>
      <c r="S40" s="16">
        <f t="shared" si="8"/>
        <v>0</v>
      </c>
      <c r="T40" s="16">
        <f t="shared" si="9"/>
        <v>14</v>
      </c>
      <c r="U40" s="16">
        <f t="shared" si="10"/>
        <v>14</v>
      </c>
      <c r="V40" s="15">
        <f t="shared" si="11"/>
        <v>14</v>
      </c>
      <c r="W40" s="84"/>
      <c r="X40" s="84"/>
      <c r="Y40" s="61">
        <v>100</v>
      </c>
      <c r="Z40" s="16">
        <f t="shared" si="12"/>
        <v>0</v>
      </c>
      <c r="AA40" s="16">
        <f t="shared" si="13"/>
        <v>0</v>
      </c>
      <c r="AB40" s="16">
        <f t="shared" si="14"/>
        <v>0</v>
      </c>
      <c r="AC40" s="15">
        <f t="shared" si="15"/>
        <v>0</v>
      </c>
      <c r="AD40" s="18">
        <f t="shared" si="30"/>
        <v>35</v>
      </c>
      <c r="AE40" s="19">
        <f t="shared" si="16"/>
        <v>35</v>
      </c>
      <c r="AF40" s="19">
        <f t="shared" si="17"/>
        <v>192</v>
      </c>
    </row>
    <row r="41" spans="1:32" ht="15" customHeight="1" x14ac:dyDescent="0.25">
      <c r="A41" s="68">
        <v>34</v>
      </c>
      <c r="B41" s="70" t="s">
        <v>110</v>
      </c>
      <c r="C41" s="58">
        <v>17</v>
      </c>
      <c r="D41" s="59">
        <v>9.3000000000000007</v>
      </c>
      <c r="E41" s="14">
        <f t="shared" si="0"/>
        <v>0</v>
      </c>
      <c r="F41" s="14">
        <f t="shared" si="1"/>
        <v>8</v>
      </c>
      <c r="G41" s="14">
        <f t="shared" si="2"/>
        <v>8</v>
      </c>
      <c r="H41" s="15">
        <f t="shared" si="3"/>
        <v>8</v>
      </c>
      <c r="I41" s="94">
        <f t="shared" ref="I41" si="38">IF(H41="","",RANK(H41,H37:H41,0))</f>
        <v>5</v>
      </c>
      <c r="J41" s="84"/>
      <c r="K41" s="61">
        <v>300</v>
      </c>
      <c r="L41" s="14">
        <f t="shared" si="4"/>
        <v>0</v>
      </c>
      <c r="M41" s="14">
        <f t="shared" si="5"/>
        <v>3</v>
      </c>
      <c r="N41" s="14">
        <f t="shared" si="6"/>
        <v>3</v>
      </c>
      <c r="O41" s="15">
        <f t="shared" si="7"/>
        <v>3</v>
      </c>
      <c r="P41" s="96"/>
      <c r="Q41" s="96"/>
      <c r="R41" s="65">
        <v>145</v>
      </c>
      <c r="S41" s="16">
        <f t="shared" si="8"/>
        <v>0</v>
      </c>
      <c r="T41" s="16">
        <f t="shared" si="9"/>
        <v>10</v>
      </c>
      <c r="U41" s="16">
        <f t="shared" si="10"/>
        <v>10</v>
      </c>
      <c r="V41" s="15">
        <f t="shared" si="11"/>
        <v>10</v>
      </c>
      <c r="W41" s="84"/>
      <c r="X41" s="84"/>
      <c r="Y41" s="61">
        <v>100</v>
      </c>
      <c r="Z41" s="16">
        <f t="shared" si="12"/>
        <v>0</v>
      </c>
      <c r="AA41" s="16">
        <f t="shared" si="13"/>
        <v>0</v>
      </c>
      <c r="AB41" s="16">
        <f t="shared" si="14"/>
        <v>0</v>
      </c>
      <c r="AC41" s="15">
        <f t="shared" si="15"/>
        <v>0</v>
      </c>
      <c r="AD41" s="18">
        <f t="shared" si="30"/>
        <v>21</v>
      </c>
      <c r="AE41" s="19">
        <f t="shared" si="16"/>
        <v>21</v>
      </c>
      <c r="AF41" s="19">
        <f t="shared" si="17"/>
        <v>198</v>
      </c>
    </row>
    <row r="42" spans="1:32" ht="15" customHeight="1" x14ac:dyDescent="0.25">
      <c r="A42" s="68">
        <v>35</v>
      </c>
      <c r="B42" s="70" t="s">
        <v>125</v>
      </c>
      <c r="C42" s="58">
        <v>18</v>
      </c>
      <c r="D42" s="59">
        <v>8.4</v>
      </c>
      <c r="E42" s="14">
        <f t="shared" si="0"/>
        <v>28</v>
      </c>
      <c r="F42" s="14">
        <f t="shared" si="1"/>
        <v>0</v>
      </c>
      <c r="G42" s="14">
        <f t="shared" si="2"/>
        <v>28</v>
      </c>
      <c r="H42" s="15">
        <f t="shared" si="3"/>
        <v>28</v>
      </c>
      <c r="I42" s="94">
        <f t="shared" ref="I42" si="39">IF(H42="","",RANK(H42,H42:H46,0))</f>
        <v>4</v>
      </c>
      <c r="J42" s="84"/>
      <c r="K42" s="61">
        <v>570</v>
      </c>
      <c r="L42" s="14">
        <f t="shared" si="4"/>
        <v>44</v>
      </c>
      <c r="M42" s="14">
        <f t="shared" si="5"/>
        <v>0</v>
      </c>
      <c r="N42" s="14">
        <f t="shared" si="6"/>
        <v>44</v>
      </c>
      <c r="O42" s="15">
        <f t="shared" si="7"/>
        <v>44</v>
      </c>
      <c r="P42" s="96"/>
      <c r="Q42" s="96"/>
      <c r="R42" s="65">
        <v>210</v>
      </c>
      <c r="S42" s="16">
        <f t="shared" si="8"/>
        <v>0</v>
      </c>
      <c r="T42" s="16">
        <f t="shared" si="9"/>
        <v>45</v>
      </c>
      <c r="U42" s="16">
        <f t="shared" si="10"/>
        <v>45</v>
      </c>
      <c r="V42" s="15">
        <f t="shared" si="11"/>
        <v>45</v>
      </c>
      <c r="W42" s="84"/>
      <c r="X42" s="84"/>
      <c r="Y42" s="61">
        <v>100</v>
      </c>
      <c r="Z42" s="16">
        <f t="shared" si="12"/>
        <v>0</v>
      </c>
      <c r="AA42" s="16">
        <f t="shared" si="13"/>
        <v>0</v>
      </c>
      <c r="AB42" s="16">
        <f t="shared" si="14"/>
        <v>0</v>
      </c>
      <c r="AC42" s="15">
        <f t="shared" si="15"/>
        <v>0</v>
      </c>
      <c r="AD42" s="18">
        <f t="shared" si="30"/>
        <v>117</v>
      </c>
      <c r="AE42" s="19">
        <f t="shared" si="16"/>
        <v>117</v>
      </c>
      <c r="AF42" s="19">
        <f t="shared" si="17"/>
        <v>17</v>
      </c>
    </row>
    <row r="43" spans="1:32" ht="15" customHeight="1" x14ac:dyDescent="0.25">
      <c r="A43" s="68">
        <v>36</v>
      </c>
      <c r="B43" s="70" t="s">
        <v>127</v>
      </c>
      <c r="C43" s="58">
        <v>18</v>
      </c>
      <c r="D43" s="59">
        <v>7.4</v>
      </c>
      <c r="E43" s="14">
        <f t="shared" si="0"/>
        <v>59</v>
      </c>
      <c r="F43" s="14">
        <f t="shared" si="1"/>
        <v>0</v>
      </c>
      <c r="G43" s="14">
        <f t="shared" si="2"/>
        <v>59</v>
      </c>
      <c r="H43" s="15">
        <f t="shared" si="3"/>
        <v>59</v>
      </c>
      <c r="I43" s="94">
        <f t="shared" ref="I43" si="40">IF(H43="","",RANK(H43,H42:H46,0))</f>
        <v>2</v>
      </c>
      <c r="J43" s="84"/>
      <c r="K43" s="61">
        <v>430</v>
      </c>
      <c r="L43" s="14">
        <f t="shared" si="4"/>
        <v>0</v>
      </c>
      <c r="M43" s="14">
        <f t="shared" si="5"/>
        <v>16</v>
      </c>
      <c r="N43" s="14">
        <f t="shared" si="6"/>
        <v>16</v>
      </c>
      <c r="O43" s="15">
        <f t="shared" si="7"/>
        <v>16</v>
      </c>
      <c r="P43" s="96"/>
      <c r="Q43" s="96"/>
      <c r="R43" s="65">
        <v>210</v>
      </c>
      <c r="S43" s="16">
        <f t="shared" si="8"/>
        <v>0</v>
      </c>
      <c r="T43" s="16">
        <f t="shared" si="9"/>
        <v>45</v>
      </c>
      <c r="U43" s="16">
        <f t="shared" si="10"/>
        <v>45</v>
      </c>
      <c r="V43" s="15">
        <f t="shared" si="11"/>
        <v>45</v>
      </c>
      <c r="W43" s="84"/>
      <c r="X43" s="84"/>
      <c r="Y43" s="61">
        <v>100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5">
        <f t="shared" si="15"/>
        <v>0</v>
      </c>
      <c r="AD43" s="18">
        <f t="shared" si="30"/>
        <v>120</v>
      </c>
      <c r="AE43" s="19">
        <f t="shared" si="16"/>
        <v>120</v>
      </c>
      <c r="AF43" s="19">
        <f t="shared" si="17"/>
        <v>12</v>
      </c>
    </row>
    <row r="44" spans="1:32" ht="15" customHeight="1" x14ac:dyDescent="0.25">
      <c r="A44" s="68">
        <v>37</v>
      </c>
      <c r="B44" s="70" t="s">
        <v>126</v>
      </c>
      <c r="C44" s="58">
        <v>18</v>
      </c>
      <c r="D44" s="59">
        <v>7.3</v>
      </c>
      <c r="E44" s="14">
        <f t="shared" si="0"/>
        <v>61</v>
      </c>
      <c r="F44" s="14">
        <f t="shared" si="1"/>
        <v>0</v>
      </c>
      <c r="G44" s="14">
        <f t="shared" si="2"/>
        <v>61</v>
      </c>
      <c r="H44" s="15">
        <f t="shared" si="3"/>
        <v>61</v>
      </c>
      <c r="I44" s="94">
        <f t="shared" ref="I44" si="41">IF(H44="","",RANK(H44,H42:H46,0))</f>
        <v>1</v>
      </c>
      <c r="J44" s="84"/>
      <c r="K44" s="61">
        <v>390</v>
      </c>
      <c r="L44" s="14">
        <f t="shared" si="4"/>
        <v>0</v>
      </c>
      <c r="M44" s="14">
        <f t="shared" si="5"/>
        <v>12</v>
      </c>
      <c r="N44" s="14">
        <f t="shared" si="6"/>
        <v>12</v>
      </c>
      <c r="O44" s="15">
        <f t="shared" si="7"/>
        <v>12</v>
      </c>
      <c r="P44" s="96"/>
      <c r="Q44" s="96"/>
      <c r="R44" s="65">
        <v>203</v>
      </c>
      <c r="S44" s="16">
        <f t="shared" si="8"/>
        <v>0</v>
      </c>
      <c r="T44" s="16">
        <f t="shared" si="9"/>
        <v>38</v>
      </c>
      <c r="U44" s="16">
        <f t="shared" si="10"/>
        <v>38</v>
      </c>
      <c r="V44" s="15">
        <f t="shared" si="11"/>
        <v>38</v>
      </c>
      <c r="W44" s="84"/>
      <c r="X44" s="84"/>
      <c r="Y44" s="61">
        <v>100</v>
      </c>
      <c r="Z44" s="16">
        <f t="shared" si="12"/>
        <v>0</v>
      </c>
      <c r="AA44" s="16">
        <f t="shared" si="13"/>
        <v>0</v>
      </c>
      <c r="AB44" s="16">
        <f t="shared" si="14"/>
        <v>0</v>
      </c>
      <c r="AC44" s="15">
        <f t="shared" si="15"/>
        <v>0</v>
      </c>
      <c r="AD44" s="18">
        <f t="shared" si="30"/>
        <v>111</v>
      </c>
      <c r="AE44" s="19">
        <f t="shared" si="16"/>
        <v>111</v>
      </c>
      <c r="AF44" s="19">
        <f t="shared" si="17"/>
        <v>24</v>
      </c>
    </row>
    <row r="45" spans="1:32" ht="15" customHeight="1" x14ac:dyDescent="0.25">
      <c r="A45" s="68">
        <v>38</v>
      </c>
      <c r="B45" s="70" t="s">
        <v>128</v>
      </c>
      <c r="C45" s="58">
        <v>18</v>
      </c>
      <c r="D45" s="59">
        <v>7.8</v>
      </c>
      <c r="E45" s="14">
        <f t="shared" si="0"/>
        <v>50</v>
      </c>
      <c r="F45" s="14">
        <f t="shared" si="1"/>
        <v>0</v>
      </c>
      <c r="G45" s="14">
        <f t="shared" si="2"/>
        <v>50</v>
      </c>
      <c r="H45" s="15">
        <f t="shared" si="3"/>
        <v>50</v>
      </c>
      <c r="I45" s="94">
        <f t="shared" ref="I45" si="42">IF(H45="","",RANK(H45,H42:H46,0))</f>
        <v>3</v>
      </c>
      <c r="J45" s="84"/>
      <c r="K45" s="61">
        <v>320</v>
      </c>
      <c r="L45" s="14">
        <f t="shared" si="4"/>
        <v>0</v>
      </c>
      <c r="M45" s="14">
        <f t="shared" si="5"/>
        <v>5</v>
      </c>
      <c r="N45" s="14">
        <f t="shared" si="6"/>
        <v>5</v>
      </c>
      <c r="O45" s="15">
        <f t="shared" si="7"/>
        <v>5</v>
      </c>
      <c r="P45" s="96"/>
      <c r="Q45" s="96"/>
      <c r="R45" s="65">
        <v>189</v>
      </c>
      <c r="S45" s="16">
        <f t="shared" si="8"/>
        <v>0</v>
      </c>
      <c r="T45" s="16">
        <f t="shared" si="9"/>
        <v>29</v>
      </c>
      <c r="U45" s="16">
        <f t="shared" si="10"/>
        <v>29</v>
      </c>
      <c r="V45" s="15">
        <f t="shared" si="11"/>
        <v>29</v>
      </c>
      <c r="W45" s="84"/>
      <c r="X45" s="84"/>
      <c r="Y45" s="61">
        <v>100</v>
      </c>
      <c r="Z45" s="16">
        <f t="shared" si="12"/>
        <v>0</v>
      </c>
      <c r="AA45" s="16">
        <f t="shared" si="13"/>
        <v>0</v>
      </c>
      <c r="AB45" s="16">
        <f t="shared" si="14"/>
        <v>0</v>
      </c>
      <c r="AC45" s="15">
        <f t="shared" si="15"/>
        <v>0</v>
      </c>
      <c r="AD45" s="18">
        <f t="shared" si="30"/>
        <v>84</v>
      </c>
      <c r="AE45" s="19">
        <f t="shared" si="16"/>
        <v>84</v>
      </c>
      <c r="AF45" s="19">
        <f t="shared" si="17"/>
        <v>89</v>
      </c>
    </row>
    <row r="46" spans="1:32" ht="15" customHeight="1" x14ac:dyDescent="0.25">
      <c r="A46" s="68">
        <v>39</v>
      </c>
      <c r="B46" s="72" t="s">
        <v>173</v>
      </c>
      <c r="C46" s="58">
        <v>18</v>
      </c>
      <c r="D46" s="59"/>
      <c r="E46" s="14">
        <f t="shared" si="0"/>
        <v>0</v>
      </c>
      <c r="F46" s="14">
        <f t="shared" si="1"/>
        <v>0</v>
      </c>
      <c r="G46" s="14">
        <f t="shared" si="2"/>
        <v>0</v>
      </c>
      <c r="H46" s="15">
        <f t="shared" si="3"/>
        <v>0</v>
      </c>
      <c r="I46" s="94">
        <f t="shared" ref="I46" si="43">IF(H46="","",RANK(H46,H42:H46,0))</f>
        <v>5</v>
      </c>
      <c r="J46" s="84"/>
      <c r="K46" s="61"/>
      <c r="L46" s="14">
        <f t="shared" si="4"/>
        <v>0</v>
      </c>
      <c r="M46" s="14">
        <f t="shared" si="5"/>
        <v>0</v>
      </c>
      <c r="N46" s="14">
        <f t="shared" si="6"/>
        <v>0</v>
      </c>
      <c r="O46" s="15">
        <f t="shared" si="7"/>
        <v>0</v>
      </c>
      <c r="P46" s="96"/>
      <c r="Q46" s="96"/>
      <c r="R46" s="65"/>
      <c r="S46" s="16">
        <f t="shared" si="8"/>
        <v>0</v>
      </c>
      <c r="T46" s="16">
        <f t="shared" si="9"/>
        <v>0</v>
      </c>
      <c r="U46" s="16">
        <f t="shared" si="10"/>
        <v>0</v>
      </c>
      <c r="V46" s="15">
        <f t="shared" si="11"/>
        <v>0</v>
      </c>
      <c r="W46" s="84"/>
      <c r="X46" s="84"/>
      <c r="Y46" s="61">
        <v>100</v>
      </c>
      <c r="Z46" s="16">
        <f t="shared" si="12"/>
        <v>0</v>
      </c>
      <c r="AA46" s="16">
        <f t="shared" si="13"/>
        <v>0</v>
      </c>
      <c r="AB46" s="16">
        <f t="shared" si="14"/>
        <v>0</v>
      </c>
      <c r="AC46" s="15">
        <f t="shared" si="15"/>
        <v>0</v>
      </c>
      <c r="AD46" s="18">
        <f t="shared" si="30"/>
        <v>0</v>
      </c>
      <c r="AE46" s="19">
        <f t="shared" si="16"/>
        <v>0</v>
      </c>
      <c r="AF46" s="19">
        <f t="shared" si="17"/>
        <v>202</v>
      </c>
    </row>
    <row r="47" spans="1:32" x14ac:dyDescent="0.25">
      <c r="A47" s="68">
        <v>40</v>
      </c>
      <c r="B47" s="70" t="s">
        <v>355</v>
      </c>
      <c r="C47" s="58">
        <v>19</v>
      </c>
      <c r="D47" s="59">
        <v>7.2</v>
      </c>
      <c r="E47" s="14">
        <f t="shared" si="0"/>
        <v>63</v>
      </c>
      <c r="F47" s="14">
        <f t="shared" si="1"/>
        <v>0</v>
      </c>
      <c r="G47" s="14">
        <f t="shared" si="2"/>
        <v>63</v>
      </c>
      <c r="H47" s="15">
        <f t="shared" si="3"/>
        <v>63</v>
      </c>
      <c r="I47" s="94">
        <f t="shared" ref="I47" si="44">IF(H47="","",RANK(H47,H47:H51,0))</f>
        <v>1</v>
      </c>
      <c r="J47" s="84"/>
      <c r="K47" s="61">
        <v>400</v>
      </c>
      <c r="L47" s="14">
        <f t="shared" si="4"/>
        <v>0</v>
      </c>
      <c r="M47" s="14">
        <f t="shared" si="5"/>
        <v>13</v>
      </c>
      <c r="N47" s="14">
        <f t="shared" si="6"/>
        <v>13</v>
      </c>
      <c r="O47" s="15">
        <f t="shared" si="7"/>
        <v>13</v>
      </c>
      <c r="P47" s="96"/>
      <c r="Q47" s="96"/>
      <c r="R47" s="65">
        <v>212</v>
      </c>
      <c r="S47" s="16">
        <f t="shared" si="8"/>
        <v>0</v>
      </c>
      <c r="T47" s="16">
        <f t="shared" si="9"/>
        <v>47</v>
      </c>
      <c r="U47" s="16">
        <f t="shared" si="10"/>
        <v>47</v>
      </c>
      <c r="V47" s="15">
        <f t="shared" si="11"/>
        <v>47</v>
      </c>
      <c r="W47" s="84"/>
      <c r="X47" s="84"/>
      <c r="Y47" s="61">
        <v>100</v>
      </c>
      <c r="Z47" s="16">
        <f t="shared" si="12"/>
        <v>0</v>
      </c>
      <c r="AA47" s="16">
        <f t="shared" si="13"/>
        <v>0</v>
      </c>
      <c r="AB47" s="16">
        <f t="shared" si="14"/>
        <v>0</v>
      </c>
      <c r="AC47" s="15">
        <f t="shared" si="15"/>
        <v>0</v>
      </c>
      <c r="AD47" s="18">
        <f t="shared" si="30"/>
        <v>123</v>
      </c>
      <c r="AE47" s="19">
        <f t="shared" si="16"/>
        <v>123</v>
      </c>
      <c r="AF47" s="19">
        <f t="shared" si="17"/>
        <v>10</v>
      </c>
    </row>
    <row r="48" spans="1:32" x14ac:dyDescent="0.25">
      <c r="A48" s="68">
        <v>41</v>
      </c>
      <c r="B48" s="70" t="s">
        <v>354</v>
      </c>
      <c r="C48" s="58">
        <v>19</v>
      </c>
      <c r="D48" s="59">
        <v>7.3</v>
      </c>
      <c r="E48" s="14">
        <f t="shared" si="0"/>
        <v>61</v>
      </c>
      <c r="F48" s="14">
        <f t="shared" si="1"/>
        <v>0</v>
      </c>
      <c r="G48" s="14">
        <f t="shared" si="2"/>
        <v>61</v>
      </c>
      <c r="H48" s="15">
        <f t="shared" si="3"/>
        <v>61</v>
      </c>
      <c r="I48" s="94">
        <f t="shared" ref="I48" si="45">IF(H48="","",RANK(H48,H47:H51,0))</f>
        <v>2</v>
      </c>
      <c r="J48" s="84"/>
      <c r="K48" s="61">
        <v>420</v>
      </c>
      <c r="L48" s="14">
        <f t="shared" si="4"/>
        <v>0</v>
      </c>
      <c r="M48" s="14">
        <f t="shared" si="5"/>
        <v>15</v>
      </c>
      <c r="N48" s="14">
        <f t="shared" si="6"/>
        <v>15</v>
      </c>
      <c r="O48" s="15">
        <f t="shared" si="7"/>
        <v>15</v>
      </c>
      <c r="P48" s="96"/>
      <c r="Q48" s="96"/>
      <c r="R48" s="65">
        <v>206</v>
      </c>
      <c r="S48" s="16">
        <f t="shared" si="8"/>
        <v>0</v>
      </c>
      <c r="T48" s="16">
        <f t="shared" si="9"/>
        <v>41</v>
      </c>
      <c r="U48" s="16">
        <f t="shared" si="10"/>
        <v>41</v>
      </c>
      <c r="V48" s="15">
        <f t="shared" si="11"/>
        <v>41</v>
      </c>
      <c r="W48" s="84"/>
      <c r="X48" s="84"/>
      <c r="Y48" s="61">
        <v>100</v>
      </c>
      <c r="Z48" s="16">
        <f t="shared" si="12"/>
        <v>0</v>
      </c>
      <c r="AA48" s="16">
        <f t="shared" si="13"/>
        <v>0</v>
      </c>
      <c r="AB48" s="16">
        <f t="shared" si="14"/>
        <v>0</v>
      </c>
      <c r="AC48" s="15">
        <f t="shared" si="15"/>
        <v>0</v>
      </c>
      <c r="AD48" s="18">
        <f t="shared" si="30"/>
        <v>117</v>
      </c>
      <c r="AE48" s="19">
        <f t="shared" si="16"/>
        <v>117</v>
      </c>
      <c r="AF48" s="19">
        <f t="shared" si="17"/>
        <v>17</v>
      </c>
    </row>
    <row r="49" spans="1:32" x14ac:dyDescent="0.25">
      <c r="A49" s="68">
        <v>42</v>
      </c>
      <c r="B49" s="70" t="s">
        <v>353</v>
      </c>
      <c r="C49" s="58">
        <v>19</v>
      </c>
      <c r="D49" s="59">
        <v>7.3</v>
      </c>
      <c r="E49" s="14">
        <f t="shared" si="0"/>
        <v>61</v>
      </c>
      <c r="F49" s="14">
        <f t="shared" si="1"/>
        <v>0</v>
      </c>
      <c r="G49" s="14">
        <f t="shared" si="2"/>
        <v>61</v>
      </c>
      <c r="H49" s="15">
        <f t="shared" si="3"/>
        <v>61</v>
      </c>
      <c r="I49" s="94">
        <f t="shared" ref="I49" si="46">IF(H49="","",RANK(H49,H47:H51,0))</f>
        <v>2</v>
      </c>
      <c r="J49" s="84"/>
      <c r="K49" s="61">
        <v>520</v>
      </c>
      <c r="L49" s="14">
        <f t="shared" si="4"/>
        <v>0</v>
      </c>
      <c r="M49" s="14">
        <f t="shared" si="5"/>
        <v>34</v>
      </c>
      <c r="N49" s="14">
        <f t="shared" si="6"/>
        <v>34</v>
      </c>
      <c r="O49" s="15">
        <f t="shared" si="7"/>
        <v>34</v>
      </c>
      <c r="P49" s="96"/>
      <c r="Q49" s="96"/>
      <c r="R49" s="65">
        <v>201</v>
      </c>
      <c r="S49" s="16">
        <f t="shared" si="8"/>
        <v>0</v>
      </c>
      <c r="T49" s="16">
        <f t="shared" si="9"/>
        <v>36</v>
      </c>
      <c r="U49" s="16">
        <f t="shared" si="10"/>
        <v>36</v>
      </c>
      <c r="V49" s="15">
        <f t="shared" si="11"/>
        <v>36</v>
      </c>
      <c r="W49" s="84"/>
      <c r="X49" s="84"/>
      <c r="Y49" s="61">
        <v>100</v>
      </c>
      <c r="Z49" s="16">
        <f t="shared" si="12"/>
        <v>0</v>
      </c>
      <c r="AA49" s="16">
        <f t="shared" si="13"/>
        <v>0</v>
      </c>
      <c r="AB49" s="16">
        <f t="shared" si="14"/>
        <v>0</v>
      </c>
      <c r="AC49" s="15">
        <f t="shared" si="15"/>
        <v>0</v>
      </c>
      <c r="AD49" s="18">
        <f t="shared" si="30"/>
        <v>131</v>
      </c>
      <c r="AE49" s="19">
        <f t="shared" si="16"/>
        <v>131</v>
      </c>
      <c r="AF49" s="19">
        <f t="shared" si="17"/>
        <v>3</v>
      </c>
    </row>
    <row r="50" spans="1:32" x14ac:dyDescent="0.25">
      <c r="A50" s="68">
        <v>43</v>
      </c>
      <c r="B50" s="70" t="s">
        <v>357</v>
      </c>
      <c r="C50" s="58">
        <v>19</v>
      </c>
      <c r="D50" s="59">
        <v>7.4</v>
      </c>
      <c r="E50" s="14">
        <f t="shared" si="0"/>
        <v>59</v>
      </c>
      <c r="F50" s="14">
        <f t="shared" si="1"/>
        <v>0</v>
      </c>
      <c r="G50" s="14">
        <f t="shared" si="2"/>
        <v>59</v>
      </c>
      <c r="H50" s="15">
        <f t="shared" si="3"/>
        <v>59</v>
      </c>
      <c r="I50" s="94">
        <f t="shared" ref="I50" si="47">IF(H50="","",RANK(H50,H47:H51,0))</f>
        <v>4</v>
      </c>
      <c r="J50" s="84"/>
      <c r="K50" s="61">
        <v>350</v>
      </c>
      <c r="L50" s="14">
        <f t="shared" si="4"/>
        <v>0</v>
      </c>
      <c r="M50" s="14">
        <f t="shared" si="5"/>
        <v>8</v>
      </c>
      <c r="N50" s="14">
        <f t="shared" si="6"/>
        <v>8</v>
      </c>
      <c r="O50" s="15">
        <f t="shared" si="7"/>
        <v>8</v>
      </c>
      <c r="P50" s="96"/>
      <c r="Q50" s="96"/>
      <c r="R50" s="65">
        <v>180</v>
      </c>
      <c r="S50" s="16">
        <f t="shared" si="8"/>
        <v>0</v>
      </c>
      <c r="T50" s="16">
        <f t="shared" si="9"/>
        <v>25</v>
      </c>
      <c r="U50" s="16">
        <f t="shared" si="10"/>
        <v>25</v>
      </c>
      <c r="V50" s="15">
        <f t="shared" si="11"/>
        <v>25</v>
      </c>
      <c r="W50" s="84"/>
      <c r="X50" s="84"/>
      <c r="Y50" s="61">
        <v>100</v>
      </c>
      <c r="Z50" s="16">
        <f t="shared" si="12"/>
        <v>0</v>
      </c>
      <c r="AA50" s="16">
        <f t="shared" si="13"/>
        <v>0</v>
      </c>
      <c r="AB50" s="16">
        <f t="shared" si="14"/>
        <v>0</v>
      </c>
      <c r="AC50" s="15">
        <f t="shared" si="15"/>
        <v>0</v>
      </c>
      <c r="AD50" s="18">
        <f t="shared" si="30"/>
        <v>92</v>
      </c>
      <c r="AE50" s="19">
        <f t="shared" si="16"/>
        <v>92</v>
      </c>
      <c r="AF50" s="19">
        <f t="shared" si="17"/>
        <v>57</v>
      </c>
    </row>
    <row r="51" spans="1:32" x14ac:dyDescent="0.25">
      <c r="A51" s="68">
        <v>44</v>
      </c>
      <c r="B51" s="70" t="s">
        <v>356</v>
      </c>
      <c r="C51" s="58">
        <v>19</v>
      </c>
      <c r="D51" s="59">
        <v>8</v>
      </c>
      <c r="E51" s="14">
        <f t="shared" si="0"/>
        <v>42</v>
      </c>
      <c r="F51" s="14">
        <f t="shared" si="1"/>
        <v>0</v>
      </c>
      <c r="G51" s="14">
        <f t="shared" si="2"/>
        <v>42</v>
      </c>
      <c r="H51" s="15">
        <f t="shared" si="3"/>
        <v>42</v>
      </c>
      <c r="I51" s="94">
        <f t="shared" ref="I51" si="48">IF(H51="","",RANK(H51,H47:H51,0))</f>
        <v>5</v>
      </c>
      <c r="J51" s="84"/>
      <c r="K51" s="61">
        <v>380</v>
      </c>
      <c r="L51" s="14">
        <f t="shared" si="4"/>
        <v>0</v>
      </c>
      <c r="M51" s="14">
        <f t="shared" si="5"/>
        <v>11</v>
      </c>
      <c r="N51" s="14">
        <f t="shared" si="6"/>
        <v>11</v>
      </c>
      <c r="O51" s="15">
        <f t="shared" si="7"/>
        <v>11</v>
      </c>
      <c r="P51" s="96"/>
      <c r="Q51" s="96"/>
      <c r="R51" s="65">
        <v>170</v>
      </c>
      <c r="S51" s="16">
        <f t="shared" si="8"/>
        <v>0</v>
      </c>
      <c r="T51" s="16">
        <f t="shared" si="9"/>
        <v>20</v>
      </c>
      <c r="U51" s="16">
        <f t="shared" si="10"/>
        <v>20</v>
      </c>
      <c r="V51" s="15">
        <f t="shared" si="11"/>
        <v>20</v>
      </c>
      <c r="W51" s="84"/>
      <c r="X51" s="84"/>
      <c r="Y51" s="61">
        <v>100</v>
      </c>
      <c r="Z51" s="16">
        <f t="shared" si="12"/>
        <v>0</v>
      </c>
      <c r="AA51" s="16">
        <f t="shared" si="13"/>
        <v>0</v>
      </c>
      <c r="AB51" s="16">
        <f t="shared" si="14"/>
        <v>0</v>
      </c>
      <c r="AC51" s="15">
        <f t="shared" si="15"/>
        <v>0</v>
      </c>
      <c r="AD51" s="18">
        <f t="shared" si="30"/>
        <v>73</v>
      </c>
      <c r="AE51" s="19">
        <f t="shared" si="16"/>
        <v>73</v>
      </c>
      <c r="AF51" s="19">
        <f t="shared" si="17"/>
        <v>118</v>
      </c>
    </row>
    <row r="52" spans="1:32" x14ac:dyDescent="0.25">
      <c r="A52" s="68">
        <v>45</v>
      </c>
      <c r="B52" s="70" t="s">
        <v>135</v>
      </c>
      <c r="C52" s="58">
        <v>20</v>
      </c>
      <c r="D52" s="59">
        <v>8.1</v>
      </c>
      <c r="E52" s="14">
        <f t="shared" si="0"/>
        <v>38</v>
      </c>
      <c r="F52" s="14">
        <f t="shared" si="1"/>
        <v>0</v>
      </c>
      <c r="G52" s="14">
        <f t="shared" si="2"/>
        <v>38</v>
      </c>
      <c r="H52" s="15">
        <f t="shared" si="3"/>
        <v>38</v>
      </c>
      <c r="I52" s="84"/>
      <c r="J52" s="84"/>
      <c r="K52" s="61">
        <v>400</v>
      </c>
      <c r="L52" s="14">
        <f t="shared" si="4"/>
        <v>0</v>
      </c>
      <c r="M52" s="14">
        <f t="shared" si="5"/>
        <v>13</v>
      </c>
      <c r="N52" s="14">
        <f t="shared" si="6"/>
        <v>13</v>
      </c>
      <c r="O52" s="15">
        <f t="shared" si="7"/>
        <v>13</v>
      </c>
      <c r="P52" s="96"/>
      <c r="Q52" s="96"/>
      <c r="R52" s="65">
        <v>200</v>
      </c>
      <c r="S52" s="16">
        <f t="shared" si="8"/>
        <v>0</v>
      </c>
      <c r="T52" s="16">
        <f t="shared" si="9"/>
        <v>35</v>
      </c>
      <c r="U52" s="16">
        <f t="shared" si="10"/>
        <v>35</v>
      </c>
      <c r="V52" s="15">
        <f t="shared" si="11"/>
        <v>35</v>
      </c>
      <c r="W52" s="84"/>
      <c r="X52" s="84"/>
      <c r="Y52" s="61">
        <v>100</v>
      </c>
      <c r="Z52" s="16">
        <f t="shared" si="12"/>
        <v>0</v>
      </c>
      <c r="AA52" s="16">
        <f t="shared" si="13"/>
        <v>0</v>
      </c>
      <c r="AB52" s="16">
        <f t="shared" si="14"/>
        <v>0</v>
      </c>
      <c r="AC52" s="15">
        <f t="shared" si="15"/>
        <v>0</v>
      </c>
      <c r="AD52" s="18">
        <f t="shared" si="30"/>
        <v>86</v>
      </c>
      <c r="AE52" s="19">
        <f t="shared" si="16"/>
        <v>86</v>
      </c>
      <c r="AF52" s="19">
        <f t="shared" si="17"/>
        <v>80</v>
      </c>
    </row>
    <row r="53" spans="1:32" x14ac:dyDescent="0.25">
      <c r="A53" s="68">
        <v>46</v>
      </c>
      <c r="B53" s="70" t="s">
        <v>134</v>
      </c>
      <c r="C53" s="58">
        <v>20</v>
      </c>
      <c r="D53" s="59">
        <v>7.7</v>
      </c>
      <c r="E53" s="14">
        <f t="shared" si="0"/>
        <v>53</v>
      </c>
      <c r="F53" s="14">
        <f t="shared" si="1"/>
        <v>0</v>
      </c>
      <c r="G53" s="14">
        <f t="shared" si="2"/>
        <v>53</v>
      </c>
      <c r="H53" s="15">
        <f t="shared" si="3"/>
        <v>53</v>
      </c>
      <c r="I53" s="84"/>
      <c r="J53" s="84"/>
      <c r="K53" s="61">
        <v>420</v>
      </c>
      <c r="L53" s="14">
        <f t="shared" si="4"/>
        <v>0</v>
      </c>
      <c r="M53" s="14">
        <f t="shared" si="5"/>
        <v>15</v>
      </c>
      <c r="N53" s="14">
        <f t="shared" si="6"/>
        <v>15</v>
      </c>
      <c r="O53" s="15">
        <f t="shared" si="7"/>
        <v>15</v>
      </c>
      <c r="P53" s="96"/>
      <c r="Q53" s="96"/>
      <c r="R53" s="65">
        <v>180</v>
      </c>
      <c r="S53" s="16">
        <f t="shared" si="8"/>
        <v>0</v>
      </c>
      <c r="T53" s="16">
        <f t="shared" si="9"/>
        <v>25</v>
      </c>
      <c r="U53" s="16">
        <f t="shared" si="10"/>
        <v>25</v>
      </c>
      <c r="V53" s="15">
        <f t="shared" si="11"/>
        <v>25</v>
      </c>
      <c r="W53" s="84"/>
      <c r="X53" s="84"/>
      <c r="Y53" s="61">
        <v>100</v>
      </c>
      <c r="Z53" s="16">
        <f t="shared" si="12"/>
        <v>0</v>
      </c>
      <c r="AA53" s="16">
        <f t="shared" si="13"/>
        <v>0</v>
      </c>
      <c r="AB53" s="16">
        <f t="shared" si="14"/>
        <v>0</v>
      </c>
      <c r="AC53" s="15">
        <f t="shared" si="15"/>
        <v>0</v>
      </c>
      <c r="AD53" s="18">
        <f t="shared" si="30"/>
        <v>93</v>
      </c>
      <c r="AE53" s="19">
        <f t="shared" si="16"/>
        <v>93</v>
      </c>
      <c r="AF53" s="19">
        <f t="shared" si="17"/>
        <v>55</v>
      </c>
    </row>
    <row r="54" spans="1:32" x14ac:dyDescent="0.25">
      <c r="A54" s="68">
        <v>47</v>
      </c>
      <c r="B54" s="70" t="s">
        <v>276</v>
      </c>
      <c r="C54" s="58">
        <v>22</v>
      </c>
      <c r="D54" s="59">
        <v>7.7</v>
      </c>
      <c r="E54" s="14">
        <f t="shared" si="0"/>
        <v>53</v>
      </c>
      <c r="F54" s="14">
        <f t="shared" si="1"/>
        <v>0</v>
      </c>
      <c r="G54" s="14">
        <f t="shared" si="2"/>
        <v>53</v>
      </c>
      <c r="H54" s="15">
        <f t="shared" si="3"/>
        <v>53</v>
      </c>
      <c r="I54" s="84"/>
      <c r="J54" s="84"/>
      <c r="K54" s="61">
        <v>340</v>
      </c>
      <c r="L54" s="14">
        <f t="shared" si="4"/>
        <v>0</v>
      </c>
      <c r="M54" s="14">
        <f t="shared" si="5"/>
        <v>7</v>
      </c>
      <c r="N54" s="14">
        <f t="shared" si="6"/>
        <v>7</v>
      </c>
      <c r="O54" s="15">
        <f t="shared" si="7"/>
        <v>7</v>
      </c>
      <c r="P54" s="96"/>
      <c r="Q54" s="96"/>
      <c r="R54" s="65">
        <v>200</v>
      </c>
      <c r="S54" s="16">
        <f t="shared" si="8"/>
        <v>0</v>
      </c>
      <c r="T54" s="16">
        <f t="shared" si="9"/>
        <v>35</v>
      </c>
      <c r="U54" s="16">
        <f t="shared" si="10"/>
        <v>35</v>
      </c>
      <c r="V54" s="15">
        <f t="shared" si="11"/>
        <v>35</v>
      </c>
      <c r="W54" s="84"/>
      <c r="X54" s="84"/>
      <c r="Y54" s="61">
        <v>100</v>
      </c>
      <c r="Z54" s="16">
        <f t="shared" si="12"/>
        <v>0</v>
      </c>
      <c r="AA54" s="16">
        <f t="shared" si="13"/>
        <v>0</v>
      </c>
      <c r="AB54" s="16">
        <f t="shared" si="14"/>
        <v>0</v>
      </c>
      <c r="AC54" s="15">
        <f t="shared" si="15"/>
        <v>0</v>
      </c>
      <c r="AD54" s="18">
        <f t="shared" si="30"/>
        <v>95</v>
      </c>
      <c r="AE54" s="19">
        <f t="shared" si="16"/>
        <v>95</v>
      </c>
      <c r="AF54" s="19">
        <f t="shared" si="17"/>
        <v>48</v>
      </c>
    </row>
    <row r="55" spans="1:32" x14ac:dyDescent="0.25">
      <c r="A55" s="68">
        <v>48</v>
      </c>
      <c r="B55" s="70" t="s">
        <v>273</v>
      </c>
      <c r="C55" s="58">
        <v>22</v>
      </c>
      <c r="D55" s="59">
        <v>7.6</v>
      </c>
      <c r="E55" s="14">
        <f t="shared" si="0"/>
        <v>55</v>
      </c>
      <c r="F55" s="14">
        <f t="shared" si="1"/>
        <v>0</v>
      </c>
      <c r="G55" s="14">
        <f t="shared" si="2"/>
        <v>55</v>
      </c>
      <c r="H55" s="15">
        <f t="shared" si="3"/>
        <v>55</v>
      </c>
      <c r="I55" s="84"/>
      <c r="J55" s="84"/>
      <c r="K55" s="61">
        <v>350</v>
      </c>
      <c r="L55" s="14">
        <f t="shared" si="4"/>
        <v>0</v>
      </c>
      <c r="M55" s="14">
        <f t="shared" si="5"/>
        <v>8</v>
      </c>
      <c r="N55" s="14">
        <f t="shared" si="6"/>
        <v>8</v>
      </c>
      <c r="O55" s="15">
        <f t="shared" si="7"/>
        <v>8</v>
      </c>
      <c r="P55" s="96"/>
      <c r="Q55" s="96"/>
      <c r="R55" s="65">
        <v>195</v>
      </c>
      <c r="S55" s="16">
        <f t="shared" si="8"/>
        <v>0</v>
      </c>
      <c r="T55" s="16">
        <f t="shared" si="9"/>
        <v>32</v>
      </c>
      <c r="U55" s="16">
        <f t="shared" si="10"/>
        <v>32</v>
      </c>
      <c r="V55" s="15">
        <f t="shared" si="11"/>
        <v>32</v>
      </c>
      <c r="W55" s="84"/>
      <c r="X55" s="84"/>
      <c r="Y55" s="61">
        <v>100</v>
      </c>
      <c r="Z55" s="16">
        <f t="shared" si="12"/>
        <v>0</v>
      </c>
      <c r="AA55" s="16">
        <f t="shared" si="13"/>
        <v>0</v>
      </c>
      <c r="AB55" s="16">
        <f t="shared" si="14"/>
        <v>0</v>
      </c>
      <c r="AC55" s="15">
        <f t="shared" si="15"/>
        <v>0</v>
      </c>
      <c r="AD55" s="18">
        <f t="shared" si="30"/>
        <v>95</v>
      </c>
      <c r="AE55" s="19">
        <f t="shared" si="16"/>
        <v>95</v>
      </c>
      <c r="AF55" s="19">
        <f t="shared" si="17"/>
        <v>48</v>
      </c>
    </row>
    <row r="56" spans="1:32" x14ac:dyDescent="0.25">
      <c r="A56" s="68">
        <v>49</v>
      </c>
      <c r="B56" s="70" t="s">
        <v>264</v>
      </c>
      <c r="C56" s="58">
        <v>22</v>
      </c>
      <c r="D56" s="59">
        <v>7.7</v>
      </c>
      <c r="E56" s="14">
        <f t="shared" si="0"/>
        <v>53</v>
      </c>
      <c r="F56" s="14">
        <f t="shared" si="1"/>
        <v>0</v>
      </c>
      <c r="G56" s="14">
        <f t="shared" si="2"/>
        <v>53</v>
      </c>
      <c r="H56" s="15">
        <f t="shared" si="3"/>
        <v>53</v>
      </c>
      <c r="I56" s="84"/>
      <c r="J56" s="84"/>
      <c r="K56" s="61">
        <v>460</v>
      </c>
      <c r="L56" s="14">
        <f t="shared" si="4"/>
        <v>0</v>
      </c>
      <c r="M56" s="14">
        <f t="shared" si="5"/>
        <v>22</v>
      </c>
      <c r="N56" s="14">
        <f t="shared" si="6"/>
        <v>22</v>
      </c>
      <c r="O56" s="15">
        <f t="shared" si="7"/>
        <v>22</v>
      </c>
      <c r="P56" s="96"/>
      <c r="Q56" s="96"/>
      <c r="R56" s="65">
        <v>190</v>
      </c>
      <c r="S56" s="16">
        <f t="shared" si="8"/>
        <v>0</v>
      </c>
      <c r="T56" s="16">
        <f t="shared" si="9"/>
        <v>30</v>
      </c>
      <c r="U56" s="16">
        <f t="shared" si="10"/>
        <v>30</v>
      </c>
      <c r="V56" s="15">
        <f t="shared" si="11"/>
        <v>30</v>
      </c>
      <c r="W56" s="84"/>
      <c r="X56" s="84"/>
      <c r="Y56" s="61">
        <v>100</v>
      </c>
      <c r="Z56" s="16">
        <f t="shared" si="12"/>
        <v>0</v>
      </c>
      <c r="AA56" s="16">
        <f t="shared" si="13"/>
        <v>0</v>
      </c>
      <c r="AB56" s="16">
        <f t="shared" si="14"/>
        <v>0</v>
      </c>
      <c r="AC56" s="15">
        <f t="shared" si="15"/>
        <v>0</v>
      </c>
      <c r="AD56" s="18">
        <f t="shared" si="30"/>
        <v>105</v>
      </c>
      <c r="AE56" s="19">
        <f t="shared" si="16"/>
        <v>105</v>
      </c>
      <c r="AF56" s="19">
        <f t="shared" si="17"/>
        <v>29</v>
      </c>
    </row>
    <row r="57" spans="1:32" x14ac:dyDescent="0.25">
      <c r="A57" s="68">
        <v>50</v>
      </c>
      <c r="B57" s="70" t="s">
        <v>275</v>
      </c>
      <c r="C57" s="58">
        <v>22</v>
      </c>
      <c r="D57" s="59">
        <v>7.5</v>
      </c>
      <c r="E57" s="14">
        <f t="shared" si="0"/>
        <v>57</v>
      </c>
      <c r="F57" s="14">
        <f t="shared" si="1"/>
        <v>0</v>
      </c>
      <c r="G57" s="14">
        <f t="shared" si="2"/>
        <v>57</v>
      </c>
      <c r="H57" s="15">
        <f t="shared" si="3"/>
        <v>57</v>
      </c>
      <c r="I57" s="84"/>
      <c r="J57" s="84"/>
      <c r="K57" s="61">
        <v>250</v>
      </c>
      <c r="L57" s="14">
        <f t="shared" si="4"/>
        <v>0</v>
      </c>
      <c r="M57" s="14">
        <f t="shared" si="5"/>
        <v>1</v>
      </c>
      <c r="N57" s="14">
        <f t="shared" si="6"/>
        <v>1</v>
      </c>
      <c r="O57" s="15">
        <f t="shared" si="7"/>
        <v>1</v>
      </c>
      <c r="P57" s="96"/>
      <c r="Q57" s="96"/>
      <c r="R57" s="65">
        <v>190</v>
      </c>
      <c r="S57" s="16">
        <f t="shared" si="8"/>
        <v>0</v>
      </c>
      <c r="T57" s="16">
        <f t="shared" si="9"/>
        <v>30</v>
      </c>
      <c r="U57" s="16">
        <f t="shared" si="10"/>
        <v>30</v>
      </c>
      <c r="V57" s="15">
        <f t="shared" si="11"/>
        <v>30</v>
      </c>
      <c r="W57" s="84"/>
      <c r="X57" s="84"/>
      <c r="Y57" s="61">
        <v>100</v>
      </c>
      <c r="Z57" s="16">
        <f t="shared" si="12"/>
        <v>0</v>
      </c>
      <c r="AA57" s="16">
        <f t="shared" si="13"/>
        <v>0</v>
      </c>
      <c r="AB57" s="16">
        <f t="shared" si="14"/>
        <v>0</v>
      </c>
      <c r="AC57" s="15">
        <f t="shared" si="15"/>
        <v>0</v>
      </c>
      <c r="AD57" s="18">
        <f t="shared" si="30"/>
        <v>88</v>
      </c>
      <c r="AE57" s="19">
        <f t="shared" si="16"/>
        <v>88</v>
      </c>
      <c r="AF57" s="19">
        <f t="shared" si="17"/>
        <v>72</v>
      </c>
    </row>
    <row r="58" spans="1:32" x14ac:dyDescent="0.25">
      <c r="A58" s="68">
        <v>51</v>
      </c>
      <c r="B58" s="70" t="s">
        <v>274</v>
      </c>
      <c r="C58" s="58">
        <v>22</v>
      </c>
      <c r="D58" s="59">
        <v>7.6</v>
      </c>
      <c r="E58" s="14">
        <f t="shared" si="0"/>
        <v>55</v>
      </c>
      <c r="F58" s="14">
        <f t="shared" si="1"/>
        <v>0</v>
      </c>
      <c r="G58" s="14">
        <f t="shared" si="2"/>
        <v>55</v>
      </c>
      <c r="H58" s="15">
        <f t="shared" si="3"/>
        <v>55</v>
      </c>
      <c r="I58" s="84"/>
      <c r="J58" s="84"/>
      <c r="K58" s="61">
        <v>330</v>
      </c>
      <c r="L58" s="14">
        <f t="shared" si="4"/>
        <v>0</v>
      </c>
      <c r="M58" s="14">
        <f t="shared" si="5"/>
        <v>6</v>
      </c>
      <c r="N58" s="14">
        <f t="shared" si="6"/>
        <v>6</v>
      </c>
      <c r="O58" s="15">
        <f t="shared" si="7"/>
        <v>6</v>
      </c>
      <c r="P58" s="96"/>
      <c r="Q58" s="96"/>
      <c r="R58" s="65">
        <v>185</v>
      </c>
      <c r="S58" s="16">
        <f t="shared" si="8"/>
        <v>0</v>
      </c>
      <c r="T58" s="16">
        <f t="shared" si="9"/>
        <v>27</v>
      </c>
      <c r="U58" s="16">
        <f t="shared" si="10"/>
        <v>27</v>
      </c>
      <c r="V58" s="15">
        <f t="shared" si="11"/>
        <v>27</v>
      </c>
      <c r="W58" s="84"/>
      <c r="X58" s="84"/>
      <c r="Y58" s="61">
        <v>100</v>
      </c>
      <c r="Z58" s="16">
        <f t="shared" si="12"/>
        <v>0</v>
      </c>
      <c r="AA58" s="16">
        <f t="shared" si="13"/>
        <v>0</v>
      </c>
      <c r="AB58" s="16">
        <f t="shared" si="14"/>
        <v>0</v>
      </c>
      <c r="AC58" s="15">
        <f t="shared" si="15"/>
        <v>0</v>
      </c>
      <c r="AD58" s="18">
        <f t="shared" si="30"/>
        <v>88</v>
      </c>
      <c r="AE58" s="19">
        <f t="shared" si="16"/>
        <v>88</v>
      </c>
      <c r="AF58" s="19">
        <f t="shared" si="17"/>
        <v>72</v>
      </c>
    </row>
    <row r="59" spans="1:32" x14ac:dyDescent="0.25">
      <c r="A59" s="68">
        <v>52</v>
      </c>
      <c r="B59" s="70" t="s">
        <v>138</v>
      </c>
      <c r="C59" s="58">
        <v>23</v>
      </c>
      <c r="D59" s="59">
        <v>7.7</v>
      </c>
      <c r="E59" s="14">
        <f t="shared" si="0"/>
        <v>53</v>
      </c>
      <c r="F59" s="14">
        <f t="shared" si="1"/>
        <v>0</v>
      </c>
      <c r="G59" s="14">
        <f t="shared" si="2"/>
        <v>53</v>
      </c>
      <c r="H59" s="15">
        <f t="shared" si="3"/>
        <v>53</v>
      </c>
      <c r="I59" s="84"/>
      <c r="J59" s="84"/>
      <c r="K59" s="61">
        <v>490</v>
      </c>
      <c r="L59" s="14">
        <f t="shared" si="4"/>
        <v>0</v>
      </c>
      <c r="M59" s="14">
        <f t="shared" si="5"/>
        <v>28</v>
      </c>
      <c r="N59" s="14">
        <f t="shared" si="6"/>
        <v>28</v>
      </c>
      <c r="O59" s="15">
        <f t="shared" si="7"/>
        <v>28</v>
      </c>
      <c r="P59" s="96"/>
      <c r="Q59" s="96"/>
      <c r="R59" s="65">
        <v>190</v>
      </c>
      <c r="S59" s="16">
        <f t="shared" si="8"/>
        <v>0</v>
      </c>
      <c r="T59" s="16">
        <f t="shared" si="9"/>
        <v>30</v>
      </c>
      <c r="U59" s="16">
        <f t="shared" si="10"/>
        <v>30</v>
      </c>
      <c r="V59" s="15">
        <f t="shared" si="11"/>
        <v>30</v>
      </c>
      <c r="W59" s="84"/>
      <c r="X59" s="84"/>
      <c r="Y59" s="61">
        <v>100</v>
      </c>
      <c r="Z59" s="16">
        <f t="shared" si="12"/>
        <v>0</v>
      </c>
      <c r="AA59" s="16">
        <f t="shared" si="13"/>
        <v>0</v>
      </c>
      <c r="AB59" s="16">
        <f t="shared" si="14"/>
        <v>0</v>
      </c>
      <c r="AC59" s="15">
        <f t="shared" si="15"/>
        <v>0</v>
      </c>
      <c r="AD59" s="18">
        <f t="shared" si="30"/>
        <v>111</v>
      </c>
      <c r="AE59" s="19">
        <f t="shared" si="16"/>
        <v>111</v>
      </c>
      <c r="AF59" s="19">
        <f t="shared" si="17"/>
        <v>24</v>
      </c>
    </row>
    <row r="60" spans="1:32" x14ac:dyDescent="0.25">
      <c r="A60" s="68">
        <v>53</v>
      </c>
      <c r="B60" s="70" t="s">
        <v>136</v>
      </c>
      <c r="C60" s="58">
        <v>23</v>
      </c>
      <c r="D60" s="59">
        <v>7.9</v>
      </c>
      <c r="E60" s="14">
        <f t="shared" si="0"/>
        <v>46</v>
      </c>
      <c r="F60" s="14">
        <f t="shared" si="1"/>
        <v>0</v>
      </c>
      <c r="G60" s="14">
        <f t="shared" si="2"/>
        <v>46</v>
      </c>
      <c r="H60" s="15">
        <f t="shared" si="3"/>
        <v>46</v>
      </c>
      <c r="I60" s="84"/>
      <c r="J60" s="84"/>
      <c r="K60" s="61">
        <v>330</v>
      </c>
      <c r="L60" s="14">
        <f t="shared" si="4"/>
        <v>0</v>
      </c>
      <c r="M60" s="14">
        <f t="shared" si="5"/>
        <v>6</v>
      </c>
      <c r="N60" s="14">
        <f t="shared" si="6"/>
        <v>6</v>
      </c>
      <c r="O60" s="15">
        <f t="shared" si="7"/>
        <v>6</v>
      </c>
      <c r="P60" s="96"/>
      <c r="Q60" s="96"/>
      <c r="R60" s="65">
        <v>190</v>
      </c>
      <c r="S60" s="16">
        <f t="shared" si="8"/>
        <v>0</v>
      </c>
      <c r="T60" s="16">
        <f t="shared" si="9"/>
        <v>30</v>
      </c>
      <c r="U60" s="16">
        <f t="shared" si="10"/>
        <v>30</v>
      </c>
      <c r="V60" s="15">
        <f t="shared" si="11"/>
        <v>30</v>
      </c>
      <c r="W60" s="84"/>
      <c r="X60" s="84"/>
      <c r="Y60" s="61">
        <v>100</v>
      </c>
      <c r="Z60" s="16">
        <f t="shared" si="12"/>
        <v>0</v>
      </c>
      <c r="AA60" s="16">
        <f t="shared" si="13"/>
        <v>0</v>
      </c>
      <c r="AB60" s="16">
        <f t="shared" si="14"/>
        <v>0</v>
      </c>
      <c r="AC60" s="15">
        <f t="shared" si="15"/>
        <v>0</v>
      </c>
      <c r="AD60" s="18">
        <f t="shared" si="30"/>
        <v>82</v>
      </c>
      <c r="AE60" s="19">
        <f t="shared" si="16"/>
        <v>82</v>
      </c>
      <c r="AF60" s="19">
        <f t="shared" si="17"/>
        <v>97</v>
      </c>
    </row>
    <row r="61" spans="1:32" x14ac:dyDescent="0.25">
      <c r="A61" s="68">
        <v>54</v>
      </c>
      <c r="B61" s="70" t="s">
        <v>139</v>
      </c>
      <c r="C61" s="58">
        <v>23</v>
      </c>
      <c r="D61" s="59">
        <v>8.4</v>
      </c>
      <c r="E61" s="14">
        <f t="shared" si="0"/>
        <v>28</v>
      </c>
      <c r="F61" s="14">
        <f t="shared" si="1"/>
        <v>0</v>
      </c>
      <c r="G61" s="14">
        <f t="shared" si="2"/>
        <v>28</v>
      </c>
      <c r="H61" s="15">
        <f t="shared" si="3"/>
        <v>28</v>
      </c>
      <c r="I61" s="84"/>
      <c r="J61" s="84"/>
      <c r="K61" s="61">
        <v>320</v>
      </c>
      <c r="L61" s="14">
        <f t="shared" si="4"/>
        <v>0</v>
      </c>
      <c r="M61" s="14">
        <f t="shared" si="5"/>
        <v>5</v>
      </c>
      <c r="N61" s="14">
        <f t="shared" si="6"/>
        <v>5</v>
      </c>
      <c r="O61" s="15">
        <f t="shared" si="7"/>
        <v>5</v>
      </c>
      <c r="P61" s="96"/>
      <c r="Q61" s="96"/>
      <c r="R61" s="65">
        <v>165</v>
      </c>
      <c r="S61" s="16">
        <f t="shared" si="8"/>
        <v>0</v>
      </c>
      <c r="T61" s="16">
        <f t="shared" si="9"/>
        <v>17</v>
      </c>
      <c r="U61" s="16">
        <f t="shared" si="10"/>
        <v>17</v>
      </c>
      <c r="V61" s="15">
        <f t="shared" si="11"/>
        <v>17</v>
      </c>
      <c r="W61" s="84"/>
      <c r="X61" s="84"/>
      <c r="Y61" s="61">
        <v>100</v>
      </c>
      <c r="Z61" s="16">
        <f t="shared" si="12"/>
        <v>0</v>
      </c>
      <c r="AA61" s="16">
        <f t="shared" si="13"/>
        <v>0</v>
      </c>
      <c r="AB61" s="16">
        <f t="shared" si="14"/>
        <v>0</v>
      </c>
      <c r="AC61" s="15">
        <f t="shared" si="15"/>
        <v>0</v>
      </c>
      <c r="AD61" s="18">
        <f t="shared" si="30"/>
        <v>50</v>
      </c>
      <c r="AE61" s="19">
        <f t="shared" si="16"/>
        <v>50</v>
      </c>
      <c r="AF61" s="19">
        <f t="shared" si="17"/>
        <v>170</v>
      </c>
    </row>
    <row r="62" spans="1:32" x14ac:dyDescent="0.25">
      <c r="A62" s="68">
        <v>55</v>
      </c>
      <c r="B62" s="70" t="s">
        <v>137</v>
      </c>
      <c r="C62" s="58">
        <v>23</v>
      </c>
      <c r="D62" s="59">
        <v>8.6</v>
      </c>
      <c r="E62" s="14">
        <f t="shared" si="0"/>
        <v>0</v>
      </c>
      <c r="F62" s="14">
        <f t="shared" si="1"/>
        <v>22</v>
      </c>
      <c r="G62" s="14">
        <f t="shared" si="2"/>
        <v>22</v>
      </c>
      <c r="H62" s="15">
        <f t="shared" si="3"/>
        <v>22</v>
      </c>
      <c r="I62" s="84"/>
      <c r="J62" s="84"/>
      <c r="K62" s="61">
        <v>250</v>
      </c>
      <c r="L62" s="14">
        <f t="shared" si="4"/>
        <v>0</v>
      </c>
      <c r="M62" s="14">
        <f t="shared" si="5"/>
        <v>1</v>
      </c>
      <c r="N62" s="14">
        <f t="shared" si="6"/>
        <v>1</v>
      </c>
      <c r="O62" s="15">
        <f t="shared" si="7"/>
        <v>1</v>
      </c>
      <c r="P62" s="96"/>
      <c r="Q62" s="96"/>
      <c r="R62" s="65">
        <v>160</v>
      </c>
      <c r="S62" s="16">
        <f t="shared" si="8"/>
        <v>0</v>
      </c>
      <c r="T62" s="16">
        <f t="shared" si="9"/>
        <v>15</v>
      </c>
      <c r="U62" s="16">
        <f t="shared" si="10"/>
        <v>15</v>
      </c>
      <c r="V62" s="15">
        <f t="shared" si="11"/>
        <v>15</v>
      </c>
      <c r="W62" s="84"/>
      <c r="X62" s="84"/>
      <c r="Y62" s="61">
        <v>100</v>
      </c>
      <c r="Z62" s="16">
        <f t="shared" si="12"/>
        <v>0</v>
      </c>
      <c r="AA62" s="16">
        <f t="shared" si="13"/>
        <v>0</v>
      </c>
      <c r="AB62" s="16">
        <f t="shared" si="14"/>
        <v>0</v>
      </c>
      <c r="AC62" s="15">
        <f t="shared" si="15"/>
        <v>0</v>
      </c>
      <c r="AD62" s="18">
        <f t="shared" si="30"/>
        <v>38</v>
      </c>
      <c r="AE62" s="19">
        <f t="shared" si="16"/>
        <v>38</v>
      </c>
      <c r="AF62" s="19">
        <f t="shared" si="17"/>
        <v>189</v>
      </c>
    </row>
    <row r="63" spans="1:32" x14ac:dyDescent="0.25">
      <c r="A63" s="68">
        <v>56</v>
      </c>
      <c r="B63" s="70" t="s">
        <v>172</v>
      </c>
      <c r="C63" s="58">
        <v>23</v>
      </c>
      <c r="D63" s="59">
        <v>8.6</v>
      </c>
      <c r="E63" s="14">
        <f t="shared" si="0"/>
        <v>0</v>
      </c>
      <c r="F63" s="14">
        <f t="shared" si="1"/>
        <v>22</v>
      </c>
      <c r="G63" s="14">
        <f t="shared" si="2"/>
        <v>22</v>
      </c>
      <c r="H63" s="15">
        <f t="shared" si="3"/>
        <v>22</v>
      </c>
      <c r="I63" s="84"/>
      <c r="J63" s="84"/>
      <c r="K63" s="61">
        <v>330</v>
      </c>
      <c r="L63" s="14">
        <f t="shared" si="4"/>
        <v>0</v>
      </c>
      <c r="M63" s="14">
        <f t="shared" si="5"/>
        <v>6</v>
      </c>
      <c r="N63" s="14">
        <f t="shared" si="6"/>
        <v>6</v>
      </c>
      <c r="O63" s="15">
        <f t="shared" si="7"/>
        <v>6</v>
      </c>
      <c r="P63" s="96"/>
      <c r="Q63" s="96"/>
      <c r="R63" s="65">
        <v>150</v>
      </c>
      <c r="S63" s="16">
        <f t="shared" si="8"/>
        <v>0</v>
      </c>
      <c r="T63" s="16">
        <f t="shared" si="9"/>
        <v>11</v>
      </c>
      <c r="U63" s="16">
        <f t="shared" si="10"/>
        <v>11</v>
      </c>
      <c r="V63" s="15">
        <f t="shared" si="11"/>
        <v>11</v>
      </c>
      <c r="W63" s="84"/>
      <c r="X63" s="84"/>
      <c r="Y63" s="61">
        <v>100</v>
      </c>
      <c r="Z63" s="16">
        <f t="shared" si="12"/>
        <v>0</v>
      </c>
      <c r="AA63" s="16">
        <f t="shared" si="13"/>
        <v>0</v>
      </c>
      <c r="AB63" s="16">
        <f t="shared" si="14"/>
        <v>0</v>
      </c>
      <c r="AC63" s="15">
        <f t="shared" si="15"/>
        <v>0</v>
      </c>
      <c r="AD63" s="18">
        <f t="shared" si="30"/>
        <v>39</v>
      </c>
      <c r="AE63" s="19">
        <f t="shared" si="16"/>
        <v>39</v>
      </c>
      <c r="AF63" s="19">
        <f t="shared" si="17"/>
        <v>188</v>
      </c>
    </row>
    <row r="64" spans="1:32" x14ac:dyDescent="0.25">
      <c r="A64" s="68">
        <v>57</v>
      </c>
      <c r="B64" s="70" t="s">
        <v>307</v>
      </c>
      <c r="C64" s="58">
        <v>24</v>
      </c>
      <c r="D64" s="59">
        <v>7.6</v>
      </c>
      <c r="E64" s="14">
        <f t="shared" si="0"/>
        <v>55</v>
      </c>
      <c r="F64" s="14">
        <f t="shared" si="1"/>
        <v>0</v>
      </c>
      <c r="G64" s="14">
        <f t="shared" si="2"/>
        <v>55</v>
      </c>
      <c r="H64" s="15">
        <f t="shared" si="3"/>
        <v>55</v>
      </c>
      <c r="I64" s="84"/>
      <c r="J64" s="84"/>
      <c r="K64" s="61">
        <v>280</v>
      </c>
      <c r="L64" s="14">
        <f t="shared" si="4"/>
        <v>0</v>
      </c>
      <c r="M64" s="14">
        <f t="shared" si="5"/>
        <v>2</v>
      </c>
      <c r="N64" s="14">
        <f t="shared" si="6"/>
        <v>2</v>
      </c>
      <c r="O64" s="15">
        <f t="shared" si="7"/>
        <v>2</v>
      </c>
      <c r="P64" s="96"/>
      <c r="Q64" s="96"/>
      <c r="R64" s="65">
        <v>195</v>
      </c>
      <c r="S64" s="16">
        <f t="shared" si="8"/>
        <v>0</v>
      </c>
      <c r="T64" s="16">
        <f t="shared" si="9"/>
        <v>32</v>
      </c>
      <c r="U64" s="16">
        <f t="shared" si="10"/>
        <v>32</v>
      </c>
      <c r="V64" s="15">
        <f t="shared" si="11"/>
        <v>32</v>
      </c>
      <c r="W64" s="84"/>
      <c r="X64" s="84"/>
      <c r="Y64" s="61">
        <v>100</v>
      </c>
      <c r="Z64" s="16">
        <f t="shared" si="12"/>
        <v>0</v>
      </c>
      <c r="AA64" s="16">
        <f t="shared" si="13"/>
        <v>0</v>
      </c>
      <c r="AB64" s="16">
        <f t="shared" si="14"/>
        <v>0</v>
      </c>
      <c r="AC64" s="15">
        <f t="shared" si="15"/>
        <v>0</v>
      </c>
      <c r="AD64" s="18">
        <f t="shared" si="30"/>
        <v>89</v>
      </c>
      <c r="AE64" s="19">
        <f t="shared" si="16"/>
        <v>89</v>
      </c>
      <c r="AF64" s="19">
        <f t="shared" si="17"/>
        <v>69</v>
      </c>
    </row>
    <row r="65" spans="1:32" x14ac:dyDescent="0.25">
      <c r="A65" s="68">
        <v>58</v>
      </c>
      <c r="B65" s="70" t="s">
        <v>306</v>
      </c>
      <c r="C65" s="58">
        <v>24</v>
      </c>
      <c r="D65" s="59">
        <v>8.6999999999999993</v>
      </c>
      <c r="E65" s="14">
        <f t="shared" si="0"/>
        <v>0</v>
      </c>
      <c r="F65" s="14">
        <f t="shared" si="1"/>
        <v>20</v>
      </c>
      <c r="G65" s="14">
        <f t="shared" si="2"/>
        <v>20</v>
      </c>
      <c r="H65" s="15">
        <f t="shared" si="3"/>
        <v>20</v>
      </c>
      <c r="I65" s="84"/>
      <c r="J65" s="84"/>
      <c r="K65" s="61">
        <v>370</v>
      </c>
      <c r="L65" s="14">
        <f t="shared" si="4"/>
        <v>0</v>
      </c>
      <c r="M65" s="14">
        <f t="shared" si="5"/>
        <v>10</v>
      </c>
      <c r="N65" s="14">
        <f t="shared" si="6"/>
        <v>10</v>
      </c>
      <c r="O65" s="15">
        <f t="shared" si="7"/>
        <v>10</v>
      </c>
      <c r="P65" s="96"/>
      <c r="Q65" s="96"/>
      <c r="R65" s="65">
        <v>192</v>
      </c>
      <c r="S65" s="16">
        <f t="shared" si="8"/>
        <v>0</v>
      </c>
      <c r="T65" s="16">
        <f t="shared" si="9"/>
        <v>31</v>
      </c>
      <c r="U65" s="16">
        <f t="shared" si="10"/>
        <v>31</v>
      </c>
      <c r="V65" s="15">
        <f t="shared" si="11"/>
        <v>31</v>
      </c>
      <c r="W65" s="84"/>
      <c r="X65" s="84"/>
      <c r="Y65" s="61">
        <v>100</v>
      </c>
      <c r="Z65" s="16">
        <f t="shared" si="12"/>
        <v>0</v>
      </c>
      <c r="AA65" s="16">
        <f t="shared" si="13"/>
        <v>0</v>
      </c>
      <c r="AB65" s="16">
        <f t="shared" si="14"/>
        <v>0</v>
      </c>
      <c r="AC65" s="15">
        <f t="shared" si="15"/>
        <v>0</v>
      </c>
      <c r="AD65" s="18">
        <f t="shared" si="30"/>
        <v>61</v>
      </c>
      <c r="AE65" s="19">
        <f t="shared" si="16"/>
        <v>61</v>
      </c>
      <c r="AF65" s="19">
        <f t="shared" si="17"/>
        <v>146</v>
      </c>
    </row>
    <row r="66" spans="1:32" x14ac:dyDescent="0.25">
      <c r="A66" s="68">
        <v>59</v>
      </c>
      <c r="B66" s="70" t="s">
        <v>308</v>
      </c>
      <c r="C66" s="58">
        <v>24</v>
      </c>
      <c r="D66" s="59">
        <v>8</v>
      </c>
      <c r="E66" s="14">
        <f t="shared" si="0"/>
        <v>42</v>
      </c>
      <c r="F66" s="14">
        <f t="shared" si="1"/>
        <v>0</v>
      </c>
      <c r="G66" s="14">
        <f t="shared" si="2"/>
        <v>42</v>
      </c>
      <c r="H66" s="15">
        <f t="shared" si="3"/>
        <v>42</v>
      </c>
      <c r="I66" s="84"/>
      <c r="J66" s="84"/>
      <c r="K66" s="61">
        <v>355</v>
      </c>
      <c r="L66" s="14">
        <f t="shared" si="4"/>
        <v>0</v>
      </c>
      <c r="M66" s="14">
        <f t="shared" si="5"/>
        <v>8</v>
      </c>
      <c r="N66" s="14">
        <f t="shared" si="6"/>
        <v>8</v>
      </c>
      <c r="O66" s="15">
        <f t="shared" si="7"/>
        <v>8</v>
      </c>
      <c r="P66" s="96"/>
      <c r="Q66" s="96"/>
      <c r="R66" s="65">
        <v>188</v>
      </c>
      <c r="S66" s="16">
        <f t="shared" si="8"/>
        <v>0</v>
      </c>
      <c r="T66" s="16">
        <f t="shared" si="9"/>
        <v>29</v>
      </c>
      <c r="U66" s="16">
        <f t="shared" si="10"/>
        <v>29</v>
      </c>
      <c r="V66" s="15">
        <f t="shared" si="11"/>
        <v>29</v>
      </c>
      <c r="W66" s="84"/>
      <c r="X66" s="84"/>
      <c r="Y66" s="61">
        <v>100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5">
        <f t="shared" si="15"/>
        <v>0</v>
      </c>
      <c r="AD66" s="18">
        <f t="shared" si="30"/>
        <v>79</v>
      </c>
      <c r="AE66" s="19">
        <f t="shared" si="16"/>
        <v>79</v>
      </c>
      <c r="AF66" s="19">
        <f t="shared" si="17"/>
        <v>105</v>
      </c>
    </row>
    <row r="67" spans="1:32" x14ac:dyDescent="0.25">
      <c r="A67" s="68">
        <v>60</v>
      </c>
      <c r="B67" s="70" t="s">
        <v>309</v>
      </c>
      <c r="C67" s="58">
        <v>24</v>
      </c>
      <c r="D67" s="59">
        <v>8.3000000000000007</v>
      </c>
      <c r="E67" s="14">
        <f t="shared" si="0"/>
        <v>31</v>
      </c>
      <c r="F67" s="14">
        <f t="shared" si="1"/>
        <v>0</v>
      </c>
      <c r="G67" s="14">
        <f t="shared" si="2"/>
        <v>31</v>
      </c>
      <c r="H67" s="15">
        <f t="shared" si="3"/>
        <v>31</v>
      </c>
      <c r="I67" s="84"/>
      <c r="J67" s="84"/>
      <c r="K67" s="61">
        <v>310</v>
      </c>
      <c r="L67" s="14">
        <f t="shared" si="4"/>
        <v>0</v>
      </c>
      <c r="M67" s="14">
        <f t="shared" si="5"/>
        <v>4</v>
      </c>
      <c r="N67" s="14">
        <f t="shared" si="6"/>
        <v>4</v>
      </c>
      <c r="O67" s="15">
        <f t="shared" si="7"/>
        <v>4</v>
      </c>
      <c r="P67" s="96"/>
      <c r="Q67" s="96"/>
      <c r="R67" s="65">
        <v>187</v>
      </c>
      <c r="S67" s="16">
        <f t="shared" si="8"/>
        <v>0</v>
      </c>
      <c r="T67" s="16">
        <f t="shared" si="9"/>
        <v>28</v>
      </c>
      <c r="U67" s="16">
        <f t="shared" si="10"/>
        <v>28</v>
      </c>
      <c r="V67" s="15">
        <f t="shared" si="11"/>
        <v>28</v>
      </c>
      <c r="W67" s="84"/>
      <c r="X67" s="84"/>
      <c r="Y67" s="61">
        <v>100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5">
        <f t="shared" si="15"/>
        <v>0</v>
      </c>
      <c r="AD67" s="18">
        <f t="shared" si="30"/>
        <v>63</v>
      </c>
      <c r="AE67" s="19">
        <f t="shared" si="16"/>
        <v>63</v>
      </c>
      <c r="AF67" s="19">
        <f t="shared" si="17"/>
        <v>143</v>
      </c>
    </row>
    <row r="68" spans="1:32" x14ac:dyDescent="0.25">
      <c r="A68" s="68">
        <v>61</v>
      </c>
      <c r="B68" s="70" t="s">
        <v>310</v>
      </c>
      <c r="C68" s="58">
        <v>24</v>
      </c>
      <c r="D68" s="59">
        <v>8</v>
      </c>
      <c r="E68" s="14">
        <f t="shared" si="0"/>
        <v>42</v>
      </c>
      <c r="F68" s="14">
        <f t="shared" si="1"/>
        <v>0</v>
      </c>
      <c r="G68" s="14">
        <f t="shared" si="2"/>
        <v>42</v>
      </c>
      <c r="H68" s="15">
        <f t="shared" si="3"/>
        <v>42</v>
      </c>
      <c r="I68" s="84"/>
      <c r="J68" s="84"/>
      <c r="K68" s="61">
        <v>305</v>
      </c>
      <c r="L68" s="14">
        <f t="shared" si="4"/>
        <v>0</v>
      </c>
      <c r="M68" s="14">
        <f t="shared" si="5"/>
        <v>3</v>
      </c>
      <c r="N68" s="14">
        <f t="shared" si="6"/>
        <v>3</v>
      </c>
      <c r="O68" s="15">
        <f t="shared" si="7"/>
        <v>3</v>
      </c>
      <c r="P68" s="96"/>
      <c r="Q68" s="96"/>
      <c r="R68" s="65">
        <v>180</v>
      </c>
      <c r="S68" s="16">
        <f t="shared" si="8"/>
        <v>0</v>
      </c>
      <c r="T68" s="16">
        <f t="shared" si="9"/>
        <v>25</v>
      </c>
      <c r="U68" s="16">
        <f t="shared" si="10"/>
        <v>25</v>
      </c>
      <c r="V68" s="15">
        <f t="shared" si="11"/>
        <v>25</v>
      </c>
      <c r="W68" s="84"/>
      <c r="X68" s="84"/>
      <c r="Y68" s="61">
        <v>100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5">
        <f t="shared" si="15"/>
        <v>0</v>
      </c>
      <c r="AD68" s="18">
        <f t="shared" si="30"/>
        <v>70</v>
      </c>
      <c r="AE68" s="19">
        <f t="shared" si="16"/>
        <v>70</v>
      </c>
      <c r="AF68" s="19">
        <f t="shared" si="17"/>
        <v>126</v>
      </c>
    </row>
    <row r="69" spans="1:32" x14ac:dyDescent="0.25">
      <c r="A69" s="68">
        <v>62</v>
      </c>
      <c r="B69" s="70" t="s">
        <v>410</v>
      </c>
      <c r="C69" s="58">
        <v>27</v>
      </c>
      <c r="D69" s="59">
        <v>7.4</v>
      </c>
      <c r="E69" s="14">
        <f t="shared" si="0"/>
        <v>59</v>
      </c>
      <c r="F69" s="14">
        <f t="shared" si="1"/>
        <v>0</v>
      </c>
      <c r="G69" s="14">
        <f t="shared" si="2"/>
        <v>59</v>
      </c>
      <c r="H69" s="15">
        <f t="shared" si="3"/>
        <v>59</v>
      </c>
      <c r="I69" s="84"/>
      <c r="J69" s="84"/>
      <c r="K69" s="61">
        <v>500</v>
      </c>
      <c r="L69" s="14">
        <f t="shared" si="4"/>
        <v>0</v>
      </c>
      <c r="M69" s="14">
        <f t="shared" si="5"/>
        <v>30</v>
      </c>
      <c r="N69" s="14">
        <f t="shared" si="6"/>
        <v>30</v>
      </c>
      <c r="O69" s="15">
        <f t="shared" si="7"/>
        <v>30</v>
      </c>
      <c r="P69" s="96"/>
      <c r="Q69" s="96"/>
      <c r="R69" s="65">
        <v>209</v>
      </c>
      <c r="S69" s="16">
        <f t="shared" si="8"/>
        <v>0</v>
      </c>
      <c r="T69" s="16">
        <f t="shared" si="9"/>
        <v>44</v>
      </c>
      <c r="U69" s="16">
        <f t="shared" si="10"/>
        <v>44</v>
      </c>
      <c r="V69" s="15">
        <f t="shared" si="11"/>
        <v>44</v>
      </c>
      <c r="W69" s="84"/>
      <c r="X69" s="84"/>
      <c r="Y69" s="61">
        <v>100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5">
        <f t="shared" si="15"/>
        <v>0</v>
      </c>
      <c r="AD69" s="18">
        <f t="shared" si="30"/>
        <v>133</v>
      </c>
      <c r="AE69" s="19">
        <f t="shared" si="16"/>
        <v>133</v>
      </c>
      <c r="AF69" s="19">
        <f t="shared" si="17"/>
        <v>2</v>
      </c>
    </row>
    <row r="70" spans="1:32" x14ac:dyDescent="0.25">
      <c r="A70" s="68">
        <v>63</v>
      </c>
      <c r="B70" s="70" t="s">
        <v>411</v>
      </c>
      <c r="C70" s="58">
        <v>27</v>
      </c>
      <c r="D70" s="59">
        <v>7.3</v>
      </c>
      <c r="E70" s="14">
        <f t="shared" si="0"/>
        <v>61</v>
      </c>
      <c r="F70" s="14">
        <f t="shared" si="1"/>
        <v>0</v>
      </c>
      <c r="G70" s="14">
        <f t="shared" si="2"/>
        <v>61</v>
      </c>
      <c r="H70" s="15">
        <f t="shared" si="3"/>
        <v>61</v>
      </c>
      <c r="I70" s="84"/>
      <c r="J70" s="84"/>
      <c r="K70" s="61">
        <v>500</v>
      </c>
      <c r="L70" s="14">
        <f t="shared" si="4"/>
        <v>0</v>
      </c>
      <c r="M70" s="14">
        <f t="shared" si="5"/>
        <v>30</v>
      </c>
      <c r="N70" s="14">
        <f t="shared" si="6"/>
        <v>30</v>
      </c>
      <c r="O70" s="15">
        <f t="shared" si="7"/>
        <v>30</v>
      </c>
      <c r="P70" s="96"/>
      <c r="Q70" s="96"/>
      <c r="R70" s="65">
        <v>198</v>
      </c>
      <c r="S70" s="16">
        <f t="shared" si="8"/>
        <v>0</v>
      </c>
      <c r="T70" s="16">
        <f t="shared" si="9"/>
        <v>34</v>
      </c>
      <c r="U70" s="16">
        <f t="shared" si="10"/>
        <v>34</v>
      </c>
      <c r="V70" s="15">
        <f t="shared" si="11"/>
        <v>34</v>
      </c>
      <c r="W70" s="84"/>
      <c r="X70" s="84"/>
      <c r="Y70" s="61">
        <v>100</v>
      </c>
      <c r="Z70" s="16">
        <f t="shared" si="12"/>
        <v>0</v>
      </c>
      <c r="AA70" s="16">
        <f t="shared" si="13"/>
        <v>0</v>
      </c>
      <c r="AB70" s="16">
        <f t="shared" si="14"/>
        <v>0</v>
      </c>
      <c r="AC70" s="15">
        <f t="shared" si="15"/>
        <v>0</v>
      </c>
      <c r="AD70" s="18">
        <f t="shared" si="30"/>
        <v>125</v>
      </c>
      <c r="AE70" s="19">
        <f t="shared" si="16"/>
        <v>125</v>
      </c>
      <c r="AF70" s="19">
        <f t="shared" si="17"/>
        <v>9</v>
      </c>
    </row>
    <row r="71" spans="1:32" x14ac:dyDescent="0.25">
      <c r="A71" s="68">
        <v>64</v>
      </c>
      <c r="B71" s="70" t="s">
        <v>412</v>
      </c>
      <c r="C71" s="58">
        <v>27</v>
      </c>
      <c r="D71" s="59">
        <v>7.8</v>
      </c>
      <c r="E71" s="14">
        <f t="shared" si="0"/>
        <v>50</v>
      </c>
      <c r="F71" s="14">
        <f t="shared" si="1"/>
        <v>0</v>
      </c>
      <c r="G71" s="14">
        <f t="shared" si="2"/>
        <v>50</v>
      </c>
      <c r="H71" s="15">
        <f t="shared" si="3"/>
        <v>50</v>
      </c>
      <c r="I71" s="84"/>
      <c r="J71" s="84"/>
      <c r="K71" s="61">
        <v>420</v>
      </c>
      <c r="L71" s="14">
        <f t="shared" si="4"/>
        <v>0</v>
      </c>
      <c r="M71" s="14">
        <f t="shared" si="5"/>
        <v>15</v>
      </c>
      <c r="N71" s="14">
        <f t="shared" si="6"/>
        <v>15</v>
      </c>
      <c r="O71" s="15">
        <f t="shared" si="7"/>
        <v>15</v>
      </c>
      <c r="P71" s="96"/>
      <c r="Q71" s="96"/>
      <c r="R71" s="65">
        <v>195</v>
      </c>
      <c r="S71" s="16">
        <f t="shared" si="8"/>
        <v>0</v>
      </c>
      <c r="T71" s="16">
        <f t="shared" si="9"/>
        <v>32</v>
      </c>
      <c r="U71" s="16">
        <f t="shared" si="10"/>
        <v>32</v>
      </c>
      <c r="V71" s="15">
        <f t="shared" si="11"/>
        <v>32</v>
      </c>
      <c r="W71" s="84"/>
      <c r="X71" s="84"/>
      <c r="Y71" s="61">
        <v>100</v>
      </c>
      <c r="Z71" s="16">
        <f t="shared" si="12"/>
        <v>0</v>
      </c>
      <c r="AA71" s="16">
        <f t="shared" si="13"/>
        <v>0</v>
      </c>
      <c r="AB71" s="16">
        <f t="shared" si="14"/>
        <v>0</v>
      </c>
      <c r="AC71" s="15">
        <f t="shared" si="15"/>
        <v>0</v>
      </c>
      <c r="AD71" s="18">
        <f t="shared" si="30"/>
        <v>97</v>
      </c>
      <c r="AE71" s="19">
        <f t="shared" si="16"/>
        <v>97</v>
      </c>
      <c r="AF71" s="19">
        <f t="shared" si="17"/>
        <v>42</v>
      </c>
    </row>
    <row r="72" spans="1:32" x14ac:dyDescent="0.25">
      <c r="A72" s="68">
        <v>65</v>
      </c>
      <c r="B72" s="70" t="s">
        <v>414</v>
      </c>
      <c r="C72" s="58">
        <v>27</v>
      </c>
      <c r="D72" s="59">
        <v>7.7</v>
      </c>
      <c r="E72" s="14">
        <f t="shared" ref="E72:E135" si="49">IF(D72&gt;8.4,0,IF(D72&gt;8.35,28,IF(D72&gt;8.34,29,IF(D72&gt;8.3,30,IF(D72&gt;8.25,31,IF(D72&gt;8.24,32,IF(D72&gt;8.2,33,IF(D72&gt;8.16,34,IF(D72&gt;8.15,35,IF(D72&gt;8.14,36,IF(D72&gt;8.1,37,IF(D72&gt;8.05,38,IF(D72&gt;8.04,39,IF(D72&gt;8.02,40,IF(D72&gt;8,41,IF(D72&gt;7.95,42,IF(D72&gt;7.94,43,IF(D72&gt;7.92,44,IF(D72&gt;7.9,45,IF(D72&gt;7.85,46,IF(D72&gt;7.84,47,IF(D72&gt;7.83,48,IF(D72&gt;7.8,49,IF(D72&gt;7.75,50,IF(D72&gt;7.73,51,IF(D72&gt;7.7,52,IF(D72&gt;7.65,53,IF(D72&gt;7.6,54,IF(D72&gt;7.55,55,IF(D72&gt;7.5,56,IF(D72&gt;7.44,57,IF(D72&gt;7.4,58,IF(D72&gt;7.35,59,IF(D72&gt;7.3,60,IF(D72&gt;7.25,61,IF(D72&gt;7.2,62,IF(D72&gt;7.15,63,IF(D72&gt;7.1,64,IF(D72&gt;7.05,65,IF(D72&gt;7,66,IF(D72&gt;6.95,67,IF(D72&gt;6.9,68,IF(D72&gt;6.8,69,IF(D72&gt;6.5,70,))))))))))))))))))))))))))))))))))))))))))))</f>
        <v>53</v>
      </c>
      <c r="F72" s="14">
        <f t="shared" ref="F72:F135" si="50">IF(D72&gt;10,0,IF(D72&gt;9.9,1,IF(D72&gt;9.8,2,IF(D72&gt;9.7,3,IF(D72&gt;9.6,4,IF(D72&gt;9.5,5,IF(D72&gt;9.4,6,IF(D72&gt;9.3,7,IF(D72&gt;9.26,8,IF(D72&gt;9.2,9,IF(D72&gt;9.15,10,IF(D72&gt;9.1,11,IF(D72&gt;9.05,12,IF(D72&gt;9,13,IF(D72&gt;8.95,14,IF(D72&gt;8.9,15,IF(D72&gt;8.85,16,IF(D72&gt;8.8,17,IF(D72&gt;8.75,18,IF(D72&gt;8.7,19,IF(D72&gt;8.65,20,IF(D72&gt;8.6,21,IF(D72&gt;8.55,22,IF(D72&gt;8.54,23,IF(D72&gt;8.5,24,IF(D72&gt;8.45,25,IF(D72&gt;8.44,26,IF(D72&gt;8.4,27,))))))))))))))))))))))))))))</f>
        <v>0</v>
      </c>
      <c r="G72" s="14">
        <f t="shared" ref="G72:G135" si="51">E72+F72</f>
        <v>53</v>
      </c>
      <c r="H72" s="15">
        <f t="shared" ref="H72:H135" si="52">G72</f>
        <v>53</v>
      </c>
      <c r="I72" s="84"/>
      <c r="J72" s="84"/>
      <c r="K72" s="61">
        <v>290</v>
      </c>
      <c r="L72" s="14">
        <f t="shared" ref="L72:L135" si="53">IF(K72&lt;570,0,IF(K72&lt;575,44,IF(K72&lt;580,45,IF(K72&lt;585,46,IF(K72&lt;590,47,IF(K72&lt;595,48,IF(K72&lt;600,49,IF(K72&lt;605,50,IF(K72&lt;610,51,IF(K72&lt;615,52,IF(K72&lt;620,53,IF(K72&lt;625,54,IF(K72&lt;630,55,IF(K72&lt;635,56,IF(K72&lt;640,57,IF(K72&lt;645,58,IF(K72&lt;650,59,IF(K72&lt;655,60,IF(K72&lt;660,61,IF(K72&lt;665,62,IF(K72&lt;670,63,IF(K72&lt;675,64,IF(K72&lt;680,65,IF(K72&lt;685,66,IF(K72&lt;690,67,IF(K72&lt;695,68,IF(K72&lt;700,69,IF(K72&lt;705,70,IF(K72&lt;710,71,IF(K72&lt;715,72,IF(K72&lt;720,73,IF(K72&lt;725,74,IF(K72&lt;730,75,IF(K72&lt;735,76,IF(K72&lt;740,77,IF(K72&lt;745,78,IF(K72&lt;750,79,IF(K72&lt;760,80,IF(K72&lt;770,81,IF(K72&lt;780,82,IF(K72&lt;790,83,IF(K72&lt;800,84,IF(K72&lt;810,85,IF(K72&lt;820,86,IF(K72&lt;830,87,IF(K72&lt;840,88,IF(K72&lt;850,89,IF(K72&lt;865,90,IF(K72&lt;880,91,IF(K72&lt;895,92,IF(K72&lt;910,93,IF(K72&lt;925,94,IF(K72&lt;940,95,IF(K72&lt;955,96,IF(K72&lt;970,97,IF(K72&lt;985,98,IF(K72&lt;1000,99,IF(K72&lt;1015,100,))))))))))))))))))))))))))))))))))))))))))))))))))))))))))</f>
        <v>0</v>
      </c>
      <c r="M72" s="14">
        <f t="shared" ref="M72:M135" si="54">IF(K72&lt;250,0,IF(K72&lt;270,1,IF(K72&lt;290,2,IF(K72&lt;310,3,IF(K72&lt;320,4,IF(K72&lt;330,5,IF(K72&lt;340,6,IF(K72&lt;350,7,IF(K72&lt;360,8,IF(K72&lt;370,9,IF(K72&lt;380,10,IF(K72&lt;390,11,IF(K72&lt;400,12,IF(K72&lt;410,13,IF(K72&lt;420,14,IF(K72&lt;430,15,IF(K72&lt;435,16,IF(K72&lt;440,17,IF(K72&lt;445,18,IF(K72&lt;450,19,IF(K72&lt;455,20,IF(K72&lt;460,21,IF(K72&lt;465,22,IF(K72&lt;470,23,IF(K72&lt;475,24,IF(K72&lt;480,25,IF(K72&lt;485,26,IF(K72&lt;490,27,IF(K72&lt;495,28,IF(K72&lt;500,29,IF(K72&lt;505,30,IF(K72&lt;510,31,IF(K72&lt;515,32,IF(K72&lt;520,33,IF(K72&lt;525,34,IF(K72&lt;530,35,IF(K72&lt;535,36,IF(K72&lt;540,37,IF(K72&lt;545,38,IF(K72&lt;550,39,IF(K72&lt;555,40,IF(K72&lt;560,41,IF(K72&lt;565,42,IF(K72&lt;570,43,))))))))))))))))))))))))))))))))))))))))))))</f>
        <v>3</v>
      </c>
      <c r="N72" s="14">
        <f t="shared" ref="N72:N135" si="55">L72+M72</f>
        <v>3</v>
      </c>
      <c r="O72" s="15">
        <f t="shared" ref="O72:O135" si="56">N72</f>
        <v>3</v>
      </c>
      <c r="P72" s="96"/>
      <c r="Q72" s="96"/>
      <c r="R72" s="65">
        <v>195</v>
      </c>
      <c r="S72" s="16">
        <f t="shared" ref="S72:S135" si="57">IF(R72&lt;235,0,IF(R72&lt;237,60,IF(R72&lt;239,61,IF(R72&lt;241,62,IF(R72&lt;243,63,IF(R72&lt;245,64,IF(R72&lt;247,65,IF(R72&lt;249,66,IF(R72&lt;251,67,IF(R72&lt;253,68,IF(R72&lt;255,69,IF(R72&lt;257,70,IF(R72&lt;259,71,IF(R72&lt;261,72,IF(R72&lt;263,73,IF(R72&lt;2265,74,IF(R72&lt;267,75,IF(R72&lt;269,76,))))))))))))))))))</f>
        <v>0</v>
      </c>
      <c r="T72" s="16">
        <f t="shared" ref="T72:T135" si="58">IF(R72&lt;118,0,IF(R72&lt;121,1,IF(R72&lt;124,2,IF(R72&lt;127,3,IF(R72&lt;130,4,IF(R72&lt;133,5,IF(R72&lt;136,6,IF(R72&lt;139,7,IF(R72&lt;142,8,IF(R72&lt;145,9,IF(R72&lt;148,10,IF(R72&lt;151,11,IF(R72&lt;154,12,IF(R72&lt;157,13,IF(R72&lt;160,14,IF(R72&lt;162,15,IF(R72&lt;164,16,IF(R72&lt;166,17,IF(R72&lt;168,18,IF(R72&lt;170,19,IF(R72&lt;172,20,IF(R72&lt;174,21,IF(R72&lt;176,22,IF(R72&lt;178,23,IF(R72&lt;180,24,IF(R72&lt;182,25,IF(R72&lt;184,26,IF(R72&lt;186,27,IF(R72&lt;188,28,IF(R72&lt;190,29,IF(R72&lt;192,30,IF(R72&lt;194,31,IF(R72&lt;196,32,IF(R72&lt;198,33,IF(R72&lt;200,34,IF(R72&lt;201,35,IF(R72&lt;202,36,IF(R72&lt;203,37,IF(R72&lt;204,38,IF(R72&lt;205,39,IF(R72&lt;206,40,IF(R72&lt;207,41,IF(R72&lt;208,42,IF(R72&lt;209,43,IF(R72&lt;210,44,IF(R72&lt;211,45,IF(R72&lt;212,46,IF(R72&lt;213,47,IF(R72&lt;214,48,IF(R72&lt;215,49,IF(R72&lt;217,50,IF(R72&lt;219,51,IF(R72&lt;221,52,IF(R72&lt;223,53,IF(R72&lt;225,54,IF(R72&lt;227,55,IF(R72&lt;229,56,IF(R72&lt;231,57,IF(R72&lt;233,58,IF(R72&lt;235,59,))))))))))))))))))))))))))))))))))))))))))))))))))))))))))))</f>
        <v>32</v>
      </c>
      <c r="U72" s="16">
        <f t="shared" ref="U72:U135" si="59">S72+T72</f>
        <v>32</v>
      </c>
      <c r="V72" s="15">
        <f t="shared" ref="V72:V135" si="60">U72</f>
        <v>32</v>
      </c>
      <c r="W72" s="84"/>
      <c r="X72" s="84"/>
      <c r="Y72" s="61">
        <v>100</v>
      </c>
      <c r="Z72" s="16">
        <f t="shared" ref="Z72:Z135" si="61">IF(Y72&lt;23,0,IF(Y72&lt;23.5,60,IF(Y72&lt;24,61,IF(Y72&lt;25,62,IF(Y72&lt;26,63,IF(Y72&lt;27,64,IF(Y72&lt;28,65,IF(Y72&lt;29,66,IF(Y72&lt;30,67,IF(Y72&lt;31,68,IF(Y72&lt;32,69,IF(Y72&lt;33,70,IF(Y72&lt;40,71,)))))))))))))</f>
        <v>0</v>
      </c>
      <c r="AA72" s="16">
        <f t="shared" ref="AA72:AA135" si="62">IF(Y72&lt;-5,0,IF(Y72&lt;-4,1,IF(Y72&lt;-3,2,IF(Y72&lt;-2,3,IF(Y72&lt;-1.5,4,IF(Y72&lt;-1,5,IF(Y72&lt;-0.5,6,IF(Y72&lt;0,7,IF(Y72&lt;0.5,8,IF(Y72&lt;1,9,IF(Y72&lt;1.5,10,IF(Y72&lt;2,11,IF(Y72&lt;2.5,12,IF(Y72&lt;3,13,IF(Y72&lt;3.5,14,IF(Y72&lt;4,15,IF(Y72&lt;4.5,16,IF(Y72&lt;5,17,IF(Y72&lt;5.5,18,IF(Y72&lt;6,19,IF(Y72&lt;6.5,20,IF(Y72&lt;7,21,IF(Y72&lt;7.5,22,IF(Y72&lt;8,23,IF(Y72&lt;8.5,24,IF(Y72&lt;9,25,IF(Y72&lt;9.5,26,IF(Y72&lt;10,27,IF(Y72&lt;10.5,28,IF(Y72&lt;11,29,IF(Y72&lt;11.6,30,IF(Y72&lt;12,31,IF(Y72&lt;12.5,32,IF(Y72&lt;12.6,33,IF(Y72&lt;13,34,IF(Y72&lt;13.5,35,IF(Y72&lt;13.7,36,IF(Y72&lt;14,37,IF(Y72&lt;14.5,38,IF(Y72&lt;14.7,39,IF(Y72&lt;15,40,IF(Y72&lt;15.5,41,IF(Y72&lt;15.6,42,IF(Y72&lt;16,43,IF(Y72&lt;16.5,44,IF(Y72&lt;16.6,45,IF(Y72&lt;17,46,IF(Y72&lt;17.5,47,IF(Y72&lt;17.6,48,IF(Y72&lt;18,49,IF(Y72&lt;18.5,50,IF(Y72&lt;19,51,IF(Y72&lt;19.5,52,IF(Y72&lt;20,53,IF(Y72&lt;20.5,54,IF(Y72&lt;21,55,IF(Y72&lt;21.5,56,IF(Y72&lt;22,57,IF(Y72&lt;22.5,58,IF(Y72&lt;23,59,))))))))))))))))))))))))))))))))))))))))))))))))))))))))))))</f>
        <v>0</v>
      </c>
      <c r="AB72" s="16">
        <f t="shared" ref="AB72:AB135" si="63">Z72+AA72</f>
        <v>0</v>
      </c>
      <c r="AC72" s="15">
        <f t="shared" ref="AC72:AC135" si="64">AB72</f>
        <v>0</v>
      </c>
      <c r="AD72" s="18">
        <f t="shared" ref="AD72:AD135" si="65">H72+O72+V72</f>
        <v>88</v>
      </c>
      <c r="AE72" s="19">
        <f t="shared" ref="AE72:AE135" si="66">AD72</f>
        <v>88</v>
      </c>
      <c r="AF72" s="19">
        <f t="shared" ref="AF72:AF135" si="67">IF(ISNUMBER(AE72),RANK(AE72,$AE$6:$AE$258,0),"")</f>
        <v>72</v>
      </c>
    </row>
    <row r="73" spans="1:32" x14ac:dyDescent="0.25">
      <c r="A73" s="68">
        <v>66</v>
      </c>
      <c r="B73" s="70" t="s">
        <v>413</v>
      </c>
      <c r="C73" s="58">
        <v>27</v>
      </c>
      <c r="D73" s="59">
        <v>7.8</v>
      </c>
      <c r="E73" s="14">
        <f t="shared" si="49"/>
        <v>50</v>
      </c>
      <c r="F73" s="14">
        <f t="shared" si="50"/>
        <v>0</v>
      </c>
      <c r="G73" s="14">
        <f t="shared" si="51"/>
        <v>50</v>
      </c>
      <c r="H73" s="15">
        <f t="shared" si="52"/>
        <v>50</v>
      </c>
      <c r="I73" s="84"/>
      <c r="J73" s="84"/>
      <c r="K73" s="61">
        <v>360</v>
      </c>
      <c r="L73" s="14">
        <f t="shared" si="53"/>
        <v>0</v>
      </c>
      <c r="M73" s="14">
        <f t="shared" si="54"/>
        <v>9</v>
      </c>
      <c r="N73" s="14">
        <f t="shared" si="55"/>
        <v>9</v>
      </c>
      <c r="O73" s="15">
        <f t="shared" si="56"/>
        <v>9</v>
      </c>
      <c r="P73" s="96"/>
      <c r="Q73" s="96"/>
      <c r="R73" s="65">
        <v>190</v>
      </c>
      <c r="S73" s="16">
        <f t="shared" si="57"/>
        <v>0</v>
      </c>
      <c r="T73" s="16">
        <f t="shared" si="58"/>
        <v>30</v>
      </c>
      <c r="U73" s="16">
        <f t="shared" si="59"/>
        <v>30</v>
      </c>
      <c r="V73" s="15">
        <f t="shared" si="60"/>
        <v>30</v>
      </c>
      <c r="W73" s="84"/>
      <c r="X73" s="84"/>
      <c r="Y73" s="61">
        <v>100</v>
      </c>
      <c r="Z73" s="16">
        <f t="shared" si="61"/>
        <v>0</v>
      </c>
      <c r="AA73" s="16">
        <f t="shared" si="62"/>
        <v>0</v>
      </c>
      <c r="AB73" s="16">
        <f t="shared" si="63"/>
        <v>0</v>
      </c>
      <c r="AC73" s="15">
        <f t="shared" si="64"/>
        <v>0</v>
      </c>
      <c r="AD73" s="18">
        <f t="shared" si="65"/>
        <v>89</v>
      </c>
      <c r="AE73" s="19">
        <f t="shared" si="66"/>
        <v>89</v>
      </c>
      <c r="AF73" s="19">
        <f t="shared" si="67"/>
        <v>69</v>
      </c>
    </row>
    <row r="74" spans="1:32" x14ac:dyDescent="0.25">
      <c r="A74" s="68">
        <v>67</v>
      </c>
      <c r="B74" s="70" t="s">
        <v>267</v>
      </c>
      <c r="C74" s="58">
        <v>28</v>
      </c>
      <c r="D74" s="59">
        <v>7.9</v>
      </c>
      <c r="E74" s="14">
        <f t="shared" si="49"/>
        <v>46</v>
      </c>
      <c r="F74" s="14">
        <f t="shared" si="50"/>
        <v>0</v>
      </c>
      <c r="G74" s="14">
        <f t="shared" si="51"/>
        <v>46</v>
      </c>
      <c r="H74" s="15">
        <f t="shared" si="52"/>
        <v>46</v>
      </c>
      <c r="I74" s="84"/>
      <c r="J74" s="84"/>
      <c r="K74" s="61">
        <v>340</v>
      </c>
      <c r="L74" s="14">
        <f t="shared" si="53"/>
        <v>0</v>
      </c>
      <c r="M74" s="14">
        <f t="shared" si="54"/>
        <v>7</v>
      </c>
      <c r="N74" s="14">
        <f t="shared" si="55"/>
        <v>7</v>
      </c>
      <c r="O74" s="15">
        <f t="shared" si="56"/>
        <v>7</v>
      </c>
      <c r="P74" s="96"/>
      <c r="Q74" s="96"/>
      <c r="R74" s="65">
        <v>197</v>
      </c>
      <c r="S74" s="16">
        <f t="shared" si="57"/>
        <v>0</v>
      </c>
      <c r="T74" s="16">
        <f t="shared" si="58"/>
        <v>33</v>
      </c>
      <c r="U74" s="16">
        <f t="shared" si="59"/>
        <v>33</v>
      </c>
      <c r="V74" s="15">
        <f t="shared" si="60"/>
        <v>33</v>
      </c>
      <c r="W74" s="84"/>
      <c r="X74" s="84"/>
      <c r="Y74" s="61">
        <v>100</v>
      </c>
      <c r="Z74" s="16">
        <f t="shared" si="61"/>
        <v>0</v>
      </c>
      <c r="AA74" s="16">
        <f t="shared" si="62"/>
        <v>0</v>
      </c>
      <c r="AB74" s="16">
        <f t="shared" si="63"/>
        <v>0</v>
      </c>
      <c r="AC74" s="15">
        <f t="shared" si="64"/>
        <v>0</v>
      </c>
      <c r="AD74" s="18">
        <f t="shared" si="65"/>
        <v>86</v>
      </c>
      <c r="AE74" s="19">
        <f t="shared" si="66"/>
        <v>86</v>
      </c>
      <c r="AF74" s="19">
        <f t="shared" si="67"/>
        <v>80</v>
      </c>
    </row>
    <row r="75" spans="1:32" x14ac:dyDescent="0.25">
      <c r="A75" s="68">
        <v>68</v>
      </c>
      <c r="B75" s="70" t="s">
        <v>268</v>
      </c>
      <c r="C75" s="58">
        <v>28</v>
      </c>
      <c r="D75" s="59">
        <v>7.6</v>
      </c>
      <c r="E75" s="14">
        <f t="shared" si="49"/>
        <v>55</v>
      </c>
      <c r="F75" s="14">
        <f t="shared" si="50"/>
        <v>0</v>
      </c>
      <c r="G75" s="14">
        <f t="shared" si="51"/>
        <v>55</v>
      </c>
      <c r="H75" s="15">
        <f t="shared" si="52"/>
        <v>55</v>
      </c>
      <c r="I75" s="84"/>
      <c r="J75" s="84"/>
      <c r="K75" s="61">
        <v>420</v>
      </c>
      <c r="L75" s="14">
        <f t="shared" si="53"/>
        <v>0</v>
      </c>
      <c r="M75" s="14">
        <f t="shared" si="54"/>
        <v>15</v>
      </c>
      <c r="N75" s="14">
        <f t="shared" si="55"/>
        <v>15</v>
      </c>
      <c r="O75" s="15">
        <f t="shared" si="56"/>
        <v>15</v>
      </c>
      <c r="P75" s="96"/>
      <c r="Q75" s="96"/>
      <c r="R75" s="65">
        <v>180</v>
      </c>
      <c r="S75" s="16">
        <f t="shared" si="57"/>
        <v>0</v>
      </c>
      <c r="T75" s="16">
        <f t="shared" si="58"/>
        <v>25</v>
      </c>
      <c r="U75" s="16">
        <f t="shared" si="59"/>
        <v>25</v>
      </c>
      <c r="V75" s="15">
        <f t="shared" si="60"/>
        <v>25</v>
      </c>
      <c r="W75" s="84"/>
      <c r="X75" s="84"/>
      <c r="Y75" s="61">
        <v>100</v>
      </c>
      <c r="Z75" s="16">
        <f t="shared" si="61"/>
        <v>0</v>
      </c>
      <c r="AA75" s="16">
        <f t="shared" si="62"/>
        <v>0</v>
      </c>
      <c r="AB75" s="16">
        <f t="shared" si="63"/>
        <v>0</v>
      </c>
      <c r="AC75" s="15">
        <f t="shared" si="64"/>
        <v>0</v>
      </c>
      <c r="AD75" s="18">
        <f t="shared" si="65"/>
        <v>95</v>
      </c>
      <c r="AE75" s="19">
        <f t="shared" si="66"/>
        <v>95</v>
      </c>
      <c r="AF75" s="19">
        <f t="shared" si="67"/>
        <v>48</v>
      </c>
    </row>
    <row r="76" spans="1:32" x14ac:dyDescent="0.25">
      <c r="A76" s="68">
        <v>69</v>
      </c>
      <c r="B76" s="70" t="s">
        <v>270</v>
      </c>
      <c r="C76" s="58">
        <v>28</v>
      </c>
      <c r="D76" s="59">
        <v>7.5</v>
      </c>
      <c r="E76" s="14">
        <f t="shared" si="49"/>
        <v>57</v>
      </c>
      <c r="F76" s="14">
        <f t="shared" si="50"/>
        <v>0</v>
      </c>
      <c r="G76" s="14">
        <f t="shared" si="51"/>
        <v>57</v>
      </c>
      <c r="H76" s="15">
        <f t="shared" si="52"/>
        <v>57</v>
      </c>
      <c r="I76" s="84"/>
      <c r="J76" s="84"/>
      <c r="K76" s="61">
        <v>370</v>
      </c>
      <c r="L76" s="14">
        <f t="shared" si="53"/>
        <v>0</v>
      </c>
      <c r="M76" s="14">
        <f t="shared" si="54"/>
        <v>10</v>
      </c>
      <c r="N76" s="14">
        <f t="shared" si="55"/>
        <v>10</v>
      </c>
      <c r="O76" s="15">
        <f t="shared" si="56"/>
        <v>10</v>
      </c>
      <c r="P76" s="96"/>
      <c r="Q76" s="96"/>
      <c r="R76" s="65">
        <v>180</v>
      </c>
      <c r="S76" s="16">
        <f t="shared" si="57"/>
        <v>0</v>
      </c>
      <c r="T76" s="16">
        <f t="shared" si="58"/>
        <v>25</v>
      </c>
      <c r="U76" s="16">
        <f t="shared" si="59"/>
        <v>25</v>
      </c>
      <c r="V76" s="15">
        <f t="shared" si="60"/>
        <v>25</v>
      </c>
      <c r="W76" s="84"/>
      <c r="X76" s="84"/>
      <c r="Y76" s="61">
        <v>100</v>
      </c>
      <c r="Z76" s="16">
        <f t="shared" si="61"/>
        <v>0</v>
      </c>
      <c r="AA76" s="16">
        <f t="shared" si="62"/>
        <v>0</v>
      </c>
      <c r="AB76" s="16">
        <f t="shared" si="63"/>
        <v>0</v>
      </c>
      <c r="AC76" s="15">
        <f t="shared" si="64"/>
        <v>0</v>
      </c>
      <c r="AD76" s="18">
        <f t="shared" si="65"/>
        <v>92</v>
      </c>
      <c r="AE76" s="19">
        <f t="shared" si="66"/>
        <v>92</v>
      </c>
      <c r="AF76" s="19">
        <f t="shared" si="67"/>
        <v>57</v>
      </c>
    </row>
    <row r="77" spans="1:32" x14ac:dyDescent="0.25">
      <c r="A77" s="68">
        <v>70</v>
      </c>
      <c r="B77" s="70" t="s">
        <v>271</v>
      </c>
      <c r="C77" s="58">
        <v>28</v>
      </c>
      <c r="D77" s="59">
        <v>9</v>
      </c>
      <c r="E77" s="14">
        <f t="shared" si="49"/>
        <v>0</v>
      </c>
      <c r="F77" s="14">
        <f t="shared" si="50"/>
        <v>14</v>
      </c>
      <c r="G77" s="14">
        <f t="shared" si="51"/>
        <v>14</v>
      </c>
      <c r="H77" s="15">
        <f t="shared" si="52"/>
        <v>14</v>
      </c>
      <c r="I77" s="84"/>
      <c r="J77" s="84"/>
      <c r="K77" s="61">
        <v>385</v>
      </c>
      <c r="L77" s="14">
        <f t="shared" si="53"/>
        <v>0</v>
      </c>
      <c r="M77" s="14">
        <f t="shared" si="54"/>
        <v>11</v>
      </c>
      <c r="N77" s="14">
        <f t="shared" si="55"/>
        <v>11</v>
      </c>
      <c r="O77" s="15">
        <f t="shared" si="56"/>
        <v>11</v>
      </c>
      <c r="P77" s="96"/>
      <c r="Q77" s="96"/>
      <c r="R77" s="65">
        <v>170</v>
      </c>
      <c r="S77" s="16">
        <f t="shared" si="57"/>
        <v>0</v>
      </c>
      <c r="T77" s="16">
        <f t="shared" si="58"/>
        <v>20</v>
      </c>
      <c r="U77" s="16">
        <f t="shared" si="59"/>
        <v>20</v>
      </c>
      <c r="V77" s="15">
        <f t="shared" si="60"/>
        <v>20</v>
      </c>
      <c r="W77" s="84"/>
      <c r="X77" s="84"/>
      <c r="Y77" s="61">
        <v>100</v>
      </c>
      <c r="Z77" s="16">
        <f t="shared" si="61"/>
        <v>0</v>
      </c>
      <c r="AA77" s="16">
        <f t="shared" si="62"/>
        <v>0</v>
      </c>
      <c r="AB77" s="16">
        <f t="shared" si="63"/>
        <v>0</v>
      </c>
      <c r="AC77" s="15">
        <f t="shared" si="64"/>
        <v>0</v>
      </c>
      <c r="AD77" s="18">
        <f t="shared" si="65"/>
        <v>45</v>
      </c>
      <c r="AE77" s="19">
        <f t="shared" si="66"/>
        <v>45</v>
      </c>
      <c r="AF77" s="19">
        <f t="shared" si="67"/>
        <v>179</v>
      </c>
    </row>
    <row r="78" spans="1:32" x14ac:dyDescent="0.25">
      <c r="A78" s="68">
        <v>71</v>
      </c>
      <c r="B78" s="70" t="s">
        <v>269</v>
      </c>
      <c r="C78" s="58">
        <v>28</v>
      </c>
      <c r="D78" s="59">
        <v>8</v>
      </c>
      <c r="E78" s="14">
        <f t="shared" si="49"/>
        <v>42</v>
      </c>
      <c r="F78" s="14">
        <f t="shared" si="50"/>
        <v>0</v>
      </c>
      <c r="G78" s="14">
        <f t="shared" si="51"/>
        <v>42</v>
      </c>
      <c r="H78" s="15">
        <f t="shared" si="52"/>
        <v>42</v>
      </c>
      <c r="I78" s="84"/>
      <c r="J78" s="84"/>
      <c r="K78" s="61">
        <v>400</v>
      </c>
      <c r="L78" s="14">
        <f t="shared" si="53"/>
        <v>0</v>
      </c>
      <c r="M78" s="14">
        <f t="shared" si="54"/>
        <v>13</v>
      </c>
      <c r="N78" s="14">
        <f t="shared" si="55"/>
        <v>13</v>
      </c>
      <c r="O78" s="15">
        <f t="shared" si="56"/>
        <v>13</v>
      </c>
      <c r="P78" s="96"/>
      <c r="Q78" s="96"/>
      <c r="R78" s="65">
        <v>162</v>
      </c>
      <c r="S78" s="16">
        <f t="shared" si="57"/>
        <v>0</v>
      </c>
      <c r="T78" s="16">
        <f t="shared" si="58"/>
        <v>16</v>
      </c>
      <c r="U78" s="16">
        <f t="shared" si="59"/>
        <v>16</v>
      </c>
      <c r="V78" s="15">
        <f t="shared" si="60"/>
        <v>16</v>
      </c>
      <c r="W78" s="84"/>
      <c r="X78" s="84"/>
      <c r="Y78" s="61">
        <v>100</v>
      </c>
      <c r="Z78" s="16">
        <f t="shared" si="61"/>
        <v>0</v>
      </c>
      <c r="AA78" s="16">
        <f t="shared" si="62"/>
        <v>0</v>
      </c>
      <c r="AB78" s="16">
        <f t="shared" si="63"/>
        <v>0</v>
      </c>
      <c r="AC78" s="15">
        <f t="shared" si="64"/>
        <v>0</v>
      </c>
      <c r="AD78" s="18">
        <f t="shared" si="65"/>
        <v>71</v>
      </c>
      <c r="AE78" s="19">
        <f t="shared" si="66"/>
        <v>71</v>
      </c>
      <c r="AF78" s="19">
        <f t="shared" si="67"/>
        <v>124</v>
      </c>
    </row>
    <row r="79" spans="1:32" x14ac:dyDescent="0.25">
      <c r="A79" s="68">
        <v>72</v>
      </c>
      <c r="B79" s="70" t="s">
        <v>317</v>
      </c>
      <c r="C79" s="58">
        <v>29</v>
      </c>
      <c r="D79" s="59">
        <v>7.8</v>
      </c>
      <c r="E79" s="14">
        <f t="shared" si="49"/>
        <v>50</v>
      </c>
      <c r="F79" s="14">
        <f t="shared" si="50"/>
        <v>0</v>
      </c>
      <c r="G79" s="14">
        <f t="shared" si="51"/>
        <v>50</v>
      </c>
      <c r="H79" s="15">
        <f t="shared" si="52"/>
        <v>50</v>
      </c>
      <c r="I79" s="84"/>
      <c r="J79" s="84"/>
      <c r="K79" s="61">
        <v>305</v>
      </c>
      <c r="L79" s="14">
        <f t="shared" si="53"/>
        <v>0</v>
      </c>
      <c r="M79" s="14">
        <f t="shared" si="54"/>
        <v>3</v>
      </c>
      <c r="N79" s="14">
        <f t="shared" si="55"/>
        <v>3</v>
      </c>
      <c r="O79" s="15">
        <f t="shared" si="56"/>
        <v>3</v>
      </c>
      <c r="P79" s="96"/>
      <c r="Q79" s="96"/>
      <c r="R79" s="65">
        <v>177</v>
      </c>
      <c r="S79" s="16">
        <f t="shared" si="57"/>
        <v>0</v>
      </c>
      <c r="T79" s="16">
        <f t="shared" si="58"/>
        <v>23</v>
      </c>
      <c r="U79" s="16">
        <f t="shared" si="59"/>
        <v>23</v>
      </c>
      <c r="V79" s="15">
        <f t="shared" si="60"/>
        <v>23</v>
      </c>
      <c r="W79" s="84"/>
      <c r="X79" s="84"/>
      <c r="Y79" s="61">
        <v>100</v>
      </c>
      <c r="Z79" s="16">
        <f t="shared" si="61"/>
        <v>0</v>
      </c>
      <c r="AA79" s="16">
        <f t="shared" si="62"/>
        <v>0</v>
      </c>
      <c r="AB79" s="16">
        <f t="shared" si="63"/>
        <v>0</v>
      </c>
      <c r="AC79" s="15">
        <f t="shared" si="64"/>
        <v>0</v>
      </c>
      <c r="AD79" s="18">
        <f t="shared" si="65"/>
        <v>76</v>
      </c>
      <c r="AE79" s="19">
        <f t="shared" si="66"/>
        <v>76</v>
      </c>
      <c r="AF79" s="19">
        <f t="shared" si="67"/>
        <v>113</v>
      </c>
    </row>
    <row r="80" spans="1:32" x14ac:dyDescent="0.25">
      <c r="A80" s="68">
        <v>73</v>
      </c>
      <c r="B80" s="70" t="s">
        <v>319</v>
      </c>
      <c r="C80" s="58">
        <v>29</v>
      </c>
      <c r="D80" s="59">
        <v>8.1999999999999993</v>
      </c>
      <c r="E80" s="14">
        <f t="shared" si="49"/>
        <v>34</v>
      </c>
      <c r="F80" s="14">
        <f t="shared" si="50"/>
        <v>0</v>
      </c>
      <c r="G80" s="14">
        <f t="shared" si="51"/>
        <v>34</v>
      </c>
      <c r="H80" s="15">
        <f t="shared" si="52"/>
        <v>34</v>
      </c>
      <c r="I80" s="84"/>
      <c r="J80" s="84"/>
      <c r="K80" s="61">
        <v>360</v>
      </c>
      <c r="L80" s="14">
        <f t="shared" si="53"/>
        <v>0</v>
      </c>
      <c r="M80" s="14">
        <f t="shared" si="54"/>
        <v>9</v>
      </c>
      <c r="N80" s="14">
        <f t="shared" si="55"/>
        <v>9</v>
      </c>
      <c r="O80" s="15">
        <f t="shared" si="56"/>
        <v>9</v>
      </c>
      <c r="P80" s="96"/>
      <c r="Q80" s="96"/>
      <c r="R80" s="65">
        <v>172</v>
      </c>
      <c r="S80" s="16">
        <f t="shared" si="57"/>
        <v>0</v>
      </c>
      <c r="T80" s="16">
        <f t="shared" si="58"/>
        <v>21</v>
      </c>
      <c r="U80" s="16">
        <f t="shared" si="59"/>
        <v>21</v>
      </c>
      <c r="V80" s="15">
        <f t="shared" si="60"/>
        <v>21</v>
      </c>
      <c r="W80" s="84"/>
      <c r="X80" s="84"/>
      <c r="Y80" s="61">
        <v>100</v>
      </c>
      <c r="Z80" s="16">
        <f t="shared" si="61"/>
        <v>0</v>
      </c>
      <c r="AA80" s="16">
        <f t="shared" si="62"/>
        <v>0</v>
      </c>
      <c r="AB80" s="16">
        <f t="shared" si="63"/>
        <v>0</v>
      </c>
      <c r="AC80" s="15">
        <f t="shared" si="64"/>
        <v>0</v>
      </c>
      <c r="AD80" s="18">
        <f t="shared" si="65"/>
        <v>64</v>
      </c>
      <c r="AE80" s="19">
        <f t="shared" si="66"/>
        <v>64</v>
      </c>
      <c r="AF80" s="19">
        <f t="shared" si="67"/>
        <v>141</v>
      </c>
    </row>
    <row r="81" spans="1:32" x14ac:dyDescent="0.25">
      <c r="A81" s="68">
        <v>74</v>
      </c>
      <c r="B81" s="70" t="s">
        <v>318</v>
      </c>
      <c r="C81" s="58">
        <v>29</v>
      </c>
      <c r="D81" s="59">
        <v>7.7</v>
      </c>
      <c r="E81" s="14">
        <f t="shared" si="49"/>
        <v>53</v>
      </c>
      <c r="F81" s="14">
        <f t="shared" si="50"/>
        <v>0</v>
      </c>
      <c r="G81" s="14">
        <f t="shared" si="51"/>
        <v>53</v>
      </c>
      <c r="H81" s="15">
        <f t="shared" si="52"/>
        <v>53</v>
      </c>
      <c r="I81" s="84"/>
      <c r="J81" s="84"/>
      <c r="K81" s="61">
        <v>410</v>
      </c>
      <c r="L81" s="14">
        <f t="shared" si="53"/>
        <v>0</v>
      </c>
      <c r="M81" s="14">
        <f t="shared" si="54"/>
        <v>14</v>
      </c>
      <c r="N81" s="14">
        <f t="shared" si="55"/>
        <v>14</v>
      </c>
      <c r="O81" s="15">
        <f t="shared" si="56"/>
        <v>14</v>
      </c>
      <c r="P81" s="96"/>
      <c r="Q81" s="96"/>
      <c r="R81" s="65">
        <v>170</v>
      </c>
      <c r="S81" s="16">
        <f t="shared" si="57"/>
        <v>0</v>
      </c>
      <c r="T81" s="16">
        <f t="shared" si="58"/>
        <v>20</v>
      </c>
      <c r="U81" s="16">
        <f t="shared" si="59"/>
        <v>20</v>
      </c>
      <c r="V81" s="15">
        <f t="shared" si="60"/>
        <v>20</v>
      </c>
      <c r="W81" s="84"/>
      <c r="X81" s="84"/>
      <c r="Y81" s="61">
        <v>100</v>
      </c>
      <c r="Z81" s="16">
        <f t="shared" si="61"/>
        <v>0</v>
      </c>
      <c r="AA81" s="16">
        <f t="shared" si="62"/>
        <v>0</v>
      </c>
      <c r="AB81" s="16">
        <f t="shared" si="63"/>
        <v>0</v>
      </c>
      <c r="AC81" s="15">
        <f t="shared" si="64"/>
        <v>0</v>
      </c>
      <c r="AD81" s="18">
        <f t="shared" si="65"/>
        <v>87</v>
      </c>
      <c r="AE81" s="19">
        <f t="shared" si="66"/>
        <v>87</v>
      </c>
      <c r="AF81" s="19">
        <f t="shared" si="67"/>
        <v>78</v>
      </c>
    </row>
    <row r="82" spans="1:32" x14ac:dyDescent="0.25">
      <c r="A82" s="68">
        <v>75</v>
      </c>
      <c r="B82" s="70" t="s">
        <v>320</v>
      </c>
      <c r="C82" s="58">
        <v>29</v>
      </c>
      <c r="D82" s="59">
        <v>8.1</v>
      </c>
      <c r="E82" s="14">
        <f t="shared" si="49"/>
        <v>38</v>
      </c>
      <c r="F82" s="14">
        <f t="shared" si="50"/>
        <v>0</v>
      </c>
      <c r="G82" s="14">
        <f t="shared" si="51"/>
        <v>38</v>
      </c>
      <c r="H82" s="15">
        <f t="shared" si="52"/>
        <v>38</v>
      </c>
      <c r="I82" s="84"/>
      <c r="J82" s="84"/>
      <c r="K82" s="61">
        <v>280</v>
      </c>
      <c r="L82" s="14">
        <f t="shared" si="53"/>
        <v>0</v>
      </c>
      <c r="M82" s="14">
        <f t="shared" si="54"/>
        <v>2</v>
      </c>
      <c r="N82" s="14">
        <f t="shared" si="55"/>
        <v>2</v>
      </c>
      <c r="O82" s="15">
        <f t="shared" si="56"/>
        <v>2</v>
      </c>
      <c r="P82" s="96"/>
      <c r="Q82" s="96"/>
      <c r="R82" s="65">
        <v>171</v>
      </c>
      <c r="S82" s="16">
        <f t="shared" si="57"/>
        <v>0</v>
      </c>
      <c r="T82" s="16">
        <f t="shared" si="58"/>
        <v>20</v>
      </c>
      <c r="U82" s="16">
        <f t="shared" si="59"/>
        <v>20</v>
      </c>
      <c r="V82" s="15">
        <f t="shared" si="60"/>
        <v>20</v>
      </c>
      <c r="W82" s="84"/>
      <c r="X82" s="84"/>
      <c r="Y82" s="61">
        <v>100</v>
      </c>
      <c r="Z82" s="16">
        <f t="shared" si="61"/>
        <v>0</v>
      </c>
      <c r="AA82" s="16">
        <f t="shared" si="62"/>
        <v>0</v>
      </c>
      <c r="AB82" s="16">
        <f t="shared" si="63"/>
        <v>0</v>
      </c>
      <c r="AC82" s="15">
        <f t="shared" si="64"/>
        <v>0</v>
      </c>
      <c r="AD82" s="18">
        <f t="shared" si="65"/>
        <v>60</v>
      </c>
      <c r="AE82" s="19">
        <f t="shared" si="66"/>
        <v>60</v>
      </c>
      <c r="AF82" s="19">
        <f t="shared" si="67"/>
        <v>147</v>
      </c>
    </row>
    <row r="83" spans="1:32" x14ac:dyDescent="0.25">
      <c r="A83" s="68">
        <v>76</v>
      </c>
      <c r="B83" s="70" t="s">
        <v>316</v>
      </c>
      <c r="C83" s="58">
        <v>29</v>
      </c>
      <c r="D83" s="59">
        <v>8.3000000000000007</v>
      </c>
      <c r="E83" s="14">
        <f t="shared" si="49"/>
        <v>31</v>
      </c>
      <c r="F83" s="14">
        <f t="shared" si="50"/>
        <v>0</v>
      </c>
      <c r="G83" s="14">
        <f t="shared" si="51"/>
        <v>31</v>
      </c>
      <c r="H83" s="15">
        <f t="shared" si="52"/>
        <v>31</v>
      </c>
      <c r="I83" s="84"/>
      <c r="J83" s="84"/>
      <c r="K83" s="61">
        <v>275</v>
      </c>
      <c r="L83" s="14">
        <f t="shared" si="53"/>
        <v>0</v>
      </c>
      <c r="M83" s="14">
        <f t="shared" si="54"/>
        <v>2</v>
      </c>
      <c r="N83" s="14">
        <f t="shared" si="55"/>
        <v>2</v>
      </c>
      <c r="O83" s="15">
        <f t="shared" si="56"/>
        <v>2</v>
      </c>
      <c r="P83" s="96"/>
      <c r="Q83" s="96"/>
      <c r="R83" s="65">
        <v>167</v>
      </c>
      <c r="S83" s="16">
        <f t="shared" si="57"/>
        <v>0</v>
      </c>
      <c r="T83" s="16">
        <f t="shared" si="58"/>
        <v>18</v>
      </c>
      <c r="U83" s="16">
        <f t="shared" si="59"/>
        <v>18</v>
      </c>
      <c r="V83" s="15">
        <f t="shared" si="60"/>
        <v>18</v>
      </c>
      <c r="W83" s="84"/>
      <c r="X83" s="84"/>
      <c r="Y83" s="61">
        <v>100</v>
      </c>
      <c r="Z83" s="16">
        <f t="shared" si="61"/>
        <v>0</v>
      </c>
      <c r="AA83" s="16">
        <f t="shared" si="62"/>
        <v>0</v>
      </c>
      <c r="AB83" s="16">
        <f t="shared" si="63"/>
        <v>0</v>
      </c>
      <c r="AC83" s="15">
        <f t="shared" si="64"/>
        <v>0</v>
      </c>
      <c r="AD83" s="18">
        <f t="shared" si="65"/>
        <v>51</v>
      </c>
      <c r="AE83" s="19">
        <f t="shared" si="66"/>
        <v>51</v>
      </c>
      <c r="AF83" s="19">
        <f t="shared" si="67"/>
        <v>167</v>
      </c>
    </row>
    <row r="84" spans="1:32" x14ac:dyDescent="0.25">
      <c r="A84" s="68">
        <v>77</v>
      </c>
      <c r="B84" s="70" t="s">
        <v>65</v>
      </c>
      <c r="C84" s="58">
        <v>30</v>
      </c>
      <c r="D84" s="59">
        <v>7.5</v>
      </c>
      <c r="E84" s="14">
        <f t="shared" si="49"/>
        <v>57</v>
      </c>
      <c r="F84" s="14">
        <f t="shared" si="50"/>
        <v>0</v>
      </c>
      <c r="G84" s="14">
        <f t="shared" si="51"/>
        <v>57</v>
      </c>
      <c r="H84" s="15">
        <f t="shared" si="52"/>
        <v>57</v>
      </c>
      <c r="I84" s="84"/>
      <c r="J84" s="84"/>
      <c r="K84" s="61">
        <v>470</v>
      </c>
      <c r="L84" s="14">
        <f t="shared" si="53"/>
        <v>0</v>
      </c>
      <c r="M84" s="14">
        <f t="shared" si="54"/>
        <v>24</v>
      </c>
      <c r="N84" s="14">
        <f t="shared" si="55"/>
        <v>24</v>
      </c>
      <c r="O84" s="15">
        <f t="shared" si="56"/>
        <v>24</v>
      </c>
      <c r="P84" s="96"/>
      <c r="Q84" s="96"/>
      <c r="R84" s="65">
        <v>230</v>
      </c>
      <c r="S84" s="16">
        <f t="shared" si="57"/>
        <v>0</v>
      </c>
      <c r="T84" s="16">
        <f t="shared" si="58"/>
        <v>57</v>
      </c>
      <c r="U84" s="16">
        <f t="shared" si="59"/>
        <v>57</v>
      </c>
      <c r="V84" s="15">
        <f t="shared" si="60"/>
        <v>57</v>
      </c>
      <c r="W84" s="84"/>
      <c r="X84" s="84"/>
      <c r="Y84" s="61">
        <v>100</v>
      </c>
      <c r="Z84" s="16">
        <f t="shared" si="61"/>
        <v>0</v>
      </c>
      <c r="AA84" s="16">
        <f t="shared" si="62"/>
        <v>0</v>
      </c>
      <c r="AB84" s="16">
        <f t="shared" si="63"/>
        <v>0</v>
      </c>
      <c r="AC84" s="15">
        <f t="shared" si="64"/>
        <v>0</v>
      </c>
      <c r="AD84" s="18">
        <f t="shared" si="65"/>
        <v>138</v>
      </c>
      <c r="AE84" s="19">
        <f t="shared" si="66"/>
        <v>138</v>
      </c>
      <c r="AF84" s="19">
        <f t="shared" si="67"/>
        <v>1</v>
      </c>
    </row>
    <row r="85" spans="1:32" x14ac:dyDescent="0.25">
      <c r="A85" s="68">
        <v>78</v>
      </c>
      <c r="B85" s="70" t="s">
        <v>66</v>
      </c>
      <c r="C85" s="58">
        <v>30</v>
      </c>
      <c r="D85" s="59">
        <v>7.8</v>
      </c>
      <c r="E85" s="14">
        <f t="shared" si="49"/>
        <v>50</v>
      </c>
      <c r="F85" s="14">
        <f t="shared" si="50"/>
        <v>0</v>
      </c>
      <c r="G85" s="14">
        <f t="shared" si="51"/>
        <v>50</v>
      </c>
      <c r="H85" s="15">
        <f t="shared" si="52"/>
        <v>50</v>
      </c>
      <c r="I85" s="84"/>
      <c r="J85" s="84"/>
      <c r="K85" s="61">
        <v>570</v>
      </c>
      <c r="L85" s="14">
        <f t="shared" si="53"/>
        <v>44</v>
      </c>
      <c r="M85" s="14">
        <f t="shared" si="54"/>
        <v>0</v>
      </c>
      <c r="N85" s="14">
        <f t="shared" si="55"/>
        <v>44</v>
      </c>
      <c r="O85" s="15">
        <f t="shared" si="56"/>
        <v>44</v>
      </c>
      <c r="P85" s="96"/>
      <c r="Q85" s="96"/>
      <c r="R85" s="65">
        <v>201</v>
      </c>
      <c r="S85" s="16">
        <f t="shared" si="57"/>
        <v>0</v>
      </c>
      <c r="T85" s="16">
        <f t="shared" si="58"/>
        <v>36</v>
      </c>
      <c r="U85" s="16">
        <f t="shared" si="59"/>
        <v>36</v>
      </c>
      <c r="V85" s="15">
        <f t="shared" si="60"/>
        <v>36</v>
      </c>
      <c r="W85" s="84"/>
      <c r="X85" s="84"/>
      <c r="Y85" s="61">
        <v>100</v>
      </c>
      <c r="Z85" s="16">
        <f t="shared" si="61"/>
        <v>0</v>
      </c>
      <c r="AA85" s="16">
        <f t="shared" si="62"/>
        <v>0</v>
      </c>
      <c r="AB85" s="16">
        <f t="shared" si="63"/>
        <v>0</v>
      </c>
      <c r="AC85" s="15">
        <f t="shared" si="64"/>
        <v>0</v>
      </c>
      <c r="AD85" s="18">
        <f t="shared" si="65"/>
        <v>130</v>
      </c>
      <c r="AE85" s="19">
        <f t="shared" si="66"/>
        <v>130</v>
      </c>
      <c r="AF85" s="19">
        <f t="shared" si="67"/>
        <v>4</v>
      </c>
    </row>
    <row r="86" spans="1:32" x14ac:dyDescent="0.25">
      <c r="A86" s="68">
        <v>79</v>
      </c>
      <c r="B86" s="70" t="s">
        <v>68</v>
      </c>
      <c r="C86" s="58">
        <v>30</v>
      </c>
      <c r="D86" s="59">
        <v>8</v>
      </c>
      <c r="E86" s="14">
        <f t="shared" si="49"/>
        <v>42</v>
      </c>
      <c r="F86" s="14">
        <f t="shared" si="50"/>
        <v>0</v>
      </c>
      <c r="G86" s="14">
        <f t="shared" si="51"/>
        <v>42</v>
      </c>
      <c r="H86" s="15">
        <f t="shared" si="52"/>
        <v>42</v>
      </c>
      <c r="I86" s="84"/>
      <c r="J86" s="84"/>
      <c r="K86" s="61">
        <v>330</v>
      </c>
      <c r="L86" s="14">
        <f t="shared" si="53"/>
        <v>0</v>
      </c>
      <c r="M86" s="14">
        <f t="shared" si="54"/>
        <v>6</v>
      </c>
      <c r="N86" s="14">
        <f t="shared" si="55"/>
        <v>6</v>
      </c>
      <c r="O86" s="15">
        <f t="shared" si="56"/>
        <v>6</v>
      </c>
      <c r="P86" s="96"/>
      <c r="Q86" s="96"/>
      <c r="R86" s="65">
        <v>198</v>
      </c>
      <c r="S86" s="16">
        <f t="shared" si="57"/>
        <v>0</v>
      </c>
      <c r="T86" s="16">
        <f t="shared" si="58"/>
        <v>34</v>
      </c>
      <c r="U86" s="16">
        <f t="shared" si="59"/>
        <v>34</v>
      </c>
      <c r="V86" s="15">
        <f t="shared" si="60"/>
        <v>34</v>
      </c>
      <c r="W86" s="84"/>
      <c r="X86" s="84"/>
      <c r="Y86" s="61">
        <v>100</v>
      </c>
      <c r="Z86" s="16">
        <f t="shared" si="61"/>
        <v>0</v>
      </c>
      <c r="AA86" s="16">
        <f t="shared" si="62"/>
        <v>0</v>
      </c>
      <c r="AB86" s="16">
        <f t="shared" si="63"/>
        <v>0</v>
      </c>
      <c r="AC86" s="15">
        <f t="shared" si="64"/>
        <v>0</v>
      </c>
      <c r="AD86" s="18">
        <f t="shared" si="65"/>
        <v>82</v>
      </c>
      <c r="AE86" s="19">
        <f t="shared" si="66"/>
        <v>82</v>
      </c>
      <c r="AF86" s="19">
        <f t="shared" si="67"/>
        <v>97</v>
      </c>
    </row>
    <row r="87" spans="1:32" x14ac:dyDescent="0.25">
      <c r="A87" s="68">
        <v>80</v>
      </c>
      <c r="B87" s="70" t="s">
        <v>67</v>
      </c>
      <c r="C87" s="58">
        <v>30</v>
      </c>
      <c r="D87" s="59">
        <v>7.4</v>
      </c>
      <c r="E87" s="14">
        <f t="shared" si="49"/>
        <v>59</v>
      </c>
      <c r="F87" s="14">
        <f t="shared" si="50"/>
        <v>0</v>
      </c>
      <c r="G87" s="14">
        <f t="shared" si="51"/>
        <v>59</v>
      </c>
      <c r="H87" s="15">
        <f t="shared" si="52"/>
        <v>59</v>
      </c>
      <c r="I87" s="84"/>
      <c r="J87" s="84"/>
      <c r="K87" s="61">
        <v>420</v>
      </c>
      <c r="L87" s="14">
        <f t="shared" si="53"/>
        <v>0</v>
      </c>
      <c r="M87" s="14">
        <f t="shared" si="54"/>
        <v>15</v>
      </c>
      <c r="N87" s="14">
        <f t="shared" si="55"/>
        <v>15</v>
      </c>
      <c r="O87" s="15">
        <f t="shared" si="56"/>
        <v>15</v>
      </c>
      <c r="P87" s="96"/>
      <c r="Q87" s="96"/>
      <c r="R87" s="65">
        <v>188</v>
      </c>
      <c r="S87" s="16">
        <f t="shared" si="57"/>
        <v>0</v>
      </c>
      <c r="T87" s="16">
        <f t="shared" si="58"/>
        <v>29</v>
      </c>
      <c r="U87" s="16">
        <f t="shared" si="59"/>
        <v>29</v>
      </c>
      <c r="V87" s="15">
        <f t="shared" si="60"/>
        <v>29</v>
      </c>
      <c r="W87" s="84"/>
      <c r="X87" s="84"/>
      <c r="Y87" s="61">
        <v>100</v>
      </c>
      <c r="Z87" s="16">
        <f t="shared" si="61"/>
        <v>0</v>
      </c>
      <c r="AA87" s="16">
        <f t="shared" si="62"/>
        <v>0</v>
      </c>
      <c r="AB87" s="16">
        <f t="shared" si="63"/>
        <v>0</v>
      </c>
      <c r="AC87" s="15">
        <f t="shared" si="64"/>
        <v>0</v>
      </c>
      <c r="AD87" s="18">
        <f t="shared" si="65"/>
        <v>103</v>
      </c>
      <c r="AE87" s="19">
        <f t="shared" si="66"/>
        <v>103</v>
      </c>
      <c r="AF87" s="19">
        <f t="shared" si="67"/>
        <v>32</v>
      </c>
    </row>
    <row r="88" spans="1:32" x14ac:dyDescent="0.25">
      <c r="A88" s="68">
        <v>81</v>
      </c>
      <c r="B88" s="70" t="s">
        <v>272</v>
      </c>
      <c r="C88" s="58">
        <v>30</v>
      </c>
      <c r="D88" s="59">
        <v>7.7</v>
      </c>
      <c r="E88" s="14">
        <f t="shared" si="49"/>
        <v>53</v>
      </c>
      <c r="F88" s="14">
        <f t="shared" si="50"/>
        <v>0</v>
      </c>
      <c r="G88" s="14">
        <f t="shared" si="51"/>
        <v>53</v>
      </c>
      <c r="H88" s="15">
        <f t="shared" si="52"/>
        <v>53</v>
      </c>
      <c r="I88" s="84"/>
      <c r="J88" s="84"/>
      <c r="K88" s="61">
        <v>400</v>
      </c>
      <c r="L88" s="14">
        <f t="shared" si="53"/>
        <v>0</v>
      </c>
      <c r="M88" s="14">
        <f t="shared" si="54"/>
        <v>13</v>
      </c>
      <c r="N88" s="14">
        <f t="shared" si="55"/>
        <v>13</v>
      </c>
      <c r="O88" s="15">
        <f t="shared" si="56"/>
        <v>13</v>
      </c>
      <c r="P88" s="96"/>
      <c r="Q88" s="96"/>
      <c r="R88" s="65">
        <v>188</v>
      </c>
      <c r="S88" s="16">
        <f t="shared" si="57"/>
        <v>0</v>
      </c>
      <c r="T88" s="16">
        <f t="shared" si="58"/>
        <v>29</v>
      </c>
      <c r="U88" s="16">
        <f t="shared" si="59"/>
        <v>29</v>
      </c>
      <c r="V88" s="15">
        <f t="shared" si="60"/>
        <v>29</v>
      </c>
      <c r="W88" s="84"/>
      <c r="X88" s="84"/>
      <c r="Y88" s="61">
        <v>100</v>
      </c>
      <c r="Z88" s="16">
        <f t="shared" si="61"/>
        <v>0</v>
      </c>
      <c r="AA88" s="16">
        <f t="shared" si="62"/>
        <v>0</v>
      </c>
      <c r="AB88" s="16">
        <f t="shared" si="63"/>
        <v>0</v>
      </c>
      <c r="AC88" s="15">
        <f t="shared" si="64"/>
        <v>0</v>
      </c>
      <c r="AD88" s="18">
        <f t="shared" si="65"/>
        <v>95</v>
      </c>
      <c r="AE88" s="19">
        <f t="shared" si="66"/>
        <v>95</v>
      </c>
      <c r="AF88" s="19">
        <f t="shared" si="67"/>
        <v>48</v>
      </c>
    </row>
    <row r="89" spans="1:32" x14ac:dyDescent="0.25">
      <c r="A89" s="68">
        <v>82</v>
      </c>
      <c r="B89" s="70" t="s">
        <v>422</v>
      </c>
      <c r="C89" s="58">
        <v>31</v>
      </c>
      <c r="D89" s="59">
        <v>7.9</v>
      </c>
      <c r="E89" s="14">
        <f t="shared" si="49"/>
        <v>46</v>
      </c>
      <c r="F89" s="14">
        <f t="shared" si="50"/>
        <v>0</v>
      </c>
      <c r="G89" s="14">
        <f t="shared" si="51"/>
        <v>46</v>
      </c>
      <c r="H89" s="15">
        <f t="shared" si="52"/>
        <v>46</v>
      </c>
      <c r="I89" s="84"/>
      <c r="J89" s="84"/>
      <c r="K89" s="61">
        <v>525</v>
      </c>
      <c r="L89" s="14">
        <f t="shared" si="53"/>
        <v>0</v>
      </c>
      <c r="M89" s="14">
        <f t="shared" si="54"/>
        <v>35</v>
      </c>
      <c r="N89" s="14">
        <f t="shared" si="55"/>
        <v>35</v>
      </c>
      <c r="O89" s="15">
        <f t="shared" si="56"/>
        <v>35</v>
      </c>
      <c r="P89" s="96"/>
      <c r="Q89" s="96"/>
      <c r="R89" s="65">
        <v>196</v>
      </c>
      <c r="S89" s="16">
        <f t="shared" si="57"/>
        <v>0</v>
      </c>
      <c r="T89" s="16">
        <f t="shared" si="58"/>
        <v>33</v>
      </c>
      <c r="U89" s="16">
        <f t="shared" si="59"/>
        <v>33</v>
      </c>
      <c r="V89" s="15">
        <f t="shared" si="60"/>
        <v>33</v>
      </c>
      <c r="W89" s="84"/>
      <c r="X89" s="84"/>
      <c r="Y89" s="61">
        <v>100</v>
      </c>
      <c r="Z89" s="16">
        <f t="shared" si="61"/>
        <v>0</v>
      </c>
      <c r="AA89" s="16">
        <f t="shared" si="62"/>
        <v>0</v>
      </c>
      <c r="AB89" s="16">
        <f t="shared" si="63"/>
        <v>0</v>
      </c>
      <c r="AC89" s="15">
        <f t="shared" si="64"/>
        <v>0</v>
      </c>
      <c r="AD89" s="18">
        <f t="shared" si="65"/>
        <v>114</v>
      </c>
      <c r="AE89" s="19">
        <f t="shared" si="66"/>
        <v>114</v>
      </c>
      <c r="AF89" s="19">
        <f t="shared" si="67"/>
        <v>22</v>
      </c>
    </row>
    <row r="90" spans="1:32" x14ac:dyDescent="0.25">
      <c r="A90" s="68">
        <v>83</v>
      </c>
      <c r="B90" s="70" t="s">
        <v>421</v>
      </c>
      <c r="C90" s="58">
        <v>31</v>
      </c>
      <c r="D90" s="59">
        <v>7.8</v>
      </c>
      <c r="E90" s="14">
        <f t="shared" si="49"/>
        <v>50</v>
      </c>
      <c r="F90" s="14">
        <f t="shared" si="50"/>
        <v>0</v>
      </c>
      <c r="G90" s="14">
        <f t="shared" si="51"/>
        <v>50</v>
      </c>
      <c r="H90" s="15">
        <f t="shared" si="52"/>
        <v>50</v>
      </c>
      <c r="I90" s="84"/>
      <c r="J90" s="84"/>
      <c r="K90" s="61">
        <v>390</v>
      </c>
      <c r="L90" s="14">
        <f t="shared" si="53"/>
        <v>0</v>
      </c>
      <c r="M90" s="14">
        <f t="shared" si="54"/>
        <v>12</v>
      </c>
      <c r="N90" s="14">
        <f t="shared" si="55"/>
        <v>12</v>
      </c>
      <c r="O90" s="15">
        <f t="shared" si="56"/>
        <v>12</v>
      </c>
      <c r="P90" s="96"/>
      <c r="Q90" s="96"/>
      <c r="R90" s="65">
        <v>193</v>
      </c>
      <c r="S90" s="16">
        <f t="shared" si="57"/>
        <v>0</v>
      </c>
      <c r="T90" s="16">
        <f t="shared" si="58"/>
        <v>31</v>
      </c>
      <c r="U90" s="16">
        <f t="shared" si="59"/>
        <v>31</v>
      </c>
      <c r="V90" s="15">
        <f t="shared" si="60"/>
        <v>31</v>
      </c>
      <c r="W90" s="84"/>
      <c r="X90" s="84"/>
      <c r="Y90" s="61">
        <v>100</v>
      </c>
      <c r="Z90" s="16">
        <f t="shared" si="61"/>
        <v>0</v>
      </c>
      <c r="AA90" s="16">
        <f t="shared" si="62"/>
        <v>0</v>
      </c>
      <c r="AB90" s="16">
        <f t="shared" si="63"/>
        <v>0</v>
      </c>
      <c r="AC90" s="15">
        <f t="shared" si="64"/>
        <v>0</v>
      </c>
      <c r="AD90" s="18">
        <f t="shared" si="65"/>
        <v>93</v>
      </c>
      <c r="AE90" s="19">
        <f t="shared" si="66"/>
        <v>93</v>
      </c>
      <c r="AF90" s="19">
        <f t="shared" si="67"/>
        <v>55</v>
      </c>
    </row>
    <row r="91" spans="1:32" x14ac:dyDescent="0.25">
      <c r="A91" s="68">
        <v>84</v>
      </c>
      <c r="B91" s="70" t="s">
        <v>424</v>
      </c>
      <c r="C91" s="58">
        <v>31</v>
      </c>
      <c r="D91" s="59">
        <v>7.7</v>
      </c>
      <c r="E91" s="14">
        <f t="shared" si="49"/>
        <v>53</v>
      </c>
      <c r="F91" s="14">
        <f t="shared" si="50"/>
        <v>0</v>
      </c>
      <c r="G91" s="14">
        <f t="shared" si="51"/>
        <v>53</v>
      </c>
      <c r="H91" s="15">
        <f t="shared" si="52"/>
        <v>53</v>
      </c>
      <c r="I91" s="84"/>
      <c r="J91" s="84"/>
      <c r="K91" s="61">
        <v>390</v>
      </c>
      <c r="L91" s="14">
        <f t="shared" si="53"/>
        <v>0</v>
      </c>
      <c r="M91" s="14">
        <f t="shared" si="54"/>
        <v>12</v>
      </c>
      <c r="N91" s="14">
        <f t="shared" si="55"/>
        <v>12</v>
      </c>
      <c r="O91" s="15">
        <f t="shared" si="56"/>
        <v>12</v>
      </c>
      <c r="P91" s="96"/>
      <c r="Q91" s="96"/>
      <c r="R91" s="65">
        <v>190</v>
      </c>
      <c r="S91" s="16">
        <f t="shared" si="57"/>
        <v>0</v>
      </c>
      <c r="T91" s="16">
        <f t="shared" si="58"/>
        <v>30</v>
      </c>
      <c r="U91" s="16">
        <f t="shared" si="59"/>
        <v>30</v>
      </c>
      <c r="V91" s="15">
        <f t="shared" si="60"/>
        <v>30</v>
      </c>
      <c r="W91" s="84"/>
      <c r="X91" s="84"/>
      <c r="Y91" s="61">
        <v>100</v>
      </c>
      <c r="Z91" s="16">
        <f t="shared" si="61"/>
        <v>0</v>
      </c>
      <c r="AA91" s="16">
        <f t="shared" si="62"/>
        <v>0</v>
      </c>
      <c r="AB91" s="16">
        <f t="shared" si="63"/>
        <v>0</v>
      </c>
      <c r="AC91" s="15">
        <f t="shared" si="64"/>
        <v>0</v>
      </c>
      <c r="AD91" s="18">
        <f t="shared" si="65"/>
        <v>95</v>
      </c>
      <c r="AE91" s="19">
        <f t="shared" si="66"/>
        <v>95</v>
      </c>
      <c r="AF91" s="19">
        <f t="shared" si="67"/>
        <v>48</v>
      </c>
    </row>
    <row r="92" spans="1:32" x14ac:dyDescent="0.25">
      <c r="A92" s="68">
        <v>85</v>
      </c>
      <c r="B92" s="70" t="s">
        <v>423</v>
      </c>
      <c r="C92" s="58">
        <v>31</v>
      </c>
      <c r="D92" s="59">
        <v>7.6</v>
      </c>
      <c r="E92" s="14">
        <f t="shared" si="49"/>
        <v>55</v>
      </c>
      <c r="F92" s="14">
        <f t="shared" si="50"/>
        <v>0</v>
      </c>
      <c r="G92" s="14">
        <f t="shared" si="51"/>
        <v>55</v>
      </c>
      <c r="H92" s="15">
        <f t="shared" si="52"/>
        <v>55</v>
      </c>
      <c r="I92" s="84"/>
      <c r="J92" s="84"/>
      <c r="K92" s="61">
        <v>540</v>
      </c>
      <c r="L92" s="14">
        <f t="shared" si="53"/>
        <v>0</v>
      </c>
      <c r="M92" s="14">
        <f t="shared" si="54"/>
        <v>38</v>
      </c>
      <c r="N92" s="14">
        <f t="shared" si="55"/>
        <v>38</v>
      </c>
      <c r="O92" s="15">
        <f t="shared" si="56"/>
        <v>38</v>
      </c>
      <c r="P92" s="96"/>
      <c r="Q92" s="96"/>
      <c r="R92" s="65">
        <v>184</v>
      </c>
      <c r="S92" s="16">
        <f t="shared" si="57"/>
        <v>0</v>
      </c>
      <c r="T92" s="16">
        <f t="shared" si="58"/>
        <v>27</v>
      </c>
      <c r="U92" s="16">
        <f t="shared" si="59"/>
        <v>27</v>
      </c>
      <c r="V92" s="15">
        <f t="shared" si="60"/>
        <v>27</v>
      </c>
      <c r="W92" s="84"/>
      <c r="X92" s="84"/>
      <c r="Y92" s="61">
        <v>100</v>
      </c>
      <c r="Z92" s="16">
        <f t="shared" si="61"/>
        <v>0</v>
      </c>
      <c r="AA92" s="16">
        <f t="shared" si="62"/>
        <v>0</v>
      </c>
      <c r="AB92" s="16">
        <f t="shared" si="63"/>
        <v>0</v>
      </c>
      <c r="AC92" s="15">
        <f t="shared" si="64"/>
        <v>0</v>
      </c>
      <c r="AD92" s="18">
        <f t="shared" si="65"/>
        <v>120</v>
      </c>
      <c r="AE92" s="19">
        <f t="shared" si="66"/>
        <v>120</v>
      </c>
      <c r="AF92" s="19">
        <f t="shared" si="67"/>
        <v>12</v>
      </c>
    </row>
    <row r="93" spans="1:32" x14ac:dyDescent="0.25">
      <c r="A93" s="68">
        <v>86</v>
      </c>
      <c r="B93" s="70" t="s">
        <v>420</v>
      </c>
      <c r="C93" s="58">
        <v>31</v>
      </c>
      <c r="D93" s="59">
        <v>7.5</v>
      </c>
      <c r="E93" s="14">
        <f t="shared" si="49"/>
        <v>57</v>
      </c>
      <c r="F93" s="14">
        <f t="shared" si="50"/>
        <v>0</v>
      </c>
      <c r="G93" s="14">
        <f t="shared" si="51"/>
        <v>57</v>
      </c>
      <c r="H93" s="15">
        <f t="shared" si="52"/>
        <v>57</v>
      </c>
      <c r="I93" s="84"/>
      <c r="J93" s="84"/>
      <c r="K93" s="61">
        <v>350</v>
      </c>
      <c r="L93" s="14">
        <f t="shared" si="53"/>
        <v>0</v>
      </c>
      <c r="M93" s="14">
        <f t="shared" si="54"/>
        <v>8</v>
      </c>
      <c r="N93" s="14">
        <f t="shared" si="55"/>
        <v>8</v>
      </c>
      <c r="O93" s="15">
        <f t="shared" si="56"/>
        <v>8</v>
      </c>
      <c r="P93" s="96"/>
      <c r="Q93" s="96"/>
      <c r="R93" s="65">
        <v>184</v>
      </c>
      <c r="S93" s="16">
        <f t="shared" si="57"/>
        <v>0</v>
      </c>
      <c r="T93" s="16">
        <f t="shared" si="58"/>
        <v>27</v>
      </c>
      <c r="U93" s="16">
        <f t="shared" si="59"/>
        <v>27</v>
      </c>
      <c r="V93" s="15">
        <f t="shared" si="60"/>
        <v>27</v>
      </c>
      <c r="W93" s="84"/>
      <c r="X93" s="84"/>
      <c r="Y93" s="61">
        <v>100</v>
      </c>
      <c r="Z93" s="16">
        <f t="shared" si="61"/>
        <v>0</v>
      </c>
      <c r="AA93" s="16">
        <f t="shared" si="62"/>
        <v>0</v>
      </c>
      <c r="AB93" s="16">
        <f t="shared" si="63"/>
        <v>0</v>
      </c>
      <c r="AC93" s="15">
        <f t="shared" si="64"/>
        <v>0</v>
      </c>
      <c r="AD93" s="18">
        <f t="shared" si="65"/>
        <v>92</v>
      </c>
      <c r="AE93" s="19">
        <f t="shared" si="66"/>
        <v>92</v>
      </c>
      <c r="AF93" s="19">
        <f t="shared" si="67"/>
        <v>57</v>
      </c>
    </row>
    <row r="94" spans="1:32" x14ac:dyDescent="0.25">
      <c r="A94" s="68">
        <v>87</v>
      </c>
      <c r="B94" s="72" t="s">
        <v>224</v>
      </c>
      <c r="C94" s="58">
        <v>32</v>
      </c>
      <c r="D94" s="59"/>
      <c r="E94" s="14">
        <f t="shared" si="49"/>
        <v>0</v>
      </c>
      <c r="F94" s="14">
        <f t="shared" si="50"/>
        <v>0</v>
      </c>
      <c r="G94" s="14">
        <f t="shared" si="51"/>
        <v>0</v>
      </c>
      <c r="H94" s="15">
        <f t="shared" si="52"/>
        <v>0</v>
      </c>
      <c r="I94" s="84"/>
      <c r="J94" s="84"/>
      <c r="K94" s="61"/>
      <c r="L94" s="14">
        <f t="shared" si="53"/>
        <v>0</v>
      </c>
      <c r="M94" s="14">
        <f t="shared" si="54"/>
        <v>0</v>
      </c>
      <c r="N94" s="14">
        <f t="shared" si="55"/>
        <v>0</v>
      </c>
      <c r="O94" s="15">
        <f t="shared" si="56"/>
        <v>0</v>
      </c>
      <c r="P94" s="96"/>
      <c r="Q94" s="96"/>
      <c r="R94" s="65"/>
      <c r="S94" s="16">
        <f t="shared" si="57"/>
        <v>0</v>
      </c>
      <c r="T94" s="16">
        <f t="shared" si="58"/>
        <v>0</v>
      </c>
      <c r="U94" s="16">
        <f t="shared" si="59"/>
        <v>0</v>
      </c>
      <c r="V94" s="15">
        <f t="shared" si="60"/>
        <v>0</v>
      </c>
      <c r="W94" s="84"/>
      <c r="X94" s="84"/>
      <c r="Y94" s="61">
        <v>100</v>
      </c>
      <c r="Z94" s="16">
        <f t="shared" si="61"/>
        <v>0</v>
      </c>
      <c r="AA94" s="16">
        <f t="shared" si="62"/>
        <v>0</v>
      </c>
      <c r="AB94" s="16">
        <f t="shared" si="63"/>
        <v>0</v>
      </c>
      <c r="AC94" s="15">
        <f t="shared" si="64"/>
        <v>0</v>
      </c>
      <c r="AD94" s="18">
        <f t="shared" si="65"/>
        <v>0</v>
      </c>
      <c r="AE94" s="19">
        <f t="shared" si="66"/>
        <v>0</v>
      </c>
      <c r="AF94" s="19">
        <f t="shared" si="67"/>
        <v>202</v>
      </c>
    </row>
    <row r="95" spans="1:32" x14ac:dyDescent="0.25">
      <c r="A95" s="68">
        <v>88</v>
      </c>
      <c r="B95" s="70" t="s">
        <v>226</v>
      </c>
      <c r="C95" s="58">
        <v>32</v>
      </c>
      <c r="D95" s="59">
        <v>7.6</v>
      </c>
      <c r="E95" s="14">
        <f t="shared" si="49"/>
        <v>55</v>
      </c>
      <c r="F95" s="14">
        <f t="shared" si="50"/>
        <v>0</v>
      </c>
      <c r="G95" s="14">
        <f t="shared" si="51"/>
        <v>55</v>
      </c>
      <c r="H95" s="15">
        <f t="shared" si="52"/>
        <v>55</v>
      </c>
      <c r="I95" s="84"/>
      <c r="J95" s="84"/>
      <c r="K95" s="61">
        <v>305</v>
      </c>
      <c r="L95" s="14">
        <f t="shared" si="53"/>
        <v>0</v>
      </c>
      <c r="M95" s="14">
        <f t="shared" si="54"/>
        <v>3</v>
      </c>
      <c r="N95" s="14">
        <f t="shared" si="55"/>
        <v>3</v>
      </c>
      <c r="O95" s="15">
        <f t="shared" si="56"/>
        <v>3</v>
      </c>
      <c r="P95" s="96"/>
      <c r="Q95" s="96"/>
      <c r="R95" s="65">
        <v>184</v>
      </c>
      <c r="S95" s="16">
        <f t="shared" si="57"/>
        <v>0</v>
      </c>
      <c r="T95" s="16">
        <f t="shared" si="58"/>
        <v>27</v>
      </c>
      <c r="U95" s="16">
        <f t="shared" si="59"/>
        <v>27</v>
      </c>
      <c r="V95" s="15">
        <f t="shared" si="60"/>
        <v>27</v>
      </c>
      <c r="W95" s="84"/>
      <c r="X95" s="84"/>
      <c r="Y95" s="61">
        <v>100</v>
      </c>
      <c r="Z95" s="16">
        <f t="shared" si="61"/>
        <v>0</v>
      </c>
      <c r="AA95" s="16">
        <f t="shared" si="62"/>
        <v>0</v>
      </c>
      <c r="AB95" s="16">
        <f t="shared" si="63"/>
        <v>0</v>
      </c>
      <c r="AC95" s="15">
        <f t="shared" si="64"/>
        <v>0</v>
      </c>
      <c r="AD95" s="18">
        <f t="shared" si="65"/>
        <v>85</v>
      </c>
      <c r="AE95" s="19">
        <f t="shared" si="66"/>
        <v>85</v>
      </c>
      <c r="AF95" s="19">
        <f t="shared" si="67"/>
        <v>84</v>
      </c>
    </row>
    <row r="96" spans="1:32" x14ac:dyDescent="0.25">
      <c r="A96" s="68">
        <v>89</v>
      </c>
      <c r="B96" s="72" t="s">
        <v>227</v>
      </c>
      <c r="C96" s="58">
        <v>32</v>
      </c>
      <c r="D96" s="59"/>
      <c r="E96" s="14">
        <f t="shared" si="49"/>
        <v>0</v>
      </c>
      <c r="F96" s="14">
        <f t="shared" si="50"/>
        <v>0</v>
      </c>
      <c r="G96" s="14">
        <f t="shared" si="51"/>
        <v>0</v>
      </c>
      <c r="H96" s="15">
        <f t="shared" si="52"/>
        <v>0</v>
      </c>
      <c r="I96" s="84"/>
      <c r="J96" s="84"/>
      <c r="K96" s="61"/>
      <c r="L96" s="14">
        <f t="shared" si="53"/>
        <v>0</v>
      </c>
      <c r="M96" s="14">
        <f t="shared" si="54"/>
        <v>0</v>
      </c>
      <c r="N96" s="14">
        <f t="shared" si="55"/>
        <v>0</v>
      </c>
      <c r="O96" s="15">
        <f t="shared" si="56"/>
        <v>0</v>
      </c>
      <c r="P96" s="96"/>
      <c r="Q96" s="96"/>
      <c r="R96" s="65"/>
      <c r="S96" s="16">
        <f t="shared" si="57"/>
        <v>0</v>
      </c>
      <c r="T96" s="16">
        <f t="shared" si="58"/>
        <v>0</v>
      </c>
      <c r="U96" s="16">
        <f t="shared" si="59"/>
        <v>0</v>
      </c>
      <c r="V96" s="15">
        <f t="shared" si="60"/>
        <v>0</v>
      </c>
      <c r="W96" s="84"/>
      <c r="X96" s="84"/>
      <c r="Y96" s="61">
        <v>100</v>
      </c>
      <c r="Z96" s="16">
        <f t="shared" si="61"/>
        <v>0</v>
      </c>
      <c r="AA96" s="16">
        <f t="shared" si="62"/>
        <v>0</v>
      </c>
      <c r="AB96" s="16">
        <f t="shared" si="63"/>
        <v>0</v>
      </c>
      <c r="AC96" s="15">
        <f t="shared" si="64"/>
        <v>0</v>
      </c>
      <c r="AD96" s="18">
        <f t="shared" si="65"/>
        <v>0</v>
      </c>
      <c r="AE96" s="19">
        <f t="shared" si="66"/>
        <v>0</v>
      </c>
      <c r="AF96" s="19">
        <f t="shared" si="67"/>
        <v>202</v>
      </c>
    </row>
    <row r="97" spans="1:32" x14ac:dyDescent="0.25">
      <c r="A97" s="68">
        <v>90</v>
      </c>
      <c r="B97" s="70" t="s">
        <v>225</v>
      </c>
      <c r="C97" s="58">
        <v>32</v>
      </c>
      <c r="D97" s="59">
        <v>8.4</v>
      </c>
      <c r="E97" s="14">
        <f t="shared" si="49"/>
        <v>28</v>
      </c>
      <c r="F97" s="14">
        <f t="shared" si="50"/>
        <v>0</v>
      </c>
      <c r="G97" s="14">
        <f t="shared" si="51"/>
        <v>28</v>
      </c>
      <c r="H97" s="15">
        <f t="shared" si="52"/>
        <v>28</v>
      </c>
      <c r="I97" s="84"/>
      <c r="J97" s="84"/>
      <c r="K97" s="61">
        <v>330</v>
      </c>
      <c r="L97" s="14">
        <f t="shared" si="53"/>
        <v>0</v>
      </c>
      <c r="M97" s="14">
        <f t="shared" si="54"/>
        <v>6</v>
      </c>
      <c r="N97" s="14">
        <f t="shared" si="55"/>
        <v>6</v>
      </c>
      <c r="O97" s="15">
        <f t="shared" si="56"/>
        <v>6</v>
      </c>
      <c r="P97" s="96"/>
      <c r="Q97" s="96"/>
      <c r="R97" s="65">
        <v>171</v>
      </c>
      <c r="S97" s="16">
        <f t="shared" si="57"/>
        <v>0</v>
      </c>
      <c r="T97" s="16">
        <f t="shared" si="58"/>
        <v>20</v>
      </c>
      <c r="U97" s="16">
        <f t="shared" si="59"/>
        <v>20</v>
      </c>
      <c r="V97" s="15">
        <f t="shared" si="60"/>
        <v>20</v>
      </c>
      <c r="W97" s="84"/>
      <c r="X97" s="84"/>
      <c r="Y97" s="61">
        <v>100</v>
      </c>
      <c r="Z97" s="16">
        <f t="shared" si="61"/>
        <v>0</v>
      </c>
      <c r="AA97" s="16">
        <f t="shared" si="62"/>
        <v>0</v>
      </c>
      <c r="AB97" s="16">
        <f t="shared" si="63"/>
        <v>0</v>
      </c>
      <c r="AC97" s="15">
        <f t="shared" si="64"/>
        <v>0</v>
      </c>
      <c r="AD97" s="18">
        <f t="shared" si="65"/>
        <v>54</v>
      </c>
      <c r="AE97" s="19">
        <f t="shared" si="66"/>
        <v>54</v>
      </c>
      <c r="AF97" s="19">
        <f t="shared" si="67"/>
        <v>159</v>
      </c>
    </row>
    <row r="98" spans="1:32" x14ac:dyDescent="0.25">
      <c r="A98" s="68">
        <v>91</v>
      </c>
      <c r="B98" s="73" t="s">
        <v>228</v>
      </c>
      <c r="C98" s="58">
        <v>32</v>
      </c>
      <c r="D98" s="59">
        <v>0</v>
      </c>
      <c r="E98" s="14">
        <f t="shared" si="49"/>
        <v>0</v>
      </c>
      <c r="F98" s="14">
        <f t="shared" si="50"/>
        <v>0</v>
      </c>
      <c r="G98" s="14">
        <f t="shared" si="51"/>
        <v>0</v>
      </c>
      <c r="H98" s="15">
        <f t="shared" si="52"/>
        <v>0</v>
      </c>
      <c r="I98" s="84"/>
      <c r="J98" s="84"/>
      <c r="K98" s="61">
        <v>510</v>
      </c>
      <c r="L98" s="14">
        <f t="shared" si="53"/>
        <v>0</v>
      </c>
      <c r="M98" s="14">
        <f t="shared" si="54"/>
        <v>32</v>
      </c>
      <c r="N98" s="14">
        <f t="shared" si="55"/>
        <v>32</v>
      </c>
      <c r="O98" s="15">
        <f t="shared" si="56"/>
        <v>32</v>
      </c>
      <c r="P98" s="96"/>
      <c r="Q98" s="96"/>
      <c r="R98" s="65">
        <v>0</v>
      </c>
      <c r="S98" s="16">
        <f t="shared" si="57"/>
        <v>0</v>
      </c>
      <c r="T98" s="16">
        <f t="shared" si="58"/>
        <v>0</v>
      </c>
      <c r="U98" s="16">
        <f t="shared" si="59"/>
        <v>0</v>
      </c>
      <c r="V98" s="15">
        <f t="shared" si="60"/>
        <v>0</v>
      </c>
      <c r="W98" s="84"/>
      <c r="X98" s="84"/>
      <c r="Y98" s="61">
        <v>100</v>
      </c>
      <c r="Z98" s="16">
        <f t="shared" si="61"/>
        <v>0</v>
      </c>
      <c r="AA98" s="16">
        <f t="shared" si="62"/>
        <v>0</v>
      </c>
      <c r="AB98" s="16">
        <f t="shared" si="63"/>
        <v>0</v>
      </c>
      <c r="AC98" s="15">
        <f t="shared" si="64"/>
        <v>0</v>
      </c>
      <c r="AD98" s="18">
        <f t="shared" si="65"/>
        <v>32</v>
      </c>
      <c r="AE98" s="19">
        <f t="shared" si="66"/>
        <v>32</v>
      </c>
      <c r="AF98" s="19">
        <f t="shared" si="67"/>
        <v>193</v>
      </c>
    </row>
    <row r="99" spans="1:32" x14ac:dyDescent="0.25">
      <c r="A99" s="68">
        <v>92</v>
      </c>
      <c r="B99" s="70" t="s">
        <v>391</v>
      </c>
      <c r="C99" s="58">
        <v>34</v>
      </c>
      <c r="D99" s="59">
        <v>8</v>
      </c>
      <c r="E99" s="14">
        <f t="shared" si="49"/>
        <v>42</v>
      </c>
      <c r="F99" s="14">
        <f t="shared" si="50"/>
        <v>0</v>
      </c>
      <c r="G99" s="14">
        <f t="shared" si="51"/>
        <v>42</v>
      </c>
      <c r="H99" s="15">
        <f t="shared" si="52"/>
        <v>42</v>
      </c>
      <c r="I99" s="84"/>
      <c r="J99" s="84"/>
      <c r="K99" s="61">
        <v>300</v>
      </c>
      <c r="L99" s="14">
        <f t="shared" si="53"/>
        <v>0</v>
      </c>
      <c r="M99" s="14">
        <f t="shared" si="54"/>
        <v>3</v>
      </c>
      <c r="N99" s="14">
        <f t="shared" si="55"/>
        <v>3</v>
      </c>
      <c r="O99" s="15">
        <f t="shared" si="56"/>
        <v>3</v>
      </c>
      <c r="P99" s="96"/>
      <c r="Q99" s="96"/>
      <c r="R99" s="65">
        <v>203</v>
      </c>
      <c r="S99" s="16">
        <f t="shared" si="57"/>
        <v>0</v>
      </c>
      <c r="T99" s="16">
        <f t="shared" si="58"/>
        <v>38</v>
      </c>
      <c r="U99" s="16">
        <f t="shared" si="59"/>
        <v>38</v>
      </c>
      <c r="V99" s="15">
        <f t="shared" si="60"/>
        <v>38</v>
      </c>
      <c r="W99" s="84"/>
      <c r="X99" s="84"/>
      <c r="Y99" s="61">
        <v>100</v>
      </c>
      <c r="Z99" s="16">
        <f t="shared" si="61"/>
        <v>0</v>
      </c>
      <c r="AA99" s="16">
        <f t="shared" si="62"/>
        <v>0</v>
      </c>
      <c r="AB99" s="16">
        <f t="shared" si="63"/>
        <v>0</v>
      </c>
      <c r="AC99" s="15">
        <f t="shared" si="64"/>
        <v>0</v>
      </c>
      <c r="AD99" s="18">
        <f t="shared" si="65"/>
        <v>83</v>
      </c>
      <c r="AE99" s="19">
        <f t="shared" si="66"/>
        <v>83</v>
      </c>
      <c r="AF99" s="19">
        <f t="shared" si="67"/>
        <v>92</v>
      </c>
    </row>
    <row r="100" spans="1:32" x14ac:dyDescent="0.25">
      <c r="A100" s="68">
        <v>93</v>
      </c>
      <c r="B100" s="70" t="s">
        <v>389</v>
      </c>
      <c r="C100" s="58">
        <v>34</v>
      </c>
      <c r="D100" s="59">
        <v>8</v>
      </c>
      <c r="E100" s="14">
        <f t="shared" si="49"/>
        <v>42</v>
      </c>
      <c r="F100" s="14">
        <f t="shared" si="50"/>
        <v>0</v>
      </c>
      <c r="G100" s="14">
        <f t="shared" si="51"/>
        <v>42</v>
      </c>
      <c r="H100" s="15">
        <f t="shared" si="52"/>
        <v>42</v>
      </c>
      <c r="I100" s="84"/>
      <c r="J100" s="84"/>
      <c r="K100" s="61">
        <v>390</v>
      </c>
      <c r="L100" s="14">
        <f t="shared" si="53"/>
        <v>0</v>
      </c>
      <c r="M100" s="14">
        <f t="shared" si="54"/>
        <v>12</v>
      </c>
      <c r="N100" s="14">
        <f t="shared" si="55"/>
        <v>12</v>
      </c>
      <c r="O100" s="15">
        <f t="shared" si="56"/>
        <v>12</v>
      </c>
      <c r="P100" s="96"/>
      <c r="Q100" s="96"/>
      <c r="R100" s="65">
        <v>195</v>
      </c>
      <c r="S100" s="16">
        <f t="shared" si="57"/>
        <v>0</v>
      </c>
      <c r="T100" s="16">
        <f t="shared" si="58"/>
        <v>32</v>
      </c>
      <c r="U100" s="16">
        <f t="shared" si="59"/>
        <v>32</v>
      </c>
      <c r="V100" s="15">
        <f t="shared" si="60"/>
        <v>32</v>
      </c>
      <c r="W100" s="84"/>
      <c r="X100" s="84"/>
      <c r="Y100" s="61">
        <v>100</v>
      </c>
      <c r="Z100" s="16">
        <f t="shared" si="61"/>
        <v>0</v>
      </c>
      <c r="AA100" s="16">
        <f t="shared" si="62"/>
        <v>0</v>
      </c>
      <c r="AB100" s="16">
        <f t="shared" si="63"/>
        <v>0</v>
      </c>
      <c r="AC100" s="15">
        <f t="shared" si="64"/>
        <v>0</v>
      </c>
      <c r="AD100" s="18">
        <f t="shared" si="65"/>
        <v>86</v>
      </c>
      <c r="AE100" s="19">
        <f t="shared" si="66"/>
        <v>86</v>
      </c>
      <c r="AF100" s="19">
        <f t="shared" si="67"/>
        <v>80</v>
      </c>
    </row>
    <row r="101" spans="1:32" x14ac:dyDescent="0.25">
      <c r="A101" s="68">
        <v>94</v>
      </c>
      <c r="B101" s="70" t="s">
        <v>392</v>
      </c>
      <c r="C101" s="58">
        <v>34</v>
      </c>
      <c r="D101" s="59">
        <v>7.7</v>
      </c>
      <c r="E101" s="14">
        <f t="shared" si="49"/>
        <v>53</v>
      </c>
      <c r="F101" s="14">
        <f t="shared" si="50"/>
        <v>0</v>
      </c>
      <c r="G101" s="14">
        <f t="shared" si="51"/>
        <v>53</v>
      </c>
      <c r="H101" s="15">
        <f t="shared" si="52"/>
        <v>53</v>
      </c>
      <c r="I101" s="84"/>
      <c r="J101" s="84"/>
      <c r="K101" s="61">
        <v>410</v>
      </c>
      <c r="L101" s="14">
        <f t="shared" si="53"/>
        <v>0</v>
      </c>
      <c r="M101" s="14">
        <f t="shared" si="54"/>
        <v>14</v>
      </c>
      <c r="N101" s="14">
        <f t="shared" si="55"/>
        <v>14</v>
      </c>
      <c r="O101" s="15">
        <f t="shared" si="56"/>
        <v>14</v>
      </c>
      <c r="P101" s="96"/>
      <c r="Q101" s="96"/>
      <c r="R101" s="65">
        <v>180</v>
      </c>
      <c r="S101" s="16">
        <f t="shared" si="57"/>
        <v>0</v>
      </c>
      <c r="T101" s="16">
        <f t="shared" si="58"/>
        <v>25</v>
      </c>
      <c r="U101" s="16">
        <f t="shared" si="59"/>
        <v>25</v>
      </c>
      <c r="V101" s="15">
        <f t="shared" si="60"/>
        <v>25</v>
      </c>
      <c r="W101" s="84"/>
      <c r="X101" s="84"/>
      <c r="Y101" s="61">
        <v>100</v>
      </c>
      <c r="Z101" s="16">
        <f t="shared" si="61"/>
        <v>0</v>
      </c>
      <c r="AA101" s="16">
        <f t="shared" si="62"/>
        <v>0</v>
      </c>
      <c r="AB101" s="16">
        <f t="shared" si="63"/>
        <v>0</v>
      </c>
      <c r="AC101" s="15">
        <f t="shared" si="64"/>
        <v>0</v>
      </c>
      <c r="AD101" s="18">
        <f t="shared" si="65"/>
        <v>92</v>
      </c>
      <c r="AE101" s="19">
        <f t="shared" si="66"/>
        <v>92</v>
      </c>
      <c r="AF101" s="19">
        <f t="shared" si="67"/>
        <v>57</v>
      </c>
    </row>
    <row r="102" spans="1:32" x14ac:dyDescent="0.25">
      <c r="A102" s="68">
        <v>95</v>
      </c>
      <c r="B102" s="70" t="s">
        <v>390</v>
      </c>
      <c r="C102" s="58">
        <v>34</v>
      </c>
      <c r="D102" s="59">
        <v>7.8</v>
      </c>
      <c r="E102" s="14">
        <f t="shared" si="49"/>
        <v>50</v>
      </c>
      <c r="F102" s="14">
        <f t="shared" si="50"/>
        <v>0</v>
      </c>
      <c r="G102" s="14">
        <f t="shared" si="51"/>
        <v>50</v>
      </c>
      <c r="H102" s="15">
        <f t="shared" si="52"/>
        <v>50</v>
      </c>
      <c r="I102" s="84"/>
      <c r="J102" s="84"/>
      <c r="K102" s="61">
        <v>365</v>
      </c>
      <c r="L102" s="14">
        <f t="shared" si="53"/>
        <v>0</v>
      </c>
      <c r="M102" s="14">
        <f t="shared" si="54"/>
        <v>9</v>
      </c>
      <c r="N102" s="14">
        <f t="shared" si="55"/>
        <v>9</v>
      </c>
      <c r="O102" s="15">
        <f t="shared" si="56"/>
        <v>9</v>
      </c>
      <c r="P102" s="96"/>
      <c r="Q102" s="96"/>
      <c r="R102" s="65">
        <v>175</v>
      </c>
      <c r="S102" s="16">
        <f t="shared" si="57"/>
        <v>0</v>
      </c>
      <c r="T102" s="16">
        <f t="shared" si="58"/>
        <v>22</v>
      </c>
      <c r="U102" s="16">
        <f t="shared" si="59"/>
        <v>22</v>
      </c>
      <c r="V102" s="15">
        <f t="shared" si="60"/>
        <v>22</v>
      </c>
      <c r="W102" s="84"/>
      <c r="X102" s="84"/>
      <c r="Y102" s="61">
        <v>100</v>
      </c>
      <c r="Z102" s="16">
        <f t="shared" si="61"/>
        <v>0</v>
      </c>
      <c r="AA102" s="16">
        <f t="shared" si="62"/>
        <v>0</v>
      </c>
      <c r="AB102" s="16">
        <f t="shared" si="63"/>
        <v>0</v>
      </c>
      <c r="AC102" s="15">
        <f t="shared" si="64"/>
        <v>0</v>
      </c>
      <c r="AD102" s="18">
        <f t="shared" si="65"/>
        <v>81</v>
      </c>
      <c r="AE102" s="19">
        <f t="shared" si="66"/>
        <v>81</v>
      </c>
      <c r="AF102" s="19">
        <f t="shared" si="67"/>
        <v>101</v>
      </c>
    </row>
    <row r="103" spans="1:32" x14ac:dyDescent="0.25">
      <c r="A103" s="68">
        <v>96</v>
      </c>
      <c r="B103" s="70" t="s">
        <v>275</v>
      </c>
      <c r="C103" s="58">
        <v>34</v>
      </c>
      <c r="D103" s="59">
        <v>8.3000000000000007</v>
      </c>
      <c r="E103" s="14">
        <f t="shared" si="49"/>
        <v>31</v>
      </c>
      <c r="F103" s="14">
        <f t="shared" si="50"/>
        <v>0</v>
      </c>
      <c r="G103" s="14">
        <f t="shared" si="51"/>
        <v>31</v>
      </c>
      <c r="H103" s="15">
        <f t="shared" si="52"/>
        <v>31</v>
      </c>
      <c r="I103" s="84"/>
      <c r="J103" s="84"/>
      <c r="K103" s="61">
        <v>300</v>
      </c>
      <c r="L103" s="14">
        <f t="shared" si="53"/>
        <v>0</v>
      </c>
      <c r="M103" s="14">
        <f t="shared" si="54"/>
        <v>3</v>
      </c>
      <c r="N103" s="14">
        <f t="shared" si="55"/>
        <v>3</v>
      </c>
      <c r="O103" s="15">
        <f t="shared" si="56"/>
        <v>3</v>
      </c>
      <c r="P103" s="96"/>
      <c r="Q103" s="96"/>
      <c r="R103" s="65">
        <v>172</v>
      </c>
      <c r="S103" s="16">
        <f t="shared" si="57"/>
        <v>0</v>
      </c>
      <c r="T103" s="16">
        <f t="shared" si="58"/>
        <v>21</v>
      </c>
      <c r="U103" s="16">
        <f t="shared" si="59"/>
        <v>21</v>
      </c>
      <c r="V103" s="15">
        <f t="shared" si="60"/>
        <v>21</v>
      </c>
      <c r="W103" s="84"/>
      <c r="X103" s="84"/>
      <c r="Y103" s="61">
        <v>100</v>
      </c>
      <c r="Z103" s="16">
        <f t="shared" si="61"/>
        <v>0</v>
      </c>
      <c r="AA103" s="16">
        <f t="shared" si="62"/>
        <v>0</v>
      </c>
      <c r="AB103" s="16">
        <f t="shared" si="63"/>
        <v>0</v>
      </c>
      <c r="AC103" s="15">
        <f t="shared" si="64"/>
        <v>0</v>
      </c>
      <c r="AD103" s="18">
        <f t="shared" si="65"/>
        <v>55</v>
      </c>
      <c r="AE103" s="19">
        <f t="shared" si="66"/>
        <v>55</v>
      </c>
      <c r="AF103" s="19">
        <f t="shared" si="67"/>
        <v>155</v>
      </c>
    </row>
    <row r="104" spans="1:32" x14ac:dyDescent="0.25">
      <c r="A104" s="68">
        <v>97</v>
      </c>
      <c r="B104" s="70" t="s">
        <v>145</v>
      </c>
      <c r="C104" s="58">
        <v>35</v>
      </c>
      <c r="D104" s="59">
        <v>8</v>
      </c>
      <c r="E104" s="14">
        <f t="shared" si="49"/>
        <v>42</v>
      </c>
      <c r="F104" s="14">
        <f t="shared" si="50"/>
        <v>0</v>
      </c>
      <c r="G104" s="14">
        <f t="shared" si="51"/>
        <v>42</v>
      </c>
      <c r="H104" s="15">
        <f t="shared" si="52"/>
        <v>42</v>
      </c>
      <c r="I104" s="84"/>
      <c r="J104" s="84"/>
      <c r="K104" s="61">
        <v>420</v>
      </c>
      <c r="L104" s="14">
        <f t="shared" si="53"/>
        <v>0</v>
      </c>
      <c r="M104" s="14">
        <f t="shared" si="54"/>
        <v>15</v>
      </c>
      <c r="N104" s="14">
        <f t="shared" si="55"/>
        <v>15</v>
      </c>
      <c r="O104" s="15">
        <f t="shared" si="56"/>
        <v>15</v>
      </c>
      <c r="P104" s="96"/>
      <c r="Q104" s="96"/>
      <c r="R104" s="65">
        <v>205</v>
      </c>
      <c r="S104" s="16">
        <f t="shared" si="57"/>
        <v>0</v>
      </c>
      <c r="T104" s="16">
        <f t="shared" si="58"/>
        <v>40</v>
      </c>
      <c r="U104" s="16">
        <f t="shared" si="59"/>
        <v>40</v>
      </c>
      <c r="V104" s="15">
        <f t="shared" si="60"/>
        <v>40</v>
      </c>
      <c r="W104" s="84"/>
      <c r="X104" s="84"/>
      <c r="Y104" s="61">
        <v>100</v>
      </c>
      <c r="Z104" s="16">
        <f t="shared" si="61"/>
        <v>0</v>
      </c>
      <c r="AA104" s="16">
        <f t="shared" si="62"/>
        <v>0</v>
      </c>
      <c r="AB104" s="16">
        <f t="shared" si="63"/>
        <v>0</v>
      </c>
      <c r="AC104" s="15">
        <f t="shared" si="64"/>
        <v>0</v>
      </c>
      <c r="AD104" s="18">
        <f t="shared" si="65"/>
        <v>97</v>
      </c>
      <c r="AE104" s="19">
        <f t="shared" si="66"/>
        <v>97</v>
      </c>
      <c r="AF104" s="19">
        <f t="shared" si="67"/>
        <v>42</v>
      </c>
    </row>
    <row r="105" spans="1:32" x14ac:dyDescent="0.25">
      <c r="A105" s="68">
        <v>98</v>
      </c>
      <c r="B105" s="70" t="s">
        <v>143</v>
      </c>
      <c r="C105" s="58">
        <v>35</v>
      </c>
      <c r="D105" s="59">
        <v>8.4</v>
      </c>
      <c r="E105" s="14">
        <f t="shared" si="49"/>
        <v>28</v>
      </c>
      <c r="F105" s="14">
        <f t="shared" si="50"/>
        <v>0</v>
      </c>
      <c r="G105" s="14">
        <f t="shared" si="51"/>
        <v>28</v>
      </c>
      <c r="H105" s="15">
        <f t="shared" si="52"/>
        <v>28</v>
      </c>
      <c r="I105" s="84"/>
      <c r="J105" s="84"/>
      <c r="K105" s="61">
        <v>360</v>
      </c>
      <c r="L105" s="14">
        <f t="shared" si="53"/>
        <v>0</v>
      </c>
      <c r="M105" s="14">
        <f t="shared" si="54"/>
        <v>9</v>
      </c>
      <c r="N105" s="14">
        <f t="shared" si="55"/>
        <v>9</v>
      </c>
      <c r="O105" s="15">
        <f t="shared" si="56"/>
        <v>9</v>
      </c>
      <c r="P105" s="96"/>
      <c r="Q105" s="96"/>
      <c r="R105" s="65">
        <v>202</v>
      </c>
      <c r="S105" s="16">
        <f t="shared" si="57"/>
        <v>0</v>
      </c>
      <c r="T105" s="16">
        <f t="shared" si="58"/>
        <v>37</v>
      </c>
      <c r="U105" s="16">
        <f t="shared" si="59"/>
        <v>37</v>
      </c>
      <c r="V105" s="15">
        <f t="shared" si="60"/>
        <v>37</v>
      </c>
      <c r="W105" s="84"/>
      <c r="X105" s="84"/>
      <c r="Y105" s="61">
        <v>100</v>
      </c>
      <c r="Z105" s="16">
        <f t="shared" si="61"/>
        <v>0</v>
      </c>
      <c r="AA105" s="16">
        <f t="shared" si="62"/>
        <v>0</v>
      </c>
      <c r="AB105" s="16">
        <f t="shared" si="63"/>
        <v>0</v>
      </c>
      <c r="AC105" s="15">
        <f t="shared" si="64"/>
        <v>0</v>
      </c>
      <c r="AD105" s="18">
        <f t="shared" si="65"/>
        <v>74</v>
      </c>
      <c r="AE105" s="19">
        <f t="shared" si="66"/>
        <v>74</v>
      </c>
      <c r="AF105" s="19">
        <f t="shared" si="67"/>
        <v>117</v>
      </c>
    </row>
    <row r="106" spans="1:32" x14ac:dyDescent="0.25">
      <c r="A106" s="68">
        <v>99</v>
      </c>
      <c r="B106" s="70" t="s">
        <v>144</v>
      </c>
      <c r="C106" s="58">
        <v>35</v>
      </c>
      <c r="D106" s="59">
        <v>7.8</v>
      </c>
      <c r="E106" s="14">
        <f t="shared" si="49"/>
        <v>50</v>
      </c>
      <c r="F106" s="14">
        <f t="shared" si="50"/>
        <v>0</v>
      </c>
      <c r="G106" s="14">
        <f t="shared" si="51"/>
        <v>50</v>
      </c>
      <c r="H106" s="15">
        <f t="shared" si="52"/>
        <v>50</v>
      </c>
      <c r="I106" s="84"/>
      <c r="J106" s="84"/>
      <c r="K106" s="61">
        <v>400</v>
      </c>
      <c r="L106" s="14">
        <f t="shared" si="53"/>
        <v>0</v>
      </c>
      <c r="M106" s="14">
        <f t="shared" si="54"/>
        <v>13</v>
      </c>
      <c r="N106" s="14">
        <f t="shared" si="55"/>
        <v>13</v>
      </c>
      <c r="O106" s="15">
        <f t="shared" si="56"/>
        <v>13</v>
      </c>
      <c r="P106" s="96"/>
      <c r="Q106" s="96"/>
      <c r="R106" s="65">
        <v>194</v>
      </c>
      <c r="S106" s="16">
        <f t="shared" si="57"/>
        <v>0</v>
      </c>
      <c r="T106" s="16">
        <f t="shared" si="58"/>
        <v>32</v>
      </c>
      <c r="U106" s="16">
        <f t="shared" si="59"/>
        <v>32</v>
      </c>
      <c r="V106" s="15">
        <f t="shared" si="60"/>
        <v>32</v>
      </c>
      <c r="W106" s="84"/>
      <c r="X106" s="84"/>
      <c r="Y106" s="61">
        <v>100</v>
      </c>
      <c r="Z106" s="16">
        <f t="shared" si="61"/>
        <v>0</v>
      </c>
      <c r="AA106" s="16">
        <f t="shared" si="62"/>
        <v>0</v>
      </c>
      <c r="AB106" s="16">
        <f t="shared" si="63"/>
        <v>0</v>
      </c>
      <c r="AC106" s="15">
        <f t="shared" si="64"/>
        <v>0</v>
      </c>
      <c r="AD106" s="18">
        <f t="shared" si="65"/>
        <v>95</v>
      </c>
      <c r="AE106" s="19">
        <f t="shared" si="66"/>
        <v>95</v>
      </c>
      <c r="AF106" s="19">
        <f t="shared" si="67"/>
        <v>48</v>
      </c>
    </row>
    <row r="107" spans="1:32" x14ac:dyDescent="0.25">
      <c r="A107" s="68">
        <v>100</v>
      </c>
      <c r="B107" s="70" t="s">
        <v>174</v>
      </c>
      <c r="C107" s="58">
        <v>35</v>
      </c>
      <c r="D107" s="59">
        <v>8.6</v>
      </c>
      <c r="E107" s="14">
        <f t="shared" si="49"/>
        <v>0</v>
      </c>
      <c r="F107" s="14">
        <f t="shared" si="50"/>
        <v>22</v>
      </c>
      <c r="G107" s="14">
        <f t="shared" si="51"/>
        <v>22</v>
      </c>
      <c r="H107" s="15">
        <f t="shared" si="52"/>
        <v>22</v>
      </c>
      <c r="I107" s="84"/>
      <c r="J107" s="84"/>
      <c r="K107" s="61">
        <v>330</v>
      </c>
      <c r="L107" s="14">
        <f t="shared" si="53"/>
        <v>0</v>
      </c>
      <c r="M107" s="14">
        <f t="shared" si="54"/>
        <v>6</v>
      </c>
      <c r="N107" s="14">
        <f t="shared" si="55"/>
        <v>6</v>
      </c>
      <c r="O107" s="15">
        <f t="shared" si="56"/>
        <v>6</v>
      </c>
      <c r="P107" s="96"/>
      <c r="Q107" s="96"/>
      <c r="R107" s="65">
        <v>180</v>
      </c>
      <c r="S107" s="16">
        <f t="shared" si="57"/>
        <v>0</v>
      </c>
      <c r="T107" s="16">
        <f t="shared" si="58"/>
        <v>25</v>
      </c>
      <c r="U107" s="16">
        <f t="shared" si="59"/>
        <v>25</v>
      </c>
      <c r="V107" s="15">
        <f t="shared" si="60"/>
        <v>25</v>
      </c>
      <c r="W107" s="84"/>
      <c r="X107" s="84"/>
      <c r="Y107" s="61">
        <v>100</v>
      </c>
      <c r="Z107" s="16">
        <f t="shared" si="61"/>
        <v>0</v>
      </c>
      <c r="AA107" s="16">
        <f t="shared" si="62"/>
        <v>0</v>
      </c>
      <c r="AB107" s="16">
        <f t="shared" si="63"/>
        <v>0</v>
      </c>
      <c r="AC107" s="15">
        <f t="shared" si="64"/>
        <v>0</v>
      </c>
      <c r="AD107" s="18">
        <f t="shared" si="65"/>
        <v>53</v>
      </c>
      <c r="AE107" s="19">
        <f t="shared" si="66"/>
        <v>53</v>
      </c>
      <c r="AF107" s="19">
        <f t="shared" si="67"/>
        <v>163</v>
      </c>
    </row>
    <row r="108" spans="1:32" x14ac:dyDescent="0.25">
      <c r="A108" s="68">
        <v>101</v>
      </c>
      <c r="B108" s="70" t="s">
        <v>146</v>
      </c>
      <c r="C108" s="58">
        <v>35</v>
      </c>
      <c r="D108" s="59">
        <v>8.1</v>
      </c>
      <c r="E108" s="14">
        <f t="shared" si="49"/>
        <v>38</v>
      </c>
      <c r="F108" s="14">
        <f t="shared" si="50"/>
        <v>0</v>
      </c>
      <c r="G108" s="14">
        <f t="shared" si="51"/>
        <v>38</v>
      </c>
      <c r="H108" s="15">
        <f t="shared" si="52"/>
        <v>38</v>
      </c>
      <c r="I108" s="84"/>
      <c r="J108" s="84"/>
      <c r="K108" s="61">
        <v>390</v>
      </c>
      <c r="L108" s="14">
        <f t="shared" si="53"/>
        <v>0</v>
      </c>
      <c r="M108" s="14">
        <f t="shared" si="54"/>
        <v>12</v>
      </c>
      <c r="N108" s="14">
        <f t="shared" si="55"/>
        <v>12</v>
      </c>
      <c r="O108" s="15">
        <f t="shared" si="56"/>
        <v>12</v>
      </c>
      <c r="P108" s="96"/>
      <c r="Q108" s="96"/>
      <c r="R108" s="65">
        <v>176</v>
      </c>
      <c r="S108" s="16">
        <f t="shared" si="57"/>
        <v>0</v>
      </c>
      <c r="T108" s="16">
        <f t="shared" si="58"/>
        <v>23</v>
      </c>
      <c r="U108" s="16">
        <f t="shared" si="59"/>
        <v>23</v>
      </c>
      <c r="V108" s="15">
        <f t="shared" si="60"/>
        <v>23</v>
      </c>
      <c r="W108" s="84"/>
      <c r="X108" s="84"/>
      <c r="Y108" s="61">
        <v>100</v>
      </c>
      <c r="Z108" s="16">
        <f t="shared" si="61"/>
        <v>0</v>
      </c>
      <c r="AA108" s="16">
        <f t="shared" si="62"/>
        <v>0</v>
      </c>
      <c r="AB108" s="16">
        <f t="shared" si="63"/>
        <v>0</v>
      </c>
      <c r="AC108" s="15">
        <f t="shared" si="64"/>
        <v>0</v>
      </c>
      <c r="AD108" s="18">
        <f t="shared" si="65"/>
        <v>73</v>
      </c>
      <c r="AE108" s="19">
        <f t="shared" si="66"/>
        <v>73</v>
      </c>
      <c r="AF108" s="19">
        <f t="shared" si="67"/>
        <v>118</v>
      </c>
    </row>
    <row r="109" spans="1:32" x14ac:dyDescent="0.25">
      <c r="A109" s="68">
        <v>102</v>
      </c>
      <c r="B109" s="70" t="s">
        <v>407</v>
      </c>
      <c r="C109" s="58">
        <v>36</v>
      </c>
      <c r="D109" s="59">
        <v>7.9</v>
      </c>
      <c r="E109" s="14">
        <f t="shared" si="49"/>
        <v>46</v>
      </c>
      <c r="F109" s="14">
        <f t="shared" si="50"/>
        <v>0</v>
      </c>
      <c r="G109" s="14">
        <f t="shared" si="51"/>
        <v>46</v>
      </c>
      <c r="H109" s="15">
        <f t="shared" si="52"/>
        <v>46</v>
      </c>
      <c r="I109" s="84"/>
      <c r="J109" s="84"/>
      <c r="K109" s="61">
        <v>520</v>
      </c>
      <c r="L109" s="14">
        <f t="shared" si="53"/>
        <v>0</v>
      </c>
      <c r="M109" s="14">
        <f t="shared" si="54"/>
        <v>34</v>
      </c>
      <c r="N109" s="14">
        <f t="shared" si="55"/>
        <v>34</v>
      </c>
      <c r="O109" s="15">
        <f t="shared" si="56"/>
        <v>34</v>
      </c>
      <c r="P109" s="96"/>
      <c r="Q109" s="96"/>
      <c r="R109" s="65">
        <v>203</v>
      </c>
      <c r="S109" s="16">
        <f t="shared" si="57"/>
        <v>0</v>
      </c>
      <c r="T109" s="16">
        <f t="shared" si="58"/>
        <v>38</v>
      </c>
      <c r="U109" s="16">
        <f t="shared" si="59"/>
        <v>38</v>
      </c>
      <c r="V109" s="15">
        <f t="shared" si="60"/>
        <v>38</v>
      </c>
      <c r="W109" s="84"/>
      <c r="X109" s="84"/>
      <c r="Y109" s="61">
        <v>100</v>
      </c>
      <c r="Z109" s="16">
        <f t="shared" si="61"/>
        <v>0</v>
      </c>
      <c r="AA109" s="16">
        <f t="shared" si="62"/>
        <v>0</v>
      </c>
      <c r="AB109" s="16">
        <f t="shared" si="63"/>
        <v>0</v>
      </c>
      <c r="AC109" s="15">
        <f t="shared" si="64"/>
        <v>0</v>
      </c>
      <c r="AD109" s="18">
        <f t="shared" si="65"/>
        <v>118</v>
      </c>
      <c r="AE109" s="19">
        <f t="shared" si="66"/>
        <v>118</v>
      </c>
      <c r="AF109" s="19">
        <f t="shared" si="67"/>
        <v>16</v>
      </c>
    </row>
    <row r="110" spans="1:32" x14ac:dyDescent="0.25">
      <c r="A110" s="68">
        <v>103</v>
      </c>
      <c r="B110" s="70" t="s">
        <v>406</v>
      </c>
      <c r="C110" s="58">
        <v>36</v>
      </c>
      <c r="D110" s="59">
        <v>7.6</v>
      </c>
      <c r="E110" s="14">
        <f t="shared" si="49"/>
        <v>55</v>
      </c>
      <c r="F110" s="14">
        <f t="shared" si="50"/>
        <v>0</v>
      </c>
      <c r="G110" s="14">
        <f t="shared" si="51"/>
        <v>55</v>
      </c>
      <c r="H110" s="15">
        <f t="shared" si="52"/>
        <v>55</v>
      </c>
      <c r="I110" s="84"/>
      <c r="J110" s="84"/>
      <c r="K110" s="61">
        <v>360</v>
      </c>
      <c r="L110" s="14">
        <f t="shared" si="53"/>
        <v>0</v>
      </c>
      <c r="M110" s="14">
        <f t="shared" si="54"/>
        <v>9</v>
      </c>
      <c r="N110" s="14">
        <f t="shared" si="55"/>
        <v>9</v>
      </c>
      <c r="O110" s="15">
        <f t="shared" si="56"/>
        <v>9</v>
      </c>
      <c r="P110" s="96"/>
      <c r="Q110" s="96"/>
      <c r="R110" s="65">
        <v>185</v>
      </c>
      <c r="S110" s="16">
        <f t="shared" si="57"/>
        <v>0</v>
      </c>
      <c r="T110" s="16">
        <f t="shared" si="58"/>
        <v>27</v>
      </c>
      <c r="U110" s="16">
        <f t="shared" si="59"/>
        <v>27</v>
      </c>
      <c r="V110" s="15">
        <f t="shared" si="60"/>
        <v>27</v>
      </c>
      <c r="W110" s="84"/>
      <c r="X110" s="84"/>
      <c r="Y110" s="61">
        <v>100</v>
      </c>
      <c r="Z110" s="16">
        <f t="shared" si="61"/>
        <v>0</v>
      </c>
      <c r="AA110" s="16">
        <f t="shared" si="62"/>
        <v>0</v>
      </c>
      <c r="AB110" s="16">
        <f t="shared" si="63"/>
        <v>0</v>
      </c>
      <c r="AC110" s="15">
        <f t="shared" si="64"/>
        <v>0</v>
      </c>
      <c r="AD110" s="18">
        <f t="shared" si="65"/>
        <v>91</v>
      </c>
      <c r="AE110" s="19">
        <f t="shared" si="66"/>
        <v>91</v>
      </c>
      <c r="AF110" s="19">
        <f t="shared" si="67"/>
        <v>61</v>
      </c>
    </row>
    <row r="111" spans="1:32" x14ac:dyDescent="0.25">
      <c r="A111" s="68">
        <v>104</v>
      </c>
      <c r="B111" s="70" t="s">
        <v>408</v>
      </c>
      <c r="C111" s="58">
        <v>36</v>
      </c>
      <c r="D111" s="59">
        <v>7.7</v>
      </c>
      <c r="E111" s="14">
        <f t="shared" si="49"/>
        <v>53</v>
      </c>
      <c r="F111" s="14">
        <f t="shared" si="50"/>
        <v>0</v>
      </c>
      <c r="G111" s="14">
        <f t="shared" si="51"/>
        <v>53</v>
      </c>
      <c r="H111" s="15">
        <f t="shared" si="52"/>
        <v>53</v>
      </c>
      <c r="I111" s="84"/>
      <c r="J111" s="84"/>
      <c r="K111" s="61">
        <v>210</v>
      </c>
      <c r="L111" s="14">
        <f t="shared" si="53"/>
        <v>0</v>
      </c>
      <c r="M111" s="14">
        <f t="shared" si="54"/>
        <v>0</v>
      </c>
      <c r="N111" s="14">
        <f t="shared" si="55"/>
        <v>0</v>
      </c>
      <c r="O111" s="15">
        <f t="shared" si="56"/>
        <v>0</v>
      </c>
      <c r="P111" s="96"/>
      <c r="Q111" s="96"/>
      <c r="R111" s="65">
        <v>175</v>
      </c>
      <c r="S111" s="16">
        <f t="shared" si="57"/>
        <v>0</v>
      </c>
      <c r="T111" s="16">
        <f t="shared" si="58"/>
        <v>22</v>
      </c>
      <c r="U111" s="16">
        <f t="shared" si="59"/>
        <v>22</v>
      </c>
      <c r="V111" s="15">
        <f t="shared" si="60"/>
        <v>22</v>
      </c>
      <c r="W111" s="84"/>
      <c r="X111" s="84"/>
      <c r="Y111" s="61">
        <v>100</v>
      </c>
      <c r="Z111" s="16">
        <f t="shared" si="61"/>
        <v>0</v>
      </c>
      <c r="AA111" s="16">
        <f t="shared" si="62"/>
        <v>0</v>
      </c>
      <c r="AB111" s="16">
        <f t="shared" si="63"/>
        <v>0</v>
      </c>
      <c r="AC111" s="15">
        <f t="shared" si="64"/>
        <v>0</v>
      </c>
      <c r="AD111" s="18">
        <f t="shared" si="65"/>
        <v>75</v>
      </c>
      <c r="AE111" s="19">
        <f t="shared" si="66"/>
        <v>75</v>
      </c>
      <c r="AF111" s="19">
        <f t="shared" si="67"/>
        <v>115</v>
      </c>
    </row>
    <row r="112" spans="1:32" x14ac:dyDescent="0.25">
      <c r="A112" s="68">
        <v>105</v>
      </c>
      <c r="B112" s="70" t="s">
        <v>409</v>
      </c>
      <c r="C112" s="58">
        <v>36</v>
      </c>
      <c r="D112" s="59">
        <v>8.1999999999999993</v>
      </c>
      <c r="E112" s="14">
        <f t="shared" si="49"/>
        <v>34</v>
      </c>
      <c r="F112" s="14">
        <f t="shared" si="50"/>
        <v>0</v>
      </c>
      <c r="G112" s="14">
        <f t="shared" si="51"/>
        <v>34</v>
      </c>
      <c r="H112" s="15">
        <f t="shared" si="52"/>
        <v>34</v>
      </c>
      <c r="I112" s="84"/>
      <c r="J112" s="84"/>
      <c r="K112" s="61">
        <v>300</v>
      </c>
      <c r="L112" s="14">
        <f t="shared" si="53"/>
        <v>0</v>
      </c>
      <c r="M112" s="14">
        <f t="shared" si="54"/>
        <v>3</v>
      </c>
      <c r="N112" s="14">
        <f t="shared" si="55"/>
        <v>3</v>
      </c>
      <c r="O112" s="15">
        <f t="shared" si="56"/>
        <v>3</v>
      </c>
      <c r="P112" s="96"/>
      <c r="Q112" s="96"/>
      <c r="R112" s="65">
        <v>170</v>
      </c>
      <c r="S112" s="16">
        <f t="shared" si="57"/>
        <v>0</v>
      </c>
      <c r="T112" s="16">
        <f t="shared" si="58"/>
        <v>20</v>
      </c>
      <c r="U112" s="16">
        <f t="shared" si="59"/>
        <v>20</v>
      </c>
      <c r="V112" s="15">
        <f t="shared" si="60"/>
        <v>20</v>
      </c>
      <c r="W112" s="84"/>
      <c r="X112" s="84"/>
      <c r="Y112" s="61">
        <v>100</v>
      </c>
      <c r="Z112" s="16">
        <f t="shared" si="61"/>
        <v>0</v>
      </c>
      <c r="AA112" s="16">
        <f t="shared" si="62"/>
        <v>0</v>
      </c>
      <c r="AB112" s="16">
        <f t="shared" si="63"/>
        <v>0</v>
      </c>
      <c r="AC112" s="15">
        <f t="shared" si="64"/>
        <v>0</v>
      </c>
      <c r="AD112" s="18">
        <f t="shared" si="65"/>
        <v>57</v>
      </c>
      <c r="AE112" s="19">
        <f t="shared" si="66"/>
        <v>57</v>
      </c>
      <c r="AF112" s="19">
        <f t="shared" si="67"/>
        <v>154</v>
      </c>
    </row>
    <row r="113" spans="1:32" x14ac:dyDescent="0.25">
      <c r="A113" s="68">
        <v>106</v>
      </c>
      <c r="B113" s="70" t="s">
        <v>345</v>
      </c>
      <c r="C113" s="58">
        <v>38</v>
      </c>
      <c r="D113" s="59">
        <v>8.4</v>
      </c>
      <c r="E113" s="14">
        <f t="shared" si="49"/>
        <v>28</v>
      </c>
      <c r="F113" s="14">
        <f t="shared" si="50"/>
        <v>0</v>
      </c>
      <c r="G113" s="14">
        <f t="shared" si="51"/>
        <v>28</v>
      </c>
      <c r="H113" s="15">
        <f t="shared" si="52"/>
        <v>28</v>
      </c>
      <c r="I113" s="84"/>
      <c r="J113" s="84"/>
      <c r="K113" s="61">
        <v>615</v>
      </c>
      <c r="L113" s="14">
        <f t="shared" si="53"/>
        <v>53</v>
      </c>
      <c r="M113" s="14">
        <f t="shared" si="54"/>
        <v>0</v>
      </c>
      <c r="N113" s="14">
        <f t="shared" si="55"/>
        <v>53</v>
      </c>
      <c r="O113" s="15">
        <f t="shared" si="56"/>
        <v>53</v>
      </c>
      <c r="P113" s="96"/>
      <c r="Q113" s="96"/>
      <c r="R113" s="65">
        <v>200</v>
      </c>
      <c r="S113" s="16">
        <f t="shared" si="57"/>
        <v>0</v>
      </c>
      <c r="T113" s="16">
        <f t="shared" si="58"/>
        <v>35</v>
      </c>
      <c r="U113" s="16">
        <f t="shared" si="59"/>
        <v>35</v>
      </c>
      <c r="V113" s="15">
        <f t="shared" si="60"/>
        <v>35</v>
      </c>
      <c r="W113" s="84"/>
      <c r="X113" s="84"/>
      <c r="Y113" s="61">
        <v>100</v>
      </c>
      <c r="Z113" s="16">
        <f t="shared" si="61"/>
        <v>0</v>
      </c>
      <c r="AA113" s="16">
        <f t="shared" si="62"/>
        <v>0</v>
      </c>
      <c r="AB113" s="16">
        <f t="shared" si="63"/>
        <v>0</v>
      </c>
      <c r="AC113" s="15">
        <f t="shared" si="64"/>
        <v>0</v>
      </c>
      <c r="AD113" s="18">
        <f t="shared" si="65"/>
        <v>116</v>
      </c>
      <c r="AE113" s="19">
        <f t="shared" si="66"/>
        <v>116</v>
      </c>
      <c r="AF113" s="19">
        <f t="shared" si="67"/>
        <v>21</v>
      </c>
    </row>
    <row r="114" spans="1:32" x14ac:dyDescent="0.25">
      <c r="A114" s="68">
        <v>107</v>
      </c>
      <c r="B114" s="70" t="s">
        <v>344</v>
      </c>
      <c r="C114" s="58">
        <v>38</v>
      </c>
      <c r="D114" s="59">
        <v>8.1999999999999993</v>
      </c>
      <c r="E114" s="14">
        <f t="shared" si="49"/>
        <v>34</v>
      </c>
      <c r="F114" s="14">
        <f t="shared" si="50"/>
        <v>0</v>
      </c>
      <c r="G114" s="14">
        <f t="shared" si="51"/>
        <v>34</v>
      </c>
      <c r="H114" s="15">
        <f t="shared" si="52"/>
        <v>34</v>
      </c>
      <c r="I114" s="84"/>
      <c r="J114" s="84"/>
      <c r="K114" s="61">
        <v>370</v>
      </c>
      <c r="L114" s="14">
        <f t="shared" si="53"/>
        <v>0</v>
      </c>
      <c r="M114" s="14">
        <f t="shared" si="54"/>
        <v>10</v>
      </c>
      <c r="N114" s="14">
        <f t="shared" si="55"/>
        <v>10</v>
      </c>
      <c r="O114" s="15">
        <f t="shared" si="56"/>
        <v>10</v>
      </c>
      <c r="P114" s="96"/>
      <c r="Q114" s="96"/>
      <c r="R114" s="65">
        <v>188</v>
      </c>
      <c r="S114" s="16">
        <f t="shared" si="57"/>
        <v>0</v>
      </c>
      <c r="T114" s="16">
        <f t="shared" si="58"/>
        <v>29</v>
      </c>
      <c r="U114" s="16">
        <f t="shared" si="59"/>
        <v>29</v>
      </c>
      <c r="V114" s="15">
        <f t="shared" si="60"/>
        <v>29</v>
      </c>
      <c r="W114" s="84"/>
      <c r="X114" s="84"/>
      <c r="Y114" s="61">
        <v>100</v>
      </c>
      <c r="Z114" s="16">
        <f t="shared" si="61"/>
        <v>0</v>
      </c>
      <c r="AA114" s="16">
        <f t="shared" si="62"/>
        <v>0</v>
      </c>
      <c r="AB114" s="16">
        <f t="shared" si="63"/>
        <v>0</v>
      </c>
      <c r="AC114" s="15">
        <f t="shared" si="64"/>
        <v>0</v>
      </c>
      <c r="AD114" s="18">
        <f t="shared" si="65"/>
        <v>73</v>
      </c>
      <c r="AE114" s="19">
        <f t="shared" si="66"/>
        <v>73</v>
      </c>
      <c r="AF114" s="19">
        <f t="shared" si="67"/>
        <v>118</v>
      </c>
    </row>
    <row r="115" spans="1:32" x14ac:dyDescent="0.25">
      <c r="A115" s="68">
        <v>108</v>
      </c>
      <c r="B115" s="70" t="s">
        <v>342</v>
      </c>
      <c r="C115" s="58">
        <v>38</v>
      </c>
      <c r="D115" s="59">
        <v>8</v>
      </c>
      <c r="E115" s="14">
        <f t="shared" si="49"/>
        <v>42</v>
      </c>
      <c r="F115" s="14">
        <f t="shared" si="50"/>
        <v>0</v>
      </c>
      <c r="G115" s="14">
        <f t="shared" si="51"/>
        <v>42</v>
      </c>
      <c r="H115" s="15">
        <f t="shared" si="52"/>
        <v>42</v>
      </c>
      <c r="I115" s="84"/>
      <c r="J115" s="84"/>
      <c r="K115" s="61">
        <v>340</v>
      </c>
      <c r="L115" s="14">
        <f t="shared" si="53"/>
        <v>0</v>
      </c>
      <c r="M115" s="14">
        <f t="shared" si="54"/>
        <v>7</v>
      </c>
      <c r="N115" s="14">
        <f t="shared" si="55"/>
        <v>7</v>
      </c>
      <c r="O115" s="15">
        <f t="shared" si="56"/>
        <v>7</v>
      </c>
      <c r="P115" s="96"/>
      <c r="Q115" s="96"/>
      <c r="R115" s="65">
        <v>188</v>
      </c>
      <c r="S115" s="16">
        <f t="shared" si="57"/>
        <v>0</v>
      </c>
      <c r="T115" s="16">
        <f t="shared" si="58"/>
        <v>29</v>
      </c>
      <c r="U115" s="16">
        <f t="shared" si="59"/>
        <v>29</v>
      </c>
      <c r="V115" s="15">
        <f t="shared" si="60"/>
        <v>29</v>
      </c>
      <c r="W115" s="84"/>
      <c r="X115" s="84"/>
      <c r="Y115" s="61">
        <v>100</v>
      </c>
      <c r="Z115" s="16">
        <f t="shared" si="61"/>
        <v>0</v>
      </c>
      <c r="AA115" s="16">
        <f t="shared" si="62"/>
        <v>0</v>
      </c>
      <c r="AB115" s="16">
        <f t="shared" si="63"/>
        <v>0</v>
      </c>
      <c r="AC115" s="15">
        <f t="shared" si="64"/>
        <v>0</v>
      </c>
      <c r="AD115" s="18">
        <f t="shared" si="65"/>
        <v>78</v>
      </c>
      <c r="AE115" s="19">
        <f t="shared" si="66"/>
        <v>78</v>
      </c>
      <c r="AF115" s="19">
        <f t="shared" si="67"/>
        <v>108</v>
      </c>
    </row>
    <row r="116" spans="1:32" x14ac:dyDescent="0.25">
      <c r="A116" s="68">
        <v>109</v>
      </c>
      <c r="B116" s="70" t="s">
        <v>343</v>
      </c>
      <c r="C116" s="58">
        <v>38</v>
      </c>
      <c r="D116" s="59">
        <v>7.9</v>
      </c>
      <c r="E116" s="14">
        <f t="shared" si="49"/>
        <v>46</v>
      </c>
      <c r="F116" s="14">
        <f t="shared" si="50"/>
        <v>0</v>
      </c>
      <c r="G116" s="14">
        <f t="shared" si="51"/>
        <v>46</v>
      </c>
      <c r="H116" s="15">
        <f t="shared" si="52"/>
        <v>46</v>
      </c>
      <c r="I116" s="84"/>
      <c r="J116" s="84"/>
      <c r="K116" s="61">
        <v>335</v>
      </c>
      <c r="L116" s="14">
        <f t="shared" si="53"/>
        <v>0</v>
      </c>
      <c r="M116" s="14">
        <f t="shared" si="54"/>
        <v>6</v>
      </c>
      <c r="N116" s="14">
        <f t="shared" si="55"/>
        <v>6</v>
      </c>
      <c r="O116" s="15">
        <f t="shared" si="56"/>
        <v>6</v>
      </c>
      <c r="P116" s="96"/>
      <c r="Q116" s="96"/>
      <c r="R116" s="65">
        <v>184</v>
      </c>
      <c r="S116" s="16">
        <f t="shared" si="57"/>
        <v>0</v>
      </c>
      <c r="T116" s="16">
        <f t="shared" si="58"/>
        <v>27</v>
      </c>
      <c r="U116" s="16">
        <f t="shared" si="59"/>
        <v>27</v>
      </c>
      <c r="V116" s="15">
        <f t="shared" si="60"/>
        <v>27</v>
      </c>
      <c r="W116" s="84"/>
      <c r="X116" s="84"/>
      <c r="Y116" s="61">
        <v>100</v>
      </c>
      <c r="Z116" s="16">
        <f t="shared" si="61"/>
        <v>0</v>
      </c>
      <c r="AA116" s="16">
        <f t="shared" si="62"/>
        <v>0</v>
      </c>
      <c r="AB116" s="16">
        <f t="shared" si="63"/>
        <v>0</v>
      </c>
      <c r="AC116" s="15">
        <f t="shared" si="64"/>
        <v>0</v>
      </c>
      <c r="AD116" s="18">
        <f t="shared" si="65"/>
        <v>79</v>
      </c>
      <c r="AE116" s="19">
        <f t="shared" si="66"/>
        <v>79</v>
      </c>
      <c r="AF116" s="19">
        <f t="shared" si="67"/>
        <v>105</v>
      </c>
    </row>
    <row r="117" spans="1:32" x14ac:dyDescent="0.25">
      <c r="A117" s="68">
        <v>110</v>
      </c>
      <c r="B117" s="70" t="s">
        <v>346</v>
      </c>
      <c r="C117" s="58">
        <v>38</v>
      </c>
      <c r="D117" s="59">
        <v>8</v>
      </c>
      <c r="E117" s="14">
        <f t="shared" si="49"/>
        <v>42</v>
      </c>
      <c r="F117" s="14">
        <f t="shared" si="50"/>
        <v>0</v>
      </c>
      <c r="G117" s="14">
        <f t="shared" si="51"/>
        <v>42</v>
      </c>
      <c r="H117" s="15">
        <f t="shared" si="52"/>
        <v>42</v>
      </c>
      <c r="I117" s="84"/>
      <c r="J117" s="84"/>
      <c r="K117" s="61">
        <v>410</v>
      </c>
      <c r="L117" s="14">
        <f t="shared" si="53"/>
        <v>0</v>
      </c>
      <c r="M117" s="14">
        <f t="shared" si="54"/>
        <v>14</v>
      </c>
      <c r="N117" s="14">
        <f t="shared" si="55"/>
        <v>14</v>
      </c>
      <c r="O117" s="15">
        <f t="shared" si="56"/>
        <v>14</v>
      </c>
      <c r="P117" s="96"/>
      <c r="Q117" s="96"/>
      <c r="R117" s="65">
        <v>156</v>
      </c>
      <c r="S117" s="16">
        <f t="shared" si="57"/>
        <v>0</v>
      </c>
      <c r="T117" s="16">
        <f t="shared" si="58"/>
        <v>13</v>
      </c>
      <c r="U117" s="16">
        <f t="shared" si="59"/>
        <v>13</v>
      </c>
      <c r="V117" s="15">
        <f t="shared" si="60"/>
        <v>13</v>
      </c>
      <c r="W117" s="84"/>
      <c r="X117" s="84"/>
      <c r="Y117" s="61">
        <v>100</v>
      </c>
      <c r="Z117" s="16">
        <f t="shared" si="61"/>
        <v>0</v>
      </c>
      <c r="AA117" s="16">
        <f t="shared" si="62"/>
        <v>0</v>
      </c>
      <c r="AB117" s="16">
        <f t="shared" si="63"/>
        <v>0</v>
      </c>
      <c r="AC117" s="15">
        <f t="shared" si="64"/>
        <v>0</v>
      </c>
      <c r="AD117" s="18">
        <f t="shared" si="65"/>
        <v>69</v>
      </c>
      <c r="AE117" s="19">
        <f t="shared" si="66"/>
        <v>69</v>
      </c>
      <c r="AF117" s="19">
        <f t="shared" si="67"/>
        <v>128</v>
      </c>
    </row>
    <row r="118" spans="1:32" x14ac:dyDescent="0.25">
      <c r="A118" s="68">
        <v>111</v>
      </c>
      <c r="B118" s="70" t="s">
        <v>334</v>
      </c>
      <c r="C118" s="58">
        <v>39</v>
      </c>
      <c r="D118" s="59">
        <v>8.5</v>
      </c>
      <c r="E118" s="14">
        <f t="shared" si="49"/>
        <v>0</v>
      </c>
      <c r="F118" s="14">
        <f t="shared" si="50"/>
        <v>25</v>
      </c>
      <c r="G118" s="14">
        <f t="shared" si="51"/>
        <v>25</v>
      </c>
      <c r="H118" s="15">
        <f t="shared" si="52"/>
        <v>25</v>
      </c>
      <c r="I118" s="84"/>
      <c r="J118" s="84"/>
      <c r="K118" s="61">
        <v>210</v>
      </c>
      <c r="L118" s="14">
        <f t="shared" si="53"/>
        <v>0</v>
      </c>
      <c r="M118" s="14">
        <f t="shared" si="54"/>
        <v>0</v>
      </c>
      <c r="N118" s="14">
        <f t="shared" si="55"/>
        <v>0</v>
      </c>
      <c r="O118" s="15">
        <f t="shared" si="56"/>
        <v>0</v>
      </c>
      <c r="P118" s="96"/>
      <c r="Q118" s="96"/>
      <c r="R118" s="65">
        <v>189</v>
      </c>
      <c r="S118" s="16">
        <f t="shared" si="57"/>
        <v>0</v>
      </c>
      <c r="T118" s="16">
        <f t="shared" si="58"/>
        <v>29</v>
      </c>
      <c r="U118" s="16">
        <f t="shared" si="59"/>
        <v>29</v>
      </c>
      <c r="V118" s="15">
        <f t="shared" si="60"/>
        <v>29</v>
      </c>
      <c r="W118" s="84"/>
      <c r="X118" s="84"/>
      <c r="Y118" s="61">
        <v>100</v>
      </c>
      <c r="Z118" s="16">
        <f t="shared" si="61"/>
        <v>0</v>
      </c>
      <c r="AA118" s="16">
        <f t="shared" si="62"/>
        <v>0</v>
      </c>
      <c r="AB118" s="16">
        <f t="shared" si="63"/>
        <v>0</v>
      </c>
      <c r="AC118" s="15">
        <f t="shared" si="64"/>
        <v>0</v>
      </c>
      <c r="AD118" s="18">
        <f t="shared" si="65"/>
        <v>54</v>
      </c>
      <c r="AE118" s="19">
        <f t="shared" si="66"/>
        <v>54</v>
      </c>
      <c r="AF118" s="19">
        <f t="shared" si="67"/>
        <v>159</v>
      </c>
    </row>
    <row r="119" spans="1:32" x14ac:dyDescent="0.25">
      <c r="A119" s="68">
        <v>112</v>
      </c>
      <c r="B119" s="70" t="s">
        <v>331</v>
      </c>
      <c r="C119" s="58">
        <v>39</v>
      </c>
      <c r="D119" s="59">
        <v>8.1999999999999993</v>
      </c>
      <c r="E119" s="14">
        <f t="shared" si="49"/>
        <v>34</v>
      </c>
      <c r="F119" s="14">
        <f t="shared" si="50"/>
        <v>0</v>
      </c>
      <c r="G119" s="14">
        <f t="shared" si="51"/>
        <v>34</v>
      </c>
      <c r="H119" s="15">
        <f t="shared" si="52"/>
        <v>34</v>
      </c>
      <c r="I119" s="84"/>
      <c r="J119" s="84"/>
      <c r="K119" s="61">
        <v>340</v>
      </c>
      <c r="L119" s="14">
        <f t="shared" si="53"/>
        <v>0</v>
      </c>
      <c r="M119" s="14">
        <f t="shared" si="54"/>
        <v>7</v>
      </c>
      <c r="N119" s="14">
        <f t="shared" si="55"/>
        <v>7</v>
      </c>
      <c r="O119" s="15">
        <f t="shared" si="56"/>
        <v>7</v>
      </c>
      <c r="P119" s="96"/>
      <c r="Q119" s="96"/>
      <c r="R119" s="65">
        <v>167</v>
      </c>
      <c r="S119" s="16">
        <f t="shared" si="57"/>
        <v>0</v>
      </c>
      <c r="T119" s="16">
        <f t="shared" si="58"/>
        <v>18</v>
      </c>
      <c r="U119" s="16">
        <f t="shared" si="59"/>
        <v>18</v>
      </c>
      <c r="V119" s="15">
        <f t="shared" si="60"/>
        <v>18</v>
      </c>
      <c r="W119" s="84"/>
      <c r="X119" s="84"/>
      <c r="Y119" s="61">
        <v>100</v>
      </c>
      <c r="Z119" s="16">
        <f t="shared" si="61"/>
        <v>0</v>
      </c>
      <c r="AA119" s="16">
        <f t="shared" si="62"/>
        <v>0</v>
      </c>
      <c r="AB119" s="16">
        <f t="shared" si="63"/>
        <v>0</v>
      </c>
      <c r="AC119" s="15">
        <f t="shared" si="64"/>
        <v>0</v>
      </c>
      <c r="AD119" s="18">
        <f t="shared" si="65"/>
        <v>59</v>
      </c>
      <c r="AE119" s="19">
        <f t="shared" si="66"/>
        <v>59</v>
      </c>
      <c r="AF119" s="19">
        <f t="shared" si="67"/>
        <v>148</v>
      </c>
    </row>
    <row r="120" spans="1:32" x14ac:dyDescent="0.25">
      <c r="A120" s="68">
        <v>113</v>
      </c>
      <c r="B120" s="70" t="s">
        <v>335</v>
      </c>
      <c r="C120" s="58">
        <v>39</v>
      </c>
      <c r="D120" s="59">
        <v>8.1999999999999993</v>
      </c>
      <c r="E120" s="14">
        <f t="shared" si="49"/>
        <v>34</v>
      </c>
      <c r="F120" s="14">
        <f t="shared" si="50"/>
        <v>0</v>
      </c>
      <c r="G120" s="14">
        <f t="shared" si="51"/>
        <v>34</v>
      </c>
      <c r="H120" s="15">
        <f t="shared" si="52"/>
        <v>34</v>
      </c>
      <c r="I120" s="84"/>
      <c r="J120" s="84"/>
      <c r="K120" s="61">
        <v>290</v>
      </c>
      <c r="L120" s="14">
        <f t="shared" si="53"/>
        <v>0</v>
      </c>
      <c r="M120" s="14">
        <f t="shared" si="54"/>
        <v>3</v>
      </c>
      <c r="N120" s="14">
        <f t="shared" si="55"/>
        <v>3</v>
      </c>
      <c r="O120" s="15">
        <f t="shared" si="56"/>
        <v>3</v>
      </c>
      <c r="P120" s="96"/>
      <c r="Q120" s="96"/>
      <c r="R120" s="65">
        <v>167</v>
      </c>
      <c r="S120" s="16">
        <f t="shared" si="57"/>
        <v>0</v>
      </c>
      <c r="T120" s="16">
        <f t="shared" si="58"/>
        <v>18</v>
      </c>
      <c r="U120" s="16">
        <f t="shared" si="59"/>
        <v>18</v>
      </c>
      <c r="V120" s="15">
        <f t="shared" si="60"/>
        <v>18</v>
      </c>
      <c r="W120" s="84"/>
      <c r="X120" s="84"/>
      <c r="Y120" s="61">
        <v>100</v>
      </c>
      <c r="Z120" s="16">
        <f t="shared" si="61"/>
        <v>0</v>
      </c>
      <c r="AA120" s="16">
        <f t="shared" si="62"/>
        <v>0</v>
      </c>
      <c r="AB120" s="16">
        <f t="shared" si="63"/>
        <v>0</v>
      </c>
      <c r="AC120" s="15">
        <f t="shared" si="64"/>
        <v>0</v>
      </c>
      <c r="AD120" s="18">
        <f t="shared" si="65"/>
        <v>55</v>
      </c>
      <c r="AE120" s="19">
        <f t="shared" si="66"/>
        <v>55</v>
      </c>
      <c r="AF120" s="19">
        <f t="shared" si="67"/>
        <v>155</v>
      </c>
    </row>
    <row r="121" spans="1:32" x14ac:dyDescent="0.25">
      <c r="A121" s="68">
        <v>114</v>
      </c>
      <c r="B121" s="70" t="s">
        <v>332</v>
      </c>
      <c r="C121" s="58">
        <v>39</v>
      </c>
      <c r="D121" s="59">
        <v>9.9</v>
      </c>
      <c r="E121" s="14">
        <f t="shared" si="49"/>
        <v>0</v>
      </c>
      <c r="F121" s="14">
        <f t="shared" si="50"/>
        <v>2</v>
      </c>
      <c r="G121" s="14">
        <f t="shared" si="51"/>
        <v>2</v>
      </c>
      <c r="H121" s="15">
        <f t="shared" si="52"/>
        <v>2</v>
      </c>
      <c r="I121" s="84"/>
      <c r="J121" s="84"/>
      <c r="K121" s="61">
        <v>360</v>
      </c>
      <c r="L121" s="14">
        <f t="shared" si="53"/>
        <v>0</v>
      </c>
      <c r="M121" s="14">
        <f t="shared" si="54"/>
        <v>9</v>
      </c>
      <c r="N121" s="14">
        <f t="shared" si="55"/>
        <v>9</v>
      </c>
      <c r="O121" s="15">
        <f t="shared" si="56"/>
        <v>9</v>
      </c>
      <c r="P121" s="96"/>
      <c r="Q121" s="96"/>
      <c r="R121" s="65">
        <v>156</v>
      </c>
      <c r="S121" s="16">
        <f t="shared" si="57"/>
        <v>0</v>
      </c>
      <c r="T121" s="16">
        <f t="shared" si="58"/>
        <v>13</v>
      </c>
      <c r="U121" s="16">
        <f t="shared" si="59"/>
        <v>13</v>
      </c>
      <c r="V121" s="15">
        <f t="shared" si="60"/>
        <v>13</v>
      </c>
      <c r="W121" s="84"/>
      <c r="X121" s="84"/>
      <c r="Y121" s="61">
        <v>100</v>
      </c>
      <c r="Z121" s="16">
        <f t="shared" si="61"/>
        <v>0</v>
      </c>
      <c r="AA121" s="16">
        <f t="shared" si="62"/>
        <v>0</v>
      </c>
      <c r="AB121" s="16">
        <f t="shared" si="63"/>
        <v>0</v>
      </c>
      <c r="AC121" s="15">
        <f t="shared" si="64"/>
        <v>0</v>
      </c>
      <c r="AD121" s="18">
        <f t="shared" si="65"/>
        <v>24</v>
      </c>
      <c r="AE121" s="19">
        <f t="shared" si="66"/>
        <v>24</v>
      </c>
      <c r="AF121" s="19">
        <f t="shared" si="67"/>
        <v>196</v>
      </c>
    </row>
    <row r="122" spans="1:32" x14ac:dyDescent="0.25">
      <c r="A122" s="68">
        <v>115</v>
      </c>
      <c r="B122" s="70" t="s">
        <v>333</v>
      </c>
      <c r="C122" s="58">
        <v>39</v>
      </c>
      <c r="D122" s="59">
        <v>10.1</v>
      </c>
      <c r="E122" s="14">
        <f t="shared" si="49"/>
        <v>0</v>
      </c>
      <c r="F122" s="14">
        <f t="shared" si="50"/>
        <v>0</v>
      </c>
      <c r="G122" s="14">
        <f t="shared" si="51"/>
        <v>0</v>
      </c>
      <c r="H122" s="15">
        <f t="shared" si="52"/>
        <v>0</v>
      </c>
      <c r="I122" s="84"/>
      <c r="J122" s="84"/>
      <c r="K122" s="61">
        <v>325</v>
      </c>
      <c r="L122" s="14">
        <f t="shared" si="53"/>
        <v>0</v>
      </c>
      <c r="M122" s="14">
        <f t="shared" si="54"/>
        <v>5</v>
      </c>
      <c r="N122" s="14">
        <f t="shared" si="55"/>
        <v>5</v>
      </c>
      <c r="O122" s="15">
        <f t="shared" si="56"/>
        <v>5</v>
      </c>
      <c r="P122" s="96"/>
      <c r="Q122" s="96"/>
      <c r="R122" s="65">
        <v>156</v>
      </c>
      <c r="S122" s="16">
        <f t="shared" si="57"/>
        <v>0</v>
      </c>
      <c r="T122" s="16">
        <f t="shared" si="58"/>
        <v>13</v>
      </c>
      <c r="U122" s="16">
        <f t="shared" si="59"/>
        <v>13</v>
      </c>
      <c r="V122" s="15">
        <f t="shared" si="60"/>
        <v>13</v>
      </c>
      <c r="W122" s="84"/>
      <c r="X122" s="84"/>
      <c r="Y122" s="61">
        <v>100</v>
      </c>
      <c r="Z122" s="16">
        <f t="shared" si="61"/>
        <v>0</v>
      </c>
      <c r="AA122" s="16">
        <f t="shared" si="62"/>
        <v>0</v>
      </c>
      <c r="AB122" s="16">
        <f t="shared" si="63"/>
        <v>0</v>
      </c>
      <c r="AC122" s="15">
        <f t="shared" si="64"/>
        <v>0</v>
      </c>
      <c r="AD122" s="18">
        <f t="shared" si="65"/>
        <v>18</v>
      </c>
      <c r="AE122" s="19">
        <f t="shared" si="66"/>
        <v>18</v>
      </c>
      <c r="AF122" s="19">
        <f t="shared" si="67"/>
        <v>200</v>
      </c>
    </row>
    <row r="123" spans="1:32" x14ac:dyDescent="0.25">
      <c r="A123" s="68">
        <v>116</v>
      </c>
      <c r="B123" s="70" t="s">
        <v>177</v>
      </c>
      <c r="C123" s="58">
        <v>40</v>
      </c>
      <c r="D123" s="59">
        <v>8.8000000000000007</v>
      </c>
      <c r="E123" s="14">
        <f t="shared" si="49"/>
        <v>0</v>
      </c>
      <c r="F123" s="14">
        <f t="shared" si="50"/>
        <v>18</v>
      </c>
      <c r="G123" s="14">
        <f t="shared" si="51"/>
        <v>18</v>
      </c>
      <c r="H123" s="15">
        <f t="shared" si="52"/>
        <v>18</v>
      </c>
      <c r="I123" s="84"/>
      <c r="J123" s="84"/>
      <c r="K123" s="61">
        <v>475</v>
      </c>
      <c r="L123" s="14">
        <f t="shared" si="53"/>
        <v>0</v>
      </c>
      <c r="M123" s="14">
        <f t="shared" si="54"/>
        <v>25</v>
      </c>
      <c r="N123" s="14">
        <f t="shared" si="55"/>
        <v>25</v>
      </c>
      <c r="O123" s="15">
        <f t="shared" si="56"/>
        <v>25</v>
      </c>
      <c r="P123" s="96"/>
      <c r="Q123" s="96"/>
      <c r="R123" s="65">
        <v>210</v>
      </c>
      <c r="S123" s="16">
        <f t="shared" si="57"/>
        <v>0</v>
      </c>
      <c r="T123" s="16">
        <f t="shared" si="58"/>
        <v>45</v>
      </c>
      <c r="U123" s="16">
        <f t="shared" si="59"/>
        <v>45</v>
      </c>
      <c r="V123" s="15">
        <f t="shared" si="60"/>
        <v>45</v>
      </c>
      <c r="W123" s="84"/>
      <c r="X123" s="84"/>
      <c r="Y123" s="61">
        <v>100</v>
      </c>
      <c r="Z123" s="16">
        <f t="shared" si="61"/>
        <v>0</v>
      </c>
      <c r="AA123" s="16">
        <f t="shared" si="62"/>
        <v>0</v>
      </c>
      <c r="AB123" s="16">
        <f t="shared" si="63"/>
        <v>0</v>
      </c>
      <c r="AC123" s="15">
        <f t="shared" si="64"/>
        <v>0</v>
      </c>
      <c r="AD123" s="18">
        <f t="shared" si="65"/>
        <v>88</v>
      </c>
      <c r="AE123" s="19">
        <f t="shared" si="66"/>
        <v>88</v>
      </c>
      <c r="AF123" s="19">
        <f t="shared" si="67"/>
        <v>72</v>
      </c>
    </row>
    <row r="124" spans="1:32" x14ac:dyDescent="0.25">
      <c r="A124" s="68">
        <v>117</v>
      </c>
      <c r="B124" s="70" t="s">
        <v>175</v>
      </c>
      <c r="C124" s="58">
        <v>40</v>
      </c>
      <c r="D124" s="59">
        <v>7.8</v>
      </c>
      <c r="E124" s="14">
        <f t="shared" si="49"/>
        <v>50</v>
      </c>
      <c r="F124" s="14">
        <f t="shared" si="50"/>
        <v>0</v>
      </c>
      <c r="G124" s="14">
        <f t="shared" si="51"/>
        <v>50</v>
      </c>
      <c r="H124" s="15">
        <f t="shared" si="52"/>
        <v>50</v>
      </c>
      <c r="I124" s="84"/>
      <c r="J124" s="84"/>
      <c r="K124" s="61">
        <v>500</v>
      </c>
      <c r="L124" s="14">
        <f t="shared" si="53"/>
        <v>0</v>
      </c>
      <c r="M124" s="14">
        <f t="shared" si="54"/>
        <v>30</v>
      </c>
      <c r="N124" s="14">
        <f t="shared" si="55"/>
        <v>30</v>
      </c>
      <c r="O124" s="15">
        <f t="shared" si="56"/>
        <v>30</v>
      </c>
      <c r="P124" s="96"/>
      <c r="Q124" s="96"/>
      <c r="R124" s="65">
        <v>199</v>
      </c>
      <c r="S124" s="16">
        <f t="shared" si="57"/>
        <v>0</v>
      </c>
      <c r="T124" s="16">
        <f t="shared" si="58"/>
        <v>34</v>
      </c>
      <c r="U124" s="16">
        <f t="shared" si="59"/>
        <v>34</v>
      </c>
      <c r="V124" s="15">
        <f t="shared" si="60"/>
        <v>34</v>
      </c>
      <c r="W124" s="84"/>
      <c r="X124" s="84"/>
      <c r="Y124" s="61">
        <v>100</v>
      </c>
      <c r="Z124" s="16">
        <f t="shared" si="61"/>
        <v>0</v>
      </c>
      <c r="AA124" s="16">
        <f t="shared" si="62"/>
        <v>0</v>
      </c>
      <c r="AB124" s="16">
        <f t="shared" si="63"/>
        <v>0</v>
      </c>
      <c r="AC124" s="15">
        <f t="shared" si="64"/>
        <v>0</v>
      </c>
      <c r="AD124" s="18">
        <f t="shared" si="65"/>
        <v>114</v>
      </c>
      <c r="AE124" s="19">
        <f t="shared" si="66"/>
        <v>114</v>
      </c>
      <c r="AF124" s="19">
        <f t="shared" si="67"/>
        <v>22</v>
      </c>
    </row>
    <row r="125" spans="1:32" x14ac:dyDescent="0.25">
      <c r="A125" s="68">
        <v>118</v>
      </c>
      <c r="B125" s="70" t="s">
        <v>176</v>
      </c>
      <c r="C125" s="58">
        <v>40</v>
      </c>
      <c r="D125" s="59">
        <v>7.6</v>
      </c>
      <c r="E125" s="14">
        <f t="shared" si="49"/>
        <v>55</v>
      </c>
      <c r="F125" s="14">
        <f t="shared" si="50"/>
        <v>0</v>
      </c>
      <c r="G125" s="14">
        <f t="shared" si="51"/>
        <v>55</v>
      </c>
      <c r="H125" s="15">
        <f t="shared" si="52"/>
        <v>55</v>
      </c>
      <c r="I125" s="84"/>
      <c r="J125" s="84"/>
      <c r="K125" s="61">
        <v>400</v>
      </c>
      <c r="L125" s="14">
        <f t="shared" si="53"/>
        <v>0</v>
      </c>
      <c r="M125" s="14">
        <f t="shared" si="54"/>
        <v>13</v>
      </c>
      <c r="N125" s="14">
        <f t="shared" si="55"/>
        <v>13</v>
      </c>
      <c r="O125" s="15">
        <f t="shared" si="56"/>
        <v>13</v>
      </c>
      <c r="P125" s="96"/>
      <c r="Q125" s="96"/>
      <c r="R125" s="65">
        <v>194</v>
      </c>
      <c r="S125" s="16">
        <f t="shared" si="57"/>
        <v>0</v>
      </c>
      <c r="T125" s="16">
        <f t="shared" si="58"/>
        <v>32</v>
      </c>
      <c r="U125" s="16">
        <f t="shared" si="59"/>
        <v>32</v>
      </c>
      <c r="V125" s="15">
        <f t="shared" si="60"/>
        <v>32</v>
      </c>
      <c r="W125" s="84"/>
      <c r="X125" s="84"/>
      <c r="Y125" s="61">
        <v>100</v>
      </c>
      <c r="Z125" s="16">
        <f t="shared" si="61"/>
        <v>0</v>
      </c>
      <c r="AA125" s="16">
        <f t="shared" si="62"/>
        <v>0</v>
      </c>
      <c r="AB125" s="16">
        <f t="shared" si="63"/>
        <v>0</v>
      </c>
      <c r="AC125" s="15">
        <f t="shared" si="64"/>
        <v>0</v>
      </c>
      <c r="AD125" s="18">
        <f t="shared" si="65"/>
        <v>100</v>
      </c>
      <c r="AE125" s="19">
        <f t="shared" si="66"/>
        <v>100</v>
      </c>
      <c r="AF125" s="19">
        <f t="shared" si="67"/>
        <v>37</v>
      </c>
    </row>
    <row r="126" spans="1:32" x14ac:dyDescent="0.25">
      <c r="A126" s="68">
        <v>119</v>
      </c>
      <c r="B126" s="72" t="s">
        <v>179</v>
      </c>
      <c r="C126" s="58">
        <v>40</v>
      </c>
      <c r="D126" s="59"/>
      <c r="E126" s="14">
        <f t="shared" si="49"/>
        <v>0</v>
      </c>
      <c r="F126" s="14">
        <f t="shared" si="50"/>
        <v>0</v>
      </c>
      <c r="G126" s="14">
        <f t="shared" si="51"/>
        <v>0</v>
      </c>
      <c r="H126" s="15">
        <f t="shared" si="52"/>
        <v>0</v>
      </c>
      <c r="I126" s="84"/>
      <c r="J126" s="84"/>
      <c r="K126" s="61"/>
      <c r="L126" s="14">
        <f t="shared" si="53"/>
        <v>0</v>
      </c>
      <c r="M126" s="14">
        <f t="shared" si="54"/>
        <v>0</v>
      </c>
      <c r="N126" s="14">
        <f t="shared" si="55"/>
        <v>0</v>
      </c>
      <c r="O126" s="15">
        <f t="shared" si="56"/>
        <v>0</v>
      </c>
      <c r="P126" s="96"/>
      <c r="Q126" s="96"/>
      <c r="R126" s="65"/>
      <c r="S126" s="16">
        <f t="shared" si="57"/>
        <v>0</v>
      </c>
      <c r="T126" s="16">
        <f t="shared" si="58"/>
        <v>0</v>
      </c>
      <c r="U126" s="16">
        <f t="shared" si="59"/>
        <v>0</v>
      </c>
      <c r="V126" s="15">
        <f t="shared" si="60"/>
        <v>0</v>
      </c>
      <c r="W126" s="84"/>
      <c r="X126" s="84"/>
      <c r="Y126" s="61">
        <v>100</v>
      </c>
      <c r="Z126" s="16">
        <f t="shared" si="61"/>
        <v>0</v>
      </c>
      <c r="AA126" s="16">
        <f t="shared" si="62"/>
        <v>0</v>
      </c>
      <c r="AB126" s="16">
        <f t="shared" si="63"/>
        <v>0</v>
      </c>
      <c r="AC126" s="15">
        <f t="shared" si="64"/>
        <v>0</v>
      </c>
      <c r="AD126" s="18">
        <f t="shared" si="65"/>
        <v>0</v>
      </c>
      <c r="AE126" s="19">
        <f t="shared" si="66"/>
        <v>0</v>
      </c>
      <c r="AF126" s="19">
        <f t="shared" si="67"/>
        <v>202</v>
      </c>
    </row>
    <row r="127" spans="1:32" x14ac:dyDescent="0.25">
      <c r="A127" s="68">
        <v>120</v>
      </c>
      <c r="B127" s="70" t="s">
        <v>178</v>
      </c>
      <c r="C127" s="58">
        <v>40</v>
      </c>
      <c r="D127" s="59">
        <v>7.5</v>
      </c>
      <c r="E127" s="14">
        <f t="shared" si="49"/>
        <v>57</v>
      </c>
      <c r="F127" s="14">
        <f t="shared" si="50"/>
        <v>0</v>
      </c>
      <c r="G127" s="14">
        <f t="shared" si="51"/>
        <v>57</v>
      </c>
      <c r="H127" s="15">
        <f t="shared" si="52"/>
        <v>57</v>
      </c>
      <c r="I127" s="84"/>
      <c r="J127" s="84"/>
      <c r="K127" s="61">
        <v>250</v>
      </c>
      <c r="L127" s="14">
        <f t="shared" si="53"/>
        <v>0</v>
      </c>
      <c r="M127" s="14">
        <f t="shared" si="54"/>
        <v>1</v>
      </c>
      <c r="N127" s="14">
        <f t="shared" si="55"/>
        <v>1</v>
      </c>
      <c r="O127" s="15">
        <f t="shared" si="56"/>
        <v>1</v>
      </c>
      <c r="P127" s="96"/>
      <c r="Q127" s="96"/>
      <c r="R127" s="65">
        <v>164</v>
      </c>
      <c r="S127" s="16">
        <f t="shared" si="57"/>
        <v>0</v>
      </c>
      <c r="T127" s="16">
        <f t="shared" si="58"/>
        <v>17</v>
      </c>
      <c r="U127" s="16">
        <f t="shared" si="59"/>
        <v>17</v>
      </c>
      <c r="V127" s="15">
        <f t="shared" si="60"/>
        <v>17</v>
      </c>
      <c r="W127" s="84"/>
      <c r="X127" s="84"/>
      <c r="Y127" s="61">
        <v>100</v>
      </c>
      <c r="Z127" s="16">
        <f t="shared" si="61"/>
        <v>0</v>
      </c>
      <c r="AA127" s="16">
        <f t="shared" si="62"/>
        <v>0</v>
      </c>
      <c r="AB127" s="16">
        <f t="shared" si="63"/>
        <v>0</v>
      </c>
      <c r="AC127" s="15">
        <f t="shared" si="64"/>
        <v>0</v>
      </c>
      <c r="AD127" s="18">
        <f t="shared" si="65"/>
        <v>75</v>
      </c>
      <c r="AE127" s="19">
        <f t="shared" si="66"/>
        <v>75</v>
      </c>
      <c r="AF127" s="19">
        <f t="shared" si="67"/>
        <v>115</v>
      </c>
    </row>
    <row r="128" spans="1:32" x14ac:dyDescent="0.25">
      <c r="A128" s="68">
        <v>121</v>
      </c>
      <c r="B128" s="70" t="s">
        <v>149</v>
      </c>
      <c r="C128" s="58">
        <v>41</v>
      </c>
      <c r="D128" s="59">
        <v>9.6</v>
      </c>
      <c r="E128" s="14">
        <f t="shared" si="49"/>
        <v>0</v>
      </c>
      <c r="F128" s="14">
        <f t="shared" si="50"/>
        <v>5</v>
      </c>
      <c r="G128" s="14">
        <f t="shared" si="51"/>
        <v>5</v>
      </c>
      <c r="H128" s="15">
        <f t="shared" si="52"/>
        <v>5</v>
      </c>
      <c r="I128" s="84"/>
      <c r="J128" s="84"/>
      <c r="K128" s="61">
        <v>390</v>
      </c>
      <c r="L128" s="14">
        <f t="shared" si="53"/>
        <v>0</v>
      </c>
      <c r="M128" s="14">
        <f t="shared" si="54"/>
        <v>12</v>
      </c>
      <c r="N128" s="14">
        <f t="shared" si="55"/>
        <v>12</v>
      </c>
      <c r="O128" s="15">
        <f t="shared" si="56"/>
        <v>12</v>
      </c>
      <c r="P128" s="96"/>
      <c r="Q128" s="96"/>
      <c r="R128" s="65">
        <v>192</v>
      </c>
      <c r="S128" s="16">
        <f t="shared" si="57"/>
        <v>0</v>
      </c>
      <c r="T128" s="16">
        <f t="shared" si="58"/>
        <v>31</v>
      </c>
      <c r="U128" s="16">
        <f t="shared" si="59"/>
        <v>31</v>
      </c>
      <c r="V128" s="15">
        <f t="shared" si="60"/>
        <v>31</v>
      </c>
      <c r="W128" s="84"/>
      <c r="X128" s="84"/>
      <c r="Y128" s="61">
        <v>100</v>
      </c>
      <c r="Z128" s="16">
        <f t="shared" si="61"/>
        <v>0</v>
      </c>
      <c r="AA128" s="16">
        <f t="shared" si="62"/>
        <v>0</v>
      </c>
      <c r="AB128" s="16">
        <f t="shared" si="63"/>
        <v>0</v>
      </c>
      <c r="AC128" s="15">
        <f t="shared" si="64"/>
        <v>0</v>
      </c>
      <c r="AD128" s="18">
        <f t="shared" si="65"/>
        <v>48</v>
      </c>
      <c r="AE128" s="19">
        <f t="shared" si="66"/>
        <v>48</v>
      </c>
      <c r="AF128" s="19">
        <f t="shared" si="67"/>
        <v>175</v>
      </c>
    </row>
    <row r="129" spans="1:32" x14ac:dyDescent="0.25">
      <c r="A129" s="68">
        <v>122</v>
      </c>
      <c r="B129" s="70" t="s">
        <v>150</v>
      </c>
      <c r="C129" s="58">
        <v>41</v>
      </c>
      <c r="D129" s="59">
        <v>7.9</v>
      </c>
      <c r="E129" s="14">
        <f t="shared" si="49"/>
        <v>46</v>
      </c>
      <c r="F129" s="14">
        <f t="shared" si="50"/>
        <v>0</v>
      </c>
      <c r="G129" s="14">
        <f t="shared" si="51"/>
        <v>46</v>
      </c>
      <c r="H129" s="15">
        <f t="shared" si="52"/>
        <v>46</v>
      </c>
      <c r="I129" s="84"/>
      <c r="J129" s="84"/>
      <c r="K129" s="61">
        <v>245</v>
      </c>
      <c r="L129" s="14">
        <f t="shared" si="53"/>
        <v>0</v>
      </c>
      <c r="M129" s="14">
        <f t="shared" si="54"/>
        <v>0</v>
      </c>
      <c r="N129" s="14">
        <f t="shared" si="55"/>
        <v>0</v>
      </c>
      <c r="O129" s="15">
        <f t="shared" si="56"/>
        <v>0</v>
      </c>
      <c r="P129" s="96"/>
      <c r="Q129" s="96"/>
      <c r="R129" s="65">
        <v>183</v>
      </c>
      <c r="S129" s="16">
        <f t="shared" si="57"/>
        <v>0</v>
      </c>
      <c r="T129" s="16">
        <f t="shared" si="58"/>
        <v>26</v>
      </c>
      <c r="U129" s="16">
        <f t="shared" si="59"/>
        <v>26</v>
      </c>
      <c r="V129" s="15">
        <f t="shared" si="60"/>
        <v>26</v>
      </c>
      <c r="W129" s="84"/>
      <c r="X129" s="84"/>
      <c r="Y129" s="61">
        <v>100</v>
      </c>
      <c r="Z129" s="16">
        <f t="shared" si="61"/>
        <v>0</v>
      </c>
      <c r="AA129" s="16">
        <f t="shared" si="62"/>
        <v>0</v>
      </c>
      <c r="AB129" s="16">
        <f t="shared" si="63"/>
        <v>0</v>
      </c>
      <c r="AC129" s="15">
        <f t="shared" si="64"/>
        <v>0</v>
      </c>
      <c r="AD129" s="18">
        <f t="shared" si="65"/>
        <v>72</v>
      </c>
      <c r="AE129" s="19">
        <f t="shared" si="66"/>
        <v>72</v>
      </c>
      <c r="AF129" s="19">
        <f t="shared" si="67"/>
        <v>122</v>
      </c>
    </row>
    <row r="130" spans="1:32" x14ac:dyDescent="0.25">
      <c r="A130" s="68">
        <v>123</v>
      </c>
      <c r="B130" s="70" t="s">
        <v>151</v>
      </c>
      <c r="C130" s="58">
        <v>41</v>
      </c>
      <c r="D130" s="59">
        <v>8.3000000000000007</v>
      </c>
      <c r="E130" s="14">
        <f t="shared" si="49"/>
        <v>31</v>
      </c>
      <c r="F130" s="14">
        <f t="shared" si="50"/>
        <v>0</v>
      </c>
      <c r="G130" s="14">
        <f t="shared" si="51"/>
        <v>31</v>
      </c>
      <c r="H130" s="15">
        <f t="shared" si="52"/>
        <v>31</v>
      </c>
      <c r="I130" s="84"/>
      <c r="J130" s="84"/>
      <c r="K130" s="61">
        <v>300</v>
      </c>
      <c r="L130" s="14">
        <f t="shared" si="53"/>
        <v>0</v>
      </c>
      <c r="M130" s="14">
        <f t="shared" si="54"/>
        <v>3</v>
      </c>
      <c r="N130" s="14">
        <f t="shared" si="55"/>
        <v>3</v>
      </c>
      <c r="O130" s="15">
        <f t="shared" si="56"/>
        <v>3</v>
      </c>
      <c r="P130" s="96"/>
      <c r="Q130" s="96"/>
      <c r="R130" s="65">
        <v>180</v>
      </c>
      <c r="S130" s="16">
        <f t="shared" si="57"/>
        <v>0</v>
      </c>
      <c r="T130" s="16">
        <f t="shared" si="58"/>
        <v>25</v>
      </c>
      <c r="U130" s="16">
        <f t="shared" si="59"/>
        <v>25</v>
      </c>
      <c r="V130" s="15">
        <f t="shared" si="60"/>
        <v>25</v>
      </c>
      <c r="W130" s="84"/>
      <c r="X130" s="84"/>
      <c r="Y130" s="61">
        <v>100</v>
      </c>
      <c r="Z130" s="16">
        <f t="shared" si="61"/>
        <v>0</v>
      </c>
      <c r="AA130" s="16">
        <f t="shared" si="62"/>
        <v>0</v>
      </c>
      <c r="AB130" s="16">
        <f t="shared" si="63"/>
        <v>0</v>
      </c>
      <c r="AC130" s="15">
        <f t="shared" si="64"/>
        <v>0</v>
      </c>
      <c r="AD130" s="18">
        <f t="shared" si="65"/>
        <v>59</v>
      </c>
      <c r="AE130" s="19">
        <f t="shared" si="66"/>
        <v>59</v>
      </c>
      <c r="AF130" s="19">
        <f t="shared" si="67"/>
        <v>148</v>
      </c>
    </row>
    <row r="131" spans="1:32" x14ac:dyDescent="0.25">
      <c r="A131" s="68">
        <v>124</v>
      </c>
      <c r="B131" s="70" t="s">
        <v>148</v>
      </c>
      <c r="C131" s="58">
        <v>41</v>
      </c>
      <c r="D131" s="59">
        <v>8.4</v>
      </c>
      <c r="E131" s="14">
        <f t="shared" si="49"/>
        <v>28</v>
      </c>
      <c r="F131" s="14">
        <f t="shared" si="50"/>
        <v>0</v>
      </c>
      <c r="G131" s="14">
        <f t="shared" si="51"/>
        <v>28</v>
      </c>
      <c r="H131" s="15">
        <f t="shared" si="52"/>
        <v>28</v>
      </c>
      <c r="I131" s="84"/>
      <c r="J131" s="84"/>
      <c r="K131" s="61">
        <v>310</v>
      </c>
      <c r="L131" s="14">
        <f t="shared" si="53"/>
        <v>0</v>
      </c>
      <c r="M131" s="14">
        <f t="shared" si="54"/>
        <v>4</v>
      </c>
      <c r="N131" s="14">
        <f t="shared" si="55"/>
        <v>4</v>
      </c>
      <c r="O131" s="15">
        <f t="shared" si="56"/>
        <v>4</v>
      </c>
      <c r="P131" s="96"/>
      <c r="Q131" s="96"/>
      <c r="R131" s="65">
        <v>172</v>
      </c>
      <c r="S131" s="16">
        <f t="shared" si="57"/>
        <v>0</v>
      </c>
      <c r="T131" s="16">
        <f t="shared" si="58"/>
        <v>21</v>
      </c>
      <c r="U131" s="16">
        <f t="shared" si="59"/>
        <v>21</v>
      </c>
      <c r="V131" s="15">
        <f t="shared" si="60"/>
        <v>21</v>
      </c>
      <c r="W131" s="84"/>
      <c r="X131" s="84"/>
      <c r="Y131" s="61">
        <v>100</v>
      </c>
      <c r="Z131" s="16">
        <f t="shared" si="61"/>
        <v>0</v>
      </c>
      <c r="AA131" s="16">
        <f t="shared" si="62"/>
        <v>0</v>
      </c>
      <c r="AB131" s="16">
        <f t="shared" si="63"/>
        <v>0</v>
      </c>
      <c r="AC131" s="15">
        <f t="shared" si="64"/>
        <v>0</v>
      </c>
      <c r="AD131" s="18">
        <f t="shared" si="65"/>
        <v>53</v>
      </c>
      <c r="AE131" s="19">
        <f t="shared" si="66"/>
        <v>53</v>
      </c>
      <c r="AF131" s="19">
        <f t="shared" si="67"/>
        <v>163</v>
      </c>
    </row>
    <row r="132" spans="1:32" x14ac:dyDescent="0.25">
      <c r="A132" s="68">
        <v>125</v>
      </c>
      <c r="B132" s="70" t="s">
        <v>147</v>
      </c>
      <c r="C132" s="58">
        <v>41</v>
      </c>
      <c r="D132" s="59">
        <v>8.8000000000000007</v>
      </c>
      <c r="E132" s="14">
        <f t="shared" si="49"/>
        <v>0</v>
      </c>
      <c r="F132" s="14">
        <f t="shared" si="50"/>
        <v>18</v>
      </c>
      <c r="G132" s="14">
        <f t="shared" si="51"/>
        <v>18</v>
      </c>
      <c r="H132" s="15">
        <f t="shared" si="52"/>
        <v>18</v>
      </c>
      <c r="I132" s="84"/>
      <c r="J132" s="84"/>
      <c r="K132" s="61">
        <v>520</v>
      </c>
      <c r="L132" s="14">
        <f t="shared" si="53"/>
        <v>0</v>
      </c>
      <c r="M132" s="14">
        <f t="shared" si="54"/>
        <v>34</v>
      </c>
      <c r="N132" s="14">
        <f t="shared" si="55"/>
        <v>34</v>
      </c>
      <c r="O132" s="15">
        <f t="shared" si="56"/>
        <v>34</v>
      </c>
      <c r="P132" s="96"/>
      <c r="Q132" s="96"/>
      <c r="R132" s="65">
        <v>155</v>
      </c>
      <c r="S132" s="16">
        <f t="shared" si="57"/>
        <v>0</v>
      </c>
      <c r="T132" s="16">
        <f t="shared" si="58"/>
        <v>13</v>
      </c>
      <c r="U132" s="16">
        <f t="shared" si="59"/>
        <v>13</v>
      </c>
      <c r="V132" s="15">
        <f t="shared" si="60"/>
        <v>13</v>
      </c>
      <c r="W132" s="84"/>
      <c r="X132" s="84"/>
      <c r="Y132" s="61">
        <v>100</v>
      </c>
      <c r="Z132" s="16">
        <f t="shared" si="61"/>
        <v>0</v>
      </c>
      <c r="AA132" s="16">
        <f t="shared" si="62"/>
        <v>0</v>
      </c>
      <c r="AB132" s="16">
        <f t="shared" si="63"/>
        <v>0</v>
      </c>
      <c r="AC132" s="15">
        <f t="shared" si="64"/>
        <v>0</v>
      </c>
      <c r="AD132" s="18">
        <f t="shared" si="65"/>
        <v>65</v>
      </c>
      <c r="AE132" s="19">
        <f t="shared" si="66"/>
        <v>65</v>
      </c>
      <c r="AF132" s="19">
        <f t="shared" si="67"/>
        <v>137</v>
      </c>
    </row>
    <row r="133" spans="1:32" x14ac:dyDescent="0.25">
      <c r="A133" s="68">
        <v>126</v>
      </c>
      <c r="B133" s="70" t="s">
        <v>439</v>
      </c>
      <c r="C133" s="58">
        <v>43</v>
      </c>
      <c r="D133" s="59">
        <v>8</v>
      </c>
      <c r="E133" s="14">
        <f t="shared" si="49"/>
        <v>42</v>
      </c>
      <c r="F133" s="14">
        <f t="shared" si="50"/>
        <v>0</v>
      </c>
      <c r="G133" s="14">
        <f t="shared" si="51"/>
        <v>42</v>
      </c>
      <c r="H133" s="15">
        <f t="shared" si="52"/>
        <v>42</v>
      </c>
      <c r="I133" s="84"/>
      <c r="J133" s="84"/>
      <c r="K133" s="61">
        <v>450</v>
      </c>
      <c r="L133" s="14">
        <f t="shared" si="53"/>
        <v>0</v>
      </c>
      <c r="M133" s="14">
        <f t="shared" si="54"/>
        <v>20</v>
      </c>
      <c r="N133" s="14">
        <f t="shared" si="55"/>
        <v>20</v>
      </c>
      <c r="O133" s="15">
        <f t="shared" si="56"/>
        <v>20</v>
      </c>
      <c r="P133" s="96"/>
      <c r="Q133" s="96"/>
      <c r="R133" s="65">
        <v>198</v>
      </c>
      <c r="S133" s="16">
        <f t="shared" si="57"/>
        <v>0</v>
      </c>
      <c r="T133" s="16">
        <f t="shared" si="58"/>
        <v>34</v>
      </c>
      <c r="U133" s="16">
        <f t="shared" si="59"/>
        <v>34</v>
      </c>
      <c r="V133" s="15">
        <f t="shared" si="60"/>
        <v>34</v>
      </c>
      <c r="W133" s="84"/>
      <c r="X133" s="84"/>
      <c r="Y133" s="61">
        <v>100</v>
      </c>
      <c r="Z133" s="16">
        <f t="shared" si="61"/>
        <v>0</v>
      </c>
      <c r="AA133" s="16">
        <f t="shared" si="62"/>
        <v>0</v>
      </c>
      <c r="AB133" s="16">
        <f t="shared" si="63"/>
        <v>0</v>
      </c>
      <c r="AC133" s="15">
        <f t="shared" si="64"/>
        <v>0</v>
      </c>
      <c r="AD133" s="18">
        <f t="shared" si="65"/>
        <v>96</v>
      </c>
      <c r="AE133" s="19">
        <f t="shared" si="66"/>
        <v>96</v>
      </c>
      <c r="AF133" s="19">
        <f t="shared" si="67"/>
        <v>44</v>
      </c>
    </row>
    <row r="134" spans="1:32" x14ac:dyDescent="0.25">
      <c r="A134" s="68">
        <v>127</v>
      </c>
      <c r="B134" s="70" t="s">
        <v>440</v>
      </c>
      <c r="C134" s="58">
        <v>43</v>
      </c>
      <c r="D134" s="59">
        <v>8.4</v>
      </c>
      <c r="E134" s="14">
        <f t="shared" si="49"/>
        <v>28</v>
      </c>
      <c r="F134" s="14">
        <f t="shared" si="50"/>
        <v>0</v>
      </c>
      <c r="G134" s="14">
        <f t="shared" si="51"/>
        <v>28</v>
      </c>
      <c r="H134" s="15">
        <f t="shared" si="52"/>
        <v>28</v>
      </c>
      <c r="I134" s="84"/>
      <c r="J134" s="84"/>
      <c r="K134" s="61">
        <v>410</v>
      </c>
      <c r="L134" s="14">
        <f t="shared" si="53"/>
        <v>0</v>
      </c>
      <c r="M134" s="14">
        <f t="shared" si="54"/>
        <v>14</v>
      </c>
      <c r="N134" s="14">
        <f t="shared" si="55"/>
        <v>14</v>
      </c>
      <c r="O134" s="15">
        <f t="shared" si="56"/>
        <v>14</v>
      </c>
      <c r="P134" s="96"/>
      <c r="Q134" s="96"/>
      <c r="R134" s="65">
        <v>176</v>
      </c>
      <c r="S134" s="16">
        <f t="shared" si="57"/>
        <v>0</v>
      </c>
      <c r="T134" s="16">
        <f t="shared" si="58"/>
        <v>23</v>
      </c>
      <c r="U134" s="16">
        <f t="shared" si="59"/>
        <v>23</v>
      </c>
      <c r="V134" s="15">
        <f t="shared" si="60"/>
        <v>23</v>
      </c>
      <c r="W134" s="84"/>
      <c r="X134" s="84"/>
      <c r="Y134" s="61">
        <v>100</v>
      </c>
      <c r="Z134" s="16">
        <f t="shared" si="61"/>
        <v>0</v>
      </c>
      <c r="AA134" s="16">
        <f t="shared" si="62"/>
        <v>0</v>
      </c>
      <c r="AB134" s="16">
        <f t="shared" si="63"/>
        <v>0</v>
      </c>
      <c r="AC134" s="15">
        <f t="shared" si="64"/>
        <v>0</v>
      </c>
      <c r="AD134" s="18">
        <f t="shared" si="65"/>
        <v>65</v>
      </c>
      <c r="AE134" s="19">
        <f t="shared" si="66"/>
        <v>65</v>
      </c>
      <c r="AF134" s="19">
        <f t="shared" si="67"/>
        <v>137</v>
      </c>
    </row>
    <row r="135" spans="1:32" x14ac:dyDescent="0.25">
      <c r="A135" s="68">
        <v>128</v>
      </c>
      <c r="B135" s="70" t="s">
        <v>442</v>
      </c>
      <c r="C135" s="58">
        <v>43</v>
      </c>
      <c r="D135" s="59">
        <v>8.6</v>
      </c>
      <c r="E135" s="14">
        <f t="shared" si="49"/>
        <v>0</v>
      </c>
      <c r="F135" s="14">
        <f t="shared" si="50"/>
        <v>22</v>
      </c>
      <c r="G135" s="14">
        <f t="shared" si="51"/>
        <v>22</v>
      </c>
      <c r="H135" s="15">
        <f t="shared" si="52"/>
        <v>22</v>
      </c>
      <c r="I135" s="84"/>
      <c r="J135" s="84"/>
      <c r="K135" s="61">
        <v>450</v>
      </c>
      <c r="L135" s="14">
        <f t="shared" si="53"/>
        <v>0</v>
      </c>
      <c r="M135" s="14">
        <f t="shared" si="54"/>
        <v>20</v>
      </c>
      <c r="N135" s="14">
        <f t="shared" si="55"/>
        <v>20</v>
      </c>
      <c r="O135" s="15">
        <f t="shared" si="56"/>
        <v>20</v>
      </c>
      <c r="P135" s="96"/>
      <c r="Q135" s="96"/>
      <c r="R135" s="65">
        <v>174</v>
      </c>
      <c r="S135" s="16">
        <f t="shared" si="57"/>
        <v>0</v>
      </c>
      <c r="T135" s="16">
        <f t="shared" si="58"/>
        <v>22</v>
      </c>
      <c r="U135" s="16">
        <f t="shared" si="59"/>
        <v>22</v>
      </c>
      <c r="V135" s="15">
        <f t="shared" si="60"/>
        <v>22</v>
      </c>
      <c r="W135" s="84"/>
      <c r="X135" s="84"/>
      <c r="Y135" s="61">
        <v>100</v>
      </c>
      <c r="Z135" s="16">
        <f t="shared" si="61"/>
        <v>0</v>
      </c>
      <c r="AA135" s="16">
        <f t="shared" si="62"/>
        <v>0</v>
      </c>
      <c r="AB135" s="16">
        <f t="shared" si="63"/>
        <v>0</v>
      </c>
      <c r="AC135" s="15">
        <f t="shared" si="64"/>
        <v>0</v>
      </c>
      <c r="AD135" s="18">
        <f t="shared" si="65"/>
        <v>64</v>
      </c>
      <c r="AE135" s="19">
        <f t="shared" si="66"/>
        <v>64</v>
      </c>
      <c r="AF135" s="19">
        <f t="shared" si="67"/>
        <v>141</v>
      </c>
    </row>
    <row r="136" spans="1:32" x14ac:dyDescent="0.25">
      <c r="A136" s="68">
        <v>129</v>
      </c>
      <c r="B136" s="70" t="s">
        <v>443</v>
      </c>
      <c r="C136" s="58">
        <v>43</v>
      </c>
      <c r="D136" s="59">
        <v>8.1</v>
      </c>
      <c r="E136" s="14">
        <f t="shared" ref="E136:E199" si="68">IF(D136&gt;8.4,0,IF(D136&gt;8.35,28,IF(D136&gt;8.34,29,IF(D136&gt;8.3,30,IF(D136&gt;8.25,31,IF(D136&gt;8.24,32,IF(D136&gt;8.2,33,IF(D136&gt;8.16,34,IF(D136&gt;8.15,35,IF(D136&gt;8.14,36,IF(D136&gt;8.1,37,IF(D136&gt;8.05,38,IF(D136&gt;8.04,39,IF(D136&gt;8.02,40,IF(D136&gt;8,41,IF(D136&gt;7.95,42,IF(D136&gt;7.94,43,IF(D136&gt;7.92,44,IF(D136&gt;7.9,45,IF(D136&gt;7.85,46,IF(D136&gt;7.84,47,IF(D136&gt;7.83,48,IF(D136&gt;7.8,49,IF(D136&gt;7.75,50,IF(D136&gt;7.73,51,IF(D136&gt;7.7,52,IF(D136&gt;7.65,53,IF(D136&gt;7.6,54,IF(D136&gt;7.55,55,IF(D136&gt;7.5,56,IF(D136&gt;7.44,57,IF(D136&gt;7.4,58,IF(D136&gt;7.35,59,IF(D136&gt;7.3,60,IF(D136&gt;7.25,61,IF(D136&gt;7.2,62,IF(D136&gt;7.15,63,IF(D136&gt;7.1,64,IF(D136&gt;7.05,65,IF(D136&gt;7,66,IF(D136&gt;6.95,67,IF(D136&gt;6.9,68,IF(D136&gt;6.8,69,IF(D136&gt;6.5,70,))))))))))))))))))))))))))))))))))))))))))))</f>
        <v>38</v>
      </c>
      <c r="F136" s="14">
        <f t="shared" ref="F136:F199" si="69">IF(D136&gt;10,0,IF(D136&gt;9.9,1,IF(D136&gt;9.8,2,IF(D136&gt;9.7,3,IF(D136&gt;9.6,4,IF(D136&gt;9.5,5,IF(D136&gt;9.4,6,IF(D136&gt;9.3,7,IF(D136&gt;9.26,8,IF(D136&gt;9.2,9,IF(D136&gt;9.15,10,IF(D136&gt;9.1,11,IF(D136&gt;9.05,12,IF(D136&gt;9,13,IF(D136&gt;8.95,14,IF(D136&gt;8.9,15,IF(D136&gt;8.85,16,IF(D136&gt;8.8,17,IF(D136&gt;8.75,18,IF(D136&gt;8.7,19,IF(D136&gt;8.65,20,IF(D136&gt;8.6,21,IF(D136&gt;8.55,22,IF(D136&gt;8.54,23,IF(D136&gt;8.5,24,IF(D136&gt;8.45,25,IF(D136&gt;8.44,26,IF(D136&gt;8.4,27,))))))))))))))))))))))))))))</f>
        <v>0</v>
      </c>
      <c r="G136" s="14">
        <f t="shared" ref="G136:G199" si="70">E136+F136</f>
        <v>38</v>
      </c>
      <c r="H136" s="15">
        <f t="shared" ref="H136:H199" si="71">G136</f>
        <v>38</v>
      </c>
      <c r="I136" s="84"/>
      <c r="J136" s="84"/>
      <c r="K136" s="61">
        <v>330</v>
      </c>
      <c r="L136" s="14">
        <f t="shared" ref="L136:L199" si="72">IF(K136&lt;570,0,IF(K136&lt;575,44,IF(K136&lt;580,45,IF(K136&lt;585,46,IF(K136&lt;590,47,IF(K136&lt;595,48,IF(K136&lt;600,49,IF(K136&lt;605,50,IF(K136&lt;610,51,IF(K136&lt;615,52,IF(K136&lt;620,53,IF(K136&lt;625,54,IF(K136&lt;630,55,IF(K136&lt;635,56,IF(K136&lt;640,57,IF(K136&lt;645,58,IF(K136&lt;650,59,IF(K136&lt;655,60,IF(K136&lt;660,61,IF(K136&lt;665,62,IF(K136&lt;670,63,IF(K136&lt;675,64,IF(K136&lt;680,65,IF(K136&lt;685,66,IF(K136&lt;690,67,IF(K136&lt;695,68,IF(K136&lt;700,69,IF(K136&lt;705,70,IF(K136&lt;710,71,IF(K136&lt;715,72,IF(K136&lt;720,73,IF(K136&lt;725,74,IF(K136&lt;730,75,IF(K136&lt;735,76,IF(K136&lt;740,77,IF(K136&lt;745,78,IF(K136&lt;750,79,IF(K136&lt;760,80,IF(K136&lt;770,81,IF(K136&lt;780,82,IF(K136&lt;790,83,IF(K136&lt;800,84,IF(K136&lt;810,85,IF(K136&lt;820,86,IF(K136&lt;830,87,IF(K136&lt;840,88,IF(K136&lt;850,89,IF(K136&lt;865,90,IF(K136&lt;880,91,IF(K136&lt;895,92,IF(K136&lt;910,93,IF(K136&lt;925,94,IF(K136&lt;940,95,IF(K136&lt;955,96,IF(K136&lt;970,97,IF(K136&lt;985,98,IF(K136&lt;1000,99,IF(K136&lt;1015,100,))))))))))))))))))))))))))))))))))))))))))))))))))))))))))</f>
        <v>0</v>
      </c>
      <c r="M136" s="14">
        <f t="shared" ref="M136:M199" si="73">IF(K136&lt;250,0,IF(K136&lt;270,1,IF(K136&lt;290,2,IF(K136&lt;310,3,IF(K136&lt;320,4,IF(K136&lt;330,5,IF(K136&lt;340,6,IF(K136&lt;350,7,IF(K136&lt;360,8,IF(K136&lt;370,9,IF(K136&lt;380,10,IF(K136&lt;390,11,IF(K136&lt;400,12,IF(K136&lt;410,13,IF(K136&lt;420,14,IF(K136&lt;430,15,IF(K136&lt;435,16,IF(K136&lt;440,17,IF(K136&lt;445,18,IF(K136&lt;450,19,IF(K136&lt;455,20,IF(K136&lt;460,21,IF(K136&lt;465,22,IF(K136&lt;470,23,IF(K136&lt;475,24,IF(K136&lt;480,25,IF(K136&lt;485,26,IF(K136&lt;490,27,IF(K136&lt;495,28,IF(K136&lt;500,29,IF(K136&lt;505,30,IF(K136&lt;510,31,IF(K136&lt;515,32,IF(K136&lt;520,33,IF(K136&lt;525,34,IF(K136&lt;530,35,IF(K136&lt;535,36,IF(K136&lt;540,37,IF(K136&lt;545,38,IF(K136&lt;550,39,IF(K136&lt;555,40,IF(K136&lt;560,41,IF(K136&lt;565,42,IF(K136&lt;570,43,))))))))))))))))))))))))))))))))))))))))))))</f>
        <v>6</v>
      </c>
      <c r="N136" s="14">
        <f t="shared" ref="N136:N199" si="74">L136+M136</f>
        <v>6</v>
      </c>
      <c r="O136" s="15">
        <f t="shared" ref="O136:O199" si="75">N136</f>
        <v>6</v>
      </c>
      <c r="P136" s="96"/>
      <c r="Q136" s="96"/>
      <c r="R136" s="65">
        <v>174</v>
      </c>
      <c r="S136" s="16">
        <f t="shared" ref="S136:S199" si="76">IF(R136&lt;235,0,IF(R136&lt;237,60,IF(R136&lt;239,61,IF(R136&lt;241,62,IF(R136&lt;243,63,IF(R136&lt;245,64,IF(R136&lt;247,65,IF(R136&lt;249,66,IF(R136&lt;251,67,IF(R136&lt;253,68,IF(R136&lt;255,69,IF(R136&lt;257,70,IF(R136&lt;259,71,IF(R136&lt;261,72,IF(R136&lt;263,73,IF(R136&lt;2265,74,IF(R136&lt;267,75,IF(R136&lt;269,76,))))))))))))))))))</f>
        <v>0</v>
      </c>
      <c r="T136" s="16">
        <f t="shared" ref="T136:T199" si="77">IF(R136&lt;118,0,IF(R136&lt;121,1,IF(R136&lt;124,2,IF(R136&lt;127,3,IF(R136&lt;130,4,IF(R136&lt;133,5,IF(R136&lt;136,6,IF(R136&lt;139,7,IF(R136&lt;142,8,IF(R136&lt;145,9,IF(R136&lt;148,10,IF(R136&lt;151,11,IF(R136&lt;154,12,IF(R136&lt;157,13,IF(R136&lt;160,14,IF(R136&lt;162,15,IF(R136&lt;164,16,IF(R136&lt;166,17,IF(R136&lt;168,18,IF(R136&lt;170,19,IF(R136&lt;172,20,IF(R136&lt;174,21,IF(R136&lt;176,22,IF(R136&lt;178,23,IF(R136&lt;180,24,IF(R136&lt;182,25,IF(R136&lt;184,26,IF(R136&lt;186,27,IF(R136&lt;188,28,IF(R136&lt;190,29,IF(R136&lt;192,30,IF(R136&lt;194,31,IF(R136&lt;196,32,IF(R136&lt;198,33,IF(R136&lt;200,34,IF(R136&lt;201,35,IF(R136&lt;202,36,IF(R136&lt;203,37,IF(R136&lt;204,38,IF(R136&lt;205,39,IF(R136&lt;206,40,IF(R136&lt;207,41,IF(R136&lt;208,42,IF(R136&lt;209,43,IF(R136&lt;210,44,IF(R136&lt;211,45,IF(R136&lt;212,46,IF(R136&lt;213,47,IF(R136&lt;214,48,IF(R136&lt;215,49,IF(R136&lt;217,50,IF(R136&lt;219,51,IF(R136&lt;221,52,IF(R136&lt;223,53,IF(R136&lt;225,54,IF(R136&lt;227,55,IF(R136&lt;229,56,IF(R136&lt;231,57,IF(R136&lt;233,58,IF(R136&lt;235,59,))))))))))))))))))))))))))))))))))))))))))))))))))))))))))))</f>
        <v>22</v>
      </c>
      <c r="U136" s="16">
        <f t="shared" ref="U136:U199" si="78">S136+T136</f>
        <v>22</v>
      </c>
      <c r="V136" s="15">
        <f t="shared" ref="V136:V199" si="79">U136</f>
        <v>22</v>
      </c>
      <c r="W136" s="84"/>
      <c r="X136" s="84"/>
      <c r="Y136" s="61">
        <v>100</v>
      </c>
      <c r="Z136" s="16">
        <f t="shared" ref="Z136:Z199" si="80">IF(Y136&lt;23,0,IF(Y136&lt;23.5,60,IF(Y136&lt;24,61,IF(Y136&lt;25,62,IF(Y136&lt;26,63,IF(Y136&lt;27,64,IF(Y136&lt;28,65,IF(Y136&lt;29,66,IF(Y136&lt;30,67,IF(Y136&lt;31,68,IF(Y136&lt;32,69,IF(Y136&lt;33,70,IF(Y136&lt;40,71,)))))))))))))</f>
        <v>0</v>
      </c>
      <c r="AA136" s="16">
        <f t="shared" ref="AA136:AA199" si="81">IF(Y136&lt;-5,0,IF(Y136&lt;-4,1,IF(Y136&lt;-3,2,IF(Y136&lt;-2,3,IF(Y136&lt;-1.5,4,IF(Y136&lt;-1,5,IF(Y136&lt;-0.5,6,IF(Y136&lt;0,7,IF(Y136&lt;0.5,8,IF(Y136&lt;1,9,IF(Y136&lt;1.5,10,IF(Y136&lt;2,11,IF(Y136&lt;2.5,12,IF(Y136&lt;3,13,IF(Y136&lt;3.5,14,IF(Y136&lt;4,15,IF(Y136&lt;4.5,16,IF(Y136&lt;5,17,IF(Y136&lt;5.5,18,IF(Y136&lt;6,19,IF(Y136&lt;6.5,20,IF(Y136&lt;7,21,IF(Y136&lt;7.5,22,IF(Y136&lt;8,23,IF(Y136&lt;8.5,24,IF(Y136&lt;9,25,IF(Y136&lt;9.5,26,IF(Y136&lt;10,27,IF(Y136&lt;10.5,28,IF(Y136&lt;11,29,IF(Y136&lt;11.6,30,IF(Y136&lt;12,31,IF(Y136&lt;12.5,32,IF(Y136&lt;12.6,33,IF(Y136&lt;13,34,IF(Y136&lt;13.5,35,IF(Y136&lt;13.7,36,IF(Y136&lt;14,37,IF(Y136&lt;14.5,38,IF(Y136&lt;14.7,39,IF(Y136&lt;15,40,IF(Y136&lt;15.5,41,IF(Y136&lt;15.6,42,IF(Y136&lt;16,43,IF(Y136&lt;16.5,44,IF(Y136&lt;16.6,45,IF(Y136&lt;17,46,IF(Y136&lt;17.5,47,IF(Y136&lt;17.6,48,IF(Y136&lt;18,49,IF(Y136&lt;18.5,50,IF(Y136&lt;19,51,IF(Y136&lt;19.5,52,IF(Y136&lt;20,53,IF(Y136&lt;20.5,54,IF(Y136&lt;21,55,IF(Y136&lt;21.5,56,IF(Y136&lt;22,57,IF(Y136&lt;22.5,58,IF(Y136&lt;23,59,))))))))))))))))))))))))))))))))))))))))))))))))))))))))))))</f>
        <v>0</v>
      </c>
      <c r="AB136" s="16">
        <f t="shared" ref="AB136:AB199" si="82">Z136+AA136</f>
        <v>0</v>
      </c>
      <c r="AC136" s="15">
        <f t="shared" ref="AC136:AC199" si="83">AB136</f>
        <v>0</v>
      </c>
      <c r="AD136" s="18">
        <f t="shared" ref="AD136:AD199" si="84">H136+O136+V136</f>
        <v>66</v>
      </c>
      <c r="AE136" s="19">
        <f t="shared" ref="AE136:AE199" si="85">AD136</f>
        <v>66</v>
      </c>
      <c r="AF136" s="19">
        <f t="shared" ref="AF136:AF199" si="86">IF(ISNUMBER(AE136),RANK(AE136,$AE$6:$AE$258,0),"")</f>
        <v>135</v>
      </c>
    </row>
    <row r="137" spans="1:32" x14ac:dyDescent="0.25">
      <c r="A137" s="68">
        <v>130</v>
      </c>
      <c r="B137" s="70" t="s">
        <v>441</v>
      </c>
      <c r="C137" s="58">
        <v>43</v>
      </c>
      <c r="D137" s="59">
        <v>8.6</v>
      </c>
      <c r="E137" s="14">
        <f t="shared" si="68"/>
        <v>0</v>
      </c>
      <c r="F137" s="14">
        <f t="shared" si="69"/>
        <v>22</v>
      </c>
      <c r="G137" s="14">
        <f t="shared" si="70"/>
        <v>22</v>
      </c>
      <c r="H137" s="15">
        <f t="shared" si="71"/>
        <v>22</v>
      </c>
      <c r="I137" s="84"/>
      <c r="J137" s="84"/>
      <c r="K137" s="61">
        <v>300</v>
      </c>
      <c r="L137" s="14">
        <f t="shared" si="72"/>
        <v>0</v>
      </c>
      <c r="M137" s="14">
        <f t="shared" si="73"/>
        <v>3</v>
      </c>
      <c r="N137" s="14">
        <f t="shared" si="74"/>
        <v>3</v>
      </c>
      <c r="O137" s="15">
        <f t="shared" si="75"/>
        <v>3</v>
      </c>
      <c r="P137" s="96"/>
      <c r="Q137" s="96"/>
      <c r="R137" s="65">
        <v>165</v>
      </c>
      <c r="S137" s="16">
        <f t="shared" si="76"/>
        <v>0</v>
      </c>
      <c r="T137" s="16">
        <f t="shared" si="77"/>
        <v>17</v>
      </c>
      <c r="U137" s="16">
        <f t="shared" si="78"/>
        <v>17</v>
      </c>
      <c r="V137" s="15">
        <f t="shared" si="79"/>
        <v>17</v>
      </c>
      <c r="W137" s="84"/>
      <c r="X137" s="84"/>
      <c r="Y137" s="61">
        <v>100</v>
      </c>
      <c r="Z137" s="16">
        <f t="shared" si="80"/>
        <v>0</v>
      </c>
      <c r="AA137" s="16">
        <f t="shared" si="81"/>
        <v>0</v>
      </c>
      <c r="AB137" s="16">
        <f t="shared" si="82"/>
        <v>0</v>
      </c>
      <c r="AC137" s="15">
        <f t="shared" si="83"/>
        <v>0</v>
      </c>
      <c r="AD137" s="18">
        <f t="shared" si="84"/>
        <v>42</v>
      </c>
      <c r="AE137" s="19">
        <f t="shared" si="85"/>
        <v>42</v>
      </c>
      <c r="AF137" s="19">
        <f t="shared" si="86"/>
        <v>184</v>
      </c>
    </row>
    <row r="138" spans="1:32" x14ac:dyDescent="0.25">
      <c r="A138" s="68">
        <v>131</v>
      </c>
      <c r="B138" s="70" t="s">
        <v>180</v>
      </c>
      <c r="C138" s="58">
        <v>44</v>
      </c>
      <c r="D138" s="59">
        <v>8.6999999999999993</v>
      </c>
      <c r="E138" s="14">
        <f t="shared" si="68"/>
        <v>0</v>
      </c>
      <c r="F138" s="14">
        <f t="shared" si="69"/>
        <v>20</v>
      </c>
      <c r="G138" s="14">
        <f t="shared" si="70"/>
        <v>20</v>
      </c>
      <c r="H138" s="15">
        <f t="shared" si="71"/>
        <v>20</v>
      </c>
      <c r="I138" s="84"/>
      <c r="J138" s="84"/>
      <c r="K138" s="61">
        <v>350</v>
      </c>
      <c r="L138" s="14">
        <f t="shared" si="72"/>
        <v>0</v>
      </c>
      <c r="M138" s="14">
        <f t="shared" si="73"/>
        <v>8</v>
      </c>
      <c r="N138" s="14">
        <f t="shared" si="74"/>
        <v>8</v>
      </c>
      <c r="O138" s="15">
        <f t="shared" si="75"/>
        <v>8</v>
      </c>
      <c r="P138" s="96"/>
      <c r="Q138" s="96"/>
      <c r="R138" s="65">
        <v>183</v>
      </c>
      <c r="S138" s="16">
        <f t="shared" si="76"/>
        <v>0</v>
      </c>
      <c r="T138" s="16">
        <f t="shared" si="77"/>
        <v>26</v>
      </c>
      <c r="U138" s="16">
        <f t="shared" si="78"/>
        <v>26</v>
      </c>
      <c r="V138" s="15">
        <f t="shared" si="79"/>
        <v>26</v>
      </c>
      <c r="W138" s="84"/>
      <c r="X138" s="84"/>
      <c r="Y138" s="61">
        <v>100</v>
      </c>
      <c r="Z138" s="16">
        <f t="shared" si="80"/>
        <v>0</v>
      </c>
      <c r="AA138" s="16">
        <f t="shared" si="81"/>
        <v>0</v>
      </c>
      <c r="AB138" s="16">
        <f t="shared" si="82"/>
        <v>0</v>
      </c>
      <c r="AC138" s="15">
        <f t="shared" si="83"/>
        <v>0</v>
      </c>
      <c r="AD138" s="18">
        <f t="shared" si="84"/>
        <v>54</v>
      </c>
      <c r="AE138" s="19">
        <f t="shared" si="85"/>
        <v>54</v>
      </c>
      <c r="AF138" s="19">
        <f t="shared" si="86"/>
        <v>159</v>
      </c>
    </row>
    <row r="139" spans="1:32" x14ac:dyDescent="0.25">
      <c r="A139" s="68">
        <v>132</v>
      </c>
      <c r="B139" s="70" t="s">
        <v>183</v>
      </c>
      <c r="C139" s="58">
        <v>44</v>
      </c>
      <c r="D139" s="59">
        <v>8</v>
      </c>
      <c r="E139" s="14">
        <f t="shared" si="68"/>
        <v>42</v>
      </c>
      <c r="F139" s="14">
        <f t="shared" si="69"/>
        <v>0</v>
      </c>
      <c r="G139" s="14">
        <f t="shared" si="70"/>
        <v>42</v>
      </c>
      <c r="H139" s="15">
        <f t="shared" si="71"/>
        <v>42</v>
      </c>
      <c r="I139" s="84"/>
      <c r="J139" s="84"/>
      <c r="K139" s="61">
        <v>290</v>
      </c>
      <c r="L139" s="14">
        <f t="shared" si="72"/>
        <v>0</v>
      </c>
      <c r="M139" s="14">
        <f t="shared" si="73"/>
        <v>3</v>
      </c>
      <c r="N139" s="14">
        <f t="shared" si="74"/>
        <v>3</v>
      </c>
      <c r="O139" s="15">
        <f t="shared" si="75"/>
        <v>3</v>
      </c>
      <c r="P139" s="96"/>
      <c r="Q139" s="96"/>
      <c r="R139" s="65">
        <v>183</v>
      </c>
      <c r="S139" s="16">
        <f t="shared" si="76"/>
        <v>0</v>
      </c>
      <c r="T139" s="16">
        <f t="shared" si="77"/>
        <v>26</v>
      </c>
      <c r="U139" s="16">
        <f t="shared" si="78"/>
        <v>26</v>
      </c>
      <c r="V139" s="15">
        <f t="shared" si="79"/>
        <v>26</v>
      </c>
      <c r="W139" s="84"/>
      <c r="X139" s="84"/>
      <c r="Y139" s="61">
        <v>100</v>
      </c>
      <c r="Z139" s="16">
        <f t="shared" si="80"/>
        <v>0</v>
      </c>
      <c r="AA139" s="16">
        <f t="shared" si="81"/>
        <v>0</v>
      </c>
      <c r="AB139" s="16">
        <f t="shared" si="82"/>
        <v>0</v>
      </c>
      <c r="AC139" s="15">
        <f t="shared" si="83"/>
        <v>0</v>
      </c>
      <c r="AD139" s="18">
        <f t="shared" si="84"/>
        <v>71</v>
      </c>
      <c r="AE139" s="19">
        <f t="shared" si="85"/>
        <v>71</v>
      </c>
      <c r="AF139" s="19">
        <f t="shared" si="86"/>
        <v>124</v>
      </c>
    </row>
    <row r="140" spans="1:32" x14ac:dyDescent="0.25">
      <c r="A140" s="68">
        <v>133</v>
      </c>
      <c r="B140" s="70" t="s">
        <v>184</v>
      </c>
      <c r="C140" s="58">
        <v>44</v>
      </c>
      <c r="D140" s="59">
        <v>8.4</v>
      </c>
      <c r="E140" s="14">
        <f t="shared" si="68"/>
        <v>28</v>
      </c>
      <c r="F140" s="14">
        <f t="shared" si="69"/>
        <v>0</v>
      </c>
      <c r="G140" s="14">
        <f t="shared" si="70"/>
        <v>28</v>
      </c>
      <c r="H140" s="15">
        <f t="shared" si="71"/>
        <v>28</v>
      </c>
      <c r="I140" s="84"/>
      <c r="J140" s="84"/>
      <c r="K140" s="61">
        <v>290</v>
      </c>
      <c r="L140" s="14">
        <f t="shared" si="72"/>
        <v>0</v>
      </c>
      <c r="M140" s="14">
        <f t="shared" si="73"/>
        <v>3</v>
      </c>
      <c r="N140" s="14">
        <f t="shared" si="74"/>
        <v>3</v>
      </c>
      <c r="O140" s="15">
        <f t="shared" si="75"/>
        <v>3</v>
      </c>
      <c r="P140" s="96"/>
      <c r="Q140" s="96"/>
      <c r="R140" s="65">
        <v>174</v>
      </c>
      <c r="S140" s="16">
        <f t="shared" si="76"/>
        <v>0</v>
      </c>
      <c r="T140" s="16">
        <f t="shared" si="77"/>
        <v>22</v>
      </c>
      <c r="U140" s="16">
        <f t="shared" si="78"/>
        <v>22</v>
      </c>
      <c r="V140" s="15">
        <f t="shared" si="79"/>
        <v>22</v>
      </c>
      <c r="W140" s="84"/>
      <c r="X140" s="84"/>
      <c r="Y140" s="61">
        <v>100</v>
      </c>
      <c r="Z140" s="16">
        <f t="shared" si="80"/>
        <v>0</v>
      </c>
      <c r="AA140" s="16">
        <f t="shared" si="81"/>
        <v>0</v>
      </c>
      <c r="AB140" s="16">
        <f t="shared" si="82"/>
        <v>0</v>
      </c>
      <c r="AC140" s="15">
        <f t="shared" si="83"/>
        <v>0</v>
      </c>
      <c r="AD140" s="18">
        <f t="shared" si="84"/>
        <v>53</v>
      </c>
      <c r="AE140" s="19">
        <f t="shared" si="85"/>
        <v>53</v>
      </c>
      <c r="AF140" s="19">
        <f t="shared" si="86"/>
        <v>163</v>
      </c>
    </row>
    <row r="141" spans="1:32" x14ac:dyDescent="0.25">
      <c r="A141" s="68">
        <v>134</v>
      </c>
      <c r="B141" s="70" t="s">
        <v>181</v>
      </c>
      <c r="C141" s="58">
        <v>44</v>
      </c>
      <c r="D141" s="59">
        <v>8.9</v>
      </c>
      <c r="E141" s="14">
        <f t="shared" si="68"/>
        <v>0</v>
      </c>
      <c r="F141" s="14">
        <f t="shared" si="69"/>
        <v>16</v>
      </c>
      <c r="G141" s="14">
        <f t="shared" si="70"/>
        <v>16</v>
      </c>
      <c r="H141" s="15">
        <f t="shared" si="71"/>
        <v>16</v>
      </c>
      <c r="I141" s="84"/>
      <c r="J141" s="84"/>
      <c r="K141" s="61">
        <v>300</v>
      </c>
      <c r="L141" s="14">
        <f t="shared" si="72"/>
        <v>0</v>
      </c>
      <c r="M141" s="14">
        <f t="shared" si="73"/>
        <v>3</v>
      </c>
      <c r="N141" s="14">
        <f t="shared" si="74"/>
        <v>3</v>
      </c>
      <c r="O141" s="15">
        <f t="shared" si="75"/>
        <v>3</v>
      </c>
      <c r="P141" s="96"/>
      <c r="Q141" s="96"/>
      <c r="R141" s="65">
        <v>164</v>
      </c>
      <c r="S141" s="16">
        <f t="shared" si="76"/>
        <v>0</v>
      </c>
      <c r="T141" s="16">
        <f t="shared" si="77"/>
        <v>17</v>
      </c>
      <c r="U141" s="16">
        <f t="shared" si="78"/>
        <v>17</v>
      </c>
      <c r="V141" s="15">
        <f t="shared" si="79"/>
        <v>17</v>
      </c>
      <c r="W141" s="84"/>
      <c r="X141" s="84"/>
      <c r="Y141" s="61">
        <v>100</v>
      </c>
      <c r="Z141" s="16">
        <f t="shared" si="80"/>
        <v>0</v>
      </c>
      <c r="AA141" s="16">
        <f t="shared" si="81"/>
        <v>0</v>
      </c>
      <c r="AB141" s="16">
        <f t="shared" si="82"/>
        <v>0</v>
      </c>
      <c r="AC141" s="15">
        <f t="shared" si="83"/>
        <v>0</v>
      </c>
      <c r="AD141" s="18">
        <f t="shared" si="84"/>
        <v>36</v>
      </c>
      <c r="AE141" s="19">
        <f t="shared" si="85"/>
        <v>36</v>
      </c>
      <c r="AF141" s="19">
        <f t="shared" si="86"/>
        <v>191</v>
      </c>
    </row>
    <row r="142" spans="1:32" x14ac:dyDescent="0.25">
      <c r="A142" s="68">
        <v>135</v>
      </c>
      <c r="B142" s="70" t="s">
        <v>182</v>
      </c>
      <c r="C142" s="58">
        <v>44</v>
      </c>
      <c r="D142" s="59">
        <v>8.1999999999999993</v>
      </c>
      <c r="E142" s="14">
        <f t="shared" si="68"/>
        <v>34</v>
      </c>
      <c r="F142" s="14">
        <f t="shared" si="69"/>
        <v>0</v>
      </c>
      <c r="G142" s="14">
        <f t="shared" si="70"/>
        <v>34</v>
      </c>
      <c r="H142" s="15">
        <f t="shared" si="71"/>
        <v>34</v>
      </c>
      <c r="I142" s="84"/>
      <c r="J142" s="84"/>
      <c r="K142" s="61">
        <v>280</v>
      </c>
      <c r="L142" s="14">
        <f t="shared" si="72"/>
        <v>0</v>
      </c>
      <c r="M142" s="14">
        <f t="shared" si="73"/>
        <v>2</v>
      </c>
      <c r="N142" s="14">
        <f t="shared" si="74"/>
        <v>2</v>
      </c>
      <c r="O142" s="15">
        <f t="shared" si="75"/>
        <v>2</v>
      </c>
      <c r="P142" s="96"/>
      <c r="Q142" s="96"/>
      <c r="R142" s="65">
        <v>163</v>
      </c>
      <c r="S142" s="16">
        <f t="shared" si="76"/>
        <v>0</v>
      </c>
      <c r="T142" s="16">
        <f t="shared" si="77"/>
        <v>16</v>
      </c>
      <c r="U142" s="16">
        <f t="shared" si="78"/>
        <v>16</v>
      </c>
      <c r="V142" s="15">
        <f t="shared" si="79"/>
        <v>16</v>
      </c>
      <c r="W142" s="84"/>
      <c r="X142" s="84"/>
      <c r="Y142" s="61">
        <v>100</v>
      </c>
      <c r="Z142" s="16">
        <f t="shared" si="80"/>
        <v>0</v>
      </c>
      <c r="AA142" s="16">
        <f t="shared" si="81"/>
        <v>0</v>
      </c>
      <c r="AB142" s="16">
        <f t="shared" si="82"/>
        <v>0</v>
      </c>
      <c r="AC142" s="15">
        <f t="shared" si="83"/>
        <v>0</v>
      </c>
      <c r="AD142" s="18">
        <f t="shared" si="84"/>
        <v>52</v>
      </c>
      <c r="AE142" s="19">
        <f t="shared" si="85"/>
        <v>52</v>
      </c>
      <c r="AF142" s="19">
        <f t="shared" si="86"/>
        <v>166</v>
      </c>
    </row>
    <row r="143" spans="1:32" x14ac:dyDescent="0.25">
      <c r="A143" s="68">
        <v>136</v>
      </c>
      <c r="B143" s="70" t="s">
        <v>248</v>
      </c>
      <c r="C143" s="58">
        <v>45</v>
      </c>
      <c r="D143" s="59">
        <v>7.8</v>
      </c>
      <c r="E143" s="14">
        <f t="shared" si="68"/>
        <v>50</v>
      </c>
      <c r="F143" s="14">
        <f t="shared" si="69"/>
        <v>0</v>
      </c>
      <c r="G143" s="14">
        <f t="shared" si="70"/>
        <v>50</v>
      </c>
      <c r="H143" s="15">
        <f t="shared" si="71"/>
        <v>50</v>
      </c>
      <c r="I143" s="84"/>
      <c r="J143" s="84"/>
      <c r="K143" s="61">
        <v>495</v>
      </c>
      <c r="L143" s="14">
        <f t="shared" si="72"/>
        <v>0</v>
      </c>
      <c r="M143" s="14">
        <f t="shared" si="73"/>
        <v>29</v>
      </c>
      <c r="N143" s="14">
        <f t="shared" si="74"/>
        <v>29</v>
      </c>
      <c r="O143" s="15">
        <f t="shared" si="75"/>
        <v>29</v>
      </c>
      <c r="P143" s="96"/>
      <c r="Q143" s="96"/>
      <c r="R143" s="65">
        <v>216</v>
      </c>
      <c r="S143" s="16">
        <f t="shared" si="76"/>
        <v>0</v>
      </c>
      <c r="T143" s="16">
        <f t="shared" si="77"/>
        <v>50</v>
      </c>
      <c r="U143" s="16">
        <f t="shared" si="78"/>
        <v>50</v>
      </c>
      <c r="V143" s="15">
        <f t="shared" si="79"/>
        <v>50</v>
      </c>
      <c r="W143" s="84"/>
      <c r="X143" s="84"/>
      <c r="Y143" s="61">
        <v>100</v>
      </c>
      <c r="Z143" s="16">
        <f t="shared" si="80"/>
        <v>0</v>
      </c>
      <c r="AA143" s="16">
        <f t="shared" si="81"/>
        <v>0</v>
      </c>
      <c r="AB143" s="16">
        <f t="shared" si="82"/>
        <v>0</v>
      </c>
      <c r="AC143" s="15">
        <f t="shared" si="83"/>
        <v>0</v>
      </c>
      <c r="AD143" s="18">
        <f t="shared" si="84"/>
        <v>129</v>
      </c>
      <c r="AE143" s="19">
        <f t="shared" si="85"/>
        <v>129</v>
      </c>
      <c r="AF143" s="19">
        <f t="shared" si="86"/>
        <v>5</v>
      </c>
    </row>
    <row r="144" spans="1:32" x14ac:dyDescent="0.25">
      <c r="A144" s="68">
        <v>137</v>
      </c>
      <c r="B144" s="70" t="s">
        <v>251</v>
      </c>
      <c r="C144" s="58">
        <v>45</v>
      </c>
      <c r="D144" s="59">
        <v>7.9</v>
      </c>
      <c r="E144" s="14">
        <f t="shared" si="68"/>
        <v>46</v>
      </c>
      <c r="F144" s="14">
        <f t="shared" si="69"/>
        <v>0</v>
      </c>
      <c r="G144" s="14">
        <f t="shared" si="70"/>
        <v>46</v>
      </c>
      <c r="H144" s="15">
        <f t="shared" si="71"/>
        <v>46</v>
      </c>
      <c r="I144" s="84"/>
      <c r="J144" s="84"/>
      <c r="K144" s="61">
        <v>300</v>
      </c>
      <c r="L144" s="14">
        <f t="shared" si="72"/>
        <v>0</v>
      </c>
      <c r="M144" s="14">
        <f t="shared" si="73"/>
        <v>3</v>
      </c>
      <c r="N144" s="14">
        <f t="shared" si="74"/>
        <v>3</v>
      </c>
      <c r="O144" s="15">
        <f t="shared" si="75"/>
        <v>3</v>
      </c>
      <c r="P144" s="96"/>
      <c r="Q144" s="96"/>
      <c r="R144" s="65">
        <v>199</v>
      </c>
      <c r="S144" s="16">
        <f t="shared" si="76"/>
        <v>0</v>
      </c>
      <c r="T144" s="16">
        <f t="shared" si="77"/>
        <v>34</v>
      </c>
      <c r="U144" s="16">
        <f t="shared" si="78"/>
        <v>34</v>
      </c>
      <c r="V144" s="15">
        <f t="shared" si="79"/>
        <v>34</v>
      </c>
      <c r="W144" s="84"/>
      <c r="X144" s="84"/>
      <c r="Y144" s="61">
        <v>100</v>
      </c>
      <c r="Z144" s="16">
        <f t="shared" si="80"/>
        <v>0</v>
      </c>
      <c r="AA144" s="16">
        <f t="shared" si="81"/>
        <v>0</v>
      </c>
      <c r="AB144" s="16">
        <f t="shared" si="82"/>
        <v>0</v>
      </c>
      <c r="AC144" s="15">
        <f t="shared" si="83"/>
        <v>0</v>
      </c>
      <c r="AD144" s="18">
        <f t="shared" si="84"/>
        <v>83</v>
      </c>
      <c r="AE144" s="19">
        <f t="shared" si="85"/>
        <v>83</v>
      </c>
      <c r="AF144" s="19">
        <f t="shared" si="86"/>
        <v>92</v>
      </c>
    </row>
    <row r="145" spans="1:32" x14ac:dyDescent="0.25">
      <c r="A145" s="68">
        <v>138</v>
      </c>
      <c r="B145" s="70" t="s">
        <v>250</v>
      </c>
      <c r="C145" s="58">
        <v>45</v>
      </c>
      <c r="D145" s="59">
        <v>7.2</v>
      </c>
      <c r="E145" s="14">
        <f t="shared" si="68"/>
        <v>63</v>
      </c>
      <c r="F145" s="14">
        <f t="shared" si="69"/>
        <v>0</v>
      </c>
      <c r="G145" s="14">
        <f t="shared" si="70"/>
        <v>63</v>
      </c>
      <c r="H145" s="15">
        <f t="shared" si="71"/>
        <v>63</v>
      </c>
      <c r="I145" s="84"/>
      <c r="J145" s="84"/>
      <c r="K145" s="61">
        <v>440</v>
      </c>
      <c r="L145" s="14">
        <f t="shared" si="72"/>
        <v>0</v>
      </c>
      <c r="M145" s="14">
        <f t="shared" si="73"/>
        <v>18</v>
      </c>
      <c r="N145" s="14">
        <f t="shared" si="74"/>
        <v>18</v>
      </c>
      <c r="O145" s="15">
        <f t="shared" si="75"/>
        <v>18</v>
      </c>
      <c r="P145" s="96"/>
      <c r="Q145" s="96"/>
      <c r="R145" s="65">
        <v>190</v>
      </c>
      <c r="S145" s="16">
        <f t="shared" si="76"/>
        <v>0</v>
      </c>
      <c r="T145" s="16">
        <f t="shared" si="77"/>
        <v>30</v>
      </c>
      <c r="U145" s="16">
        <f t="shared" si="78"/>
        <v>30</v>
      </c>
      <c r="V145" s="15">
        <f t="shared" si="79"/>
        <v>30</v>
      </c>
      <c r="W145" s="84"/>
      <c r="X145" s="84"/>
      <c r="Y145" s="61">
        <v>100</v>
      </c>
      <c r="Z145" s="16">
        <f t="shared" si="80"/>
        <v>0</v>
      </c>
      <c r="AA145" s="16">
        <f t="shared" si="81"/>
        <v>0</v>
      </c>
      <c r="AB145" s="16">
        <f t="shared" si="82"/>
        <v>0</v>
      </c>
      <c r="AC145" s="15">
        <f t="shared" si="83"/>
        <v>0</v>
      </c>
      <c r="AD145" s="18">
        <f t="shared" si="84"/>
        <v>111</v>
      </c>
      <c r="AE145" s="19">
        <f t="shared" si="85"/>
        <v>111</v>
      </c>
      <c r="AF145" s="19">
        <f t="shared" si="86"/>
        <v>24</v>
      </c>
    </row>
    <row r="146" spans="1:32" x14ac:dyDescent="0.25">
      <c r="A146" s="68">
        <v>139</v>
      </c>
      <c r="B146" s="70" t="s">
        <v>249</v>
      </c>
      <c r="C146" s="58">
        <v>45</v>
      </c>
      <c r="D146" s="59">
        <v>7.8</v>
      </c>
      <c r="E146" s="14">
        <f t="shared" si="68"/>
        <v>50</v>
      </c>
      <c r="F146" s="14">
        <f t="shared" si="69"/>
        <v>0</v>
      </c>
      <c r="G146" s="14">
        <f t="shared" si="70"/>
        <v>50</v>
      </c>
      <c r="H146" s="15">
        <f t="shared" si="71"/>
        <v>50</v>
      </c>
      <c r="I146" s="84"/>
      <c r="J146" s="84"/>
      <c r="K146" s="61">
        <v>410</v>
      </c>
      <c r="L146" s="14">
        <f t="shared" si="72"/>
        <v>0</v>
      </c>
      <c r="M146" s="14">
        <f t="shared" si="73"/>
        <v>14</v>
      </c>
      <c r="N146" s="14">
        <f t="shared" si="74"/>
        <v>14</v>
      </c>
      <c r="O146" s="15">
        <f t="shared" si="75"/>
        <v>14</v>
      </c>
      <c r="P146" s="96"/>
      <c r="Q146" s="96"/>
      <c r="R146" s="65">
        <v>185</v>
      </c>
      <c r="S146" s="16">
        <f t="shared" si="76"/>
        <v>0</v>
      </c>
      <c r="T146" s="16">
        <f t="shared" si="77"/>
        <v>27</v>
      </c>
      <c r="U146" s="16">
        <f t="shared" si="78"/>
        <v>27</v>
      </c>
      <c r="V146" s="15">
        <f t="shared" si="79"/>
        <v>27</v>
      </c>
      <c r="W146" s="84"/>
      <c r="X146" s="84"/>
      <c r="Y146" s="61">
        <v>100</v>
      </c>
      <c r="Z146" s="16">
        <f t="shared" si="80"/>
        <v>0</v>
      </c>
      <c r="AA146" s="16">
        <f t="shared" si="81"/>
        <v>0</v>
      </c>
      <c r="AB146" s="16">
        <f t="shared" si="82"/>
        <v>0</v>
      </c>
      <c r="AC146" s="15">
        <f t="shared" si="83"/>
        <v>0</v>
      </c>
      <c r="AD146" s="18">
        <f t="shared" si="84"/>
        <v>91</v>
      </c>
      <c r="AE146" s="19">
        <f t="shared" si="85"/>
        <v>91</v>
      </c>
      <c r="AF146" s="19">
        <f t="shared" si="86"/>
        <v>61</v>
      </c>
    </row>
    <row r="147" spans="1:32" x14ac:dyDescent="0.25">
      <c r="A147" s="68">
        <v>140</v>
      </c>
      <c r="B147" s="70" t="s">
        <v>252</v>
      </c>
      <c r="C147" s="58">
        <v>45</v>
      </c>
      <c r="D147" s="59">
        <v>7.6</v>
      </c>
      <c r="E147" s="14">
        <f t="shared" si="68"/>
        <v>55</v>
      </c>
      <c r="F147" s="14">
        <f t="shared" si="69"/>
        <v>0</v>
      </c>
      <c r="G147" s="14">
        <f t="shared" si="70"/>
        <v>55</v>
      </c>
      <c r="H147" s="15">
        <f t="shared" si="71"/>
        <v>55</v>
      </c>
      <c r="I147" s="84"/>
      <c r="J147" s="84"/>
      <c r="K147" s="61">
        <v>350</v>
      </c>
      <c r="L147" s="14">
        <f t="shared" si="72"/>
        <v>0</v>
      </c>
      <c r="M147" s="14">
        <f t="shared" si="73"/>
        <v>8</v>
      </c>
      <c r="N147" s="14">
        <f t="shared" si="74"/>
        <v>8</v>
      </c>
      <c r="O147" s="15">
        <f t="shared" si="75"/>
        <v>8</v>
      </c>
      <c r="P147" s="96"/>
      <c r="Q147" s="96"/>
      <c r="R147" s="65">
        <v>185</v>
      </c>
      <c r="S147" s="16">
        <f t="shared" si="76"/>
        <v>0</v>
      </c>
      <c r="T147" s="16">
        <f t="shared" si="77"/>
        <v>27</v>
      </c>
      <c r="U147" s="16">
        <f t="shared" si="78"/>
        <v>27</v>
      </c>
      <c r="V147" s="15">
        <f t="shared" si="79"/>
        <v>27</v>
      </c>
      <c r="W147" s="84"/>
      <c r="X147" s="84"/>
      <c r="Y147" s="61">
        <v>100</v>
      </c>
      <c r="Z147" s="16">
        <f t="shared" si="80"/>
        <v>0</v>
      </c>
      <c r="AA147" s="16">
        <f t="shared" si="81"/>
        <v>0</v>
      </c>
      <c r="AB147" s="16">
        <f t="shared" si="82"/>
        <v>0</v>
      </c>
      <c r="AC147" s="15">
        <f t="shared" si="83"/>
        <v>0</v>
      </c>
      <c r="AD147" s="18">
        <f t="shared" si="84"/>
        <v>90</v>
      </c>
      <c r="AE147" s="19">
        <f t="shared" si="85"/>
        <v>90</v>
      </c>
      <c r="AF147" s="19">
        <f t="shared" si="86"/>
        <v>65</v>
      </c>
    </row>
    <row r="148" spans="1:32" x14ac:dyDescent="0.25">
      <c r="A148" s="68">
        <v>141</v>
      </c>
      <c r="B148" s="70" t="s">
        <v>449</v>
      </c>
      <c r="C148" s="58">
        <v>46</v>
      </c>
      <c r="D148" s="59">
        <v>8.4</v>
      </c>
      <c r="E148" s="14">
        <f t="shared" si="68"/>
        <v>28</v>
      </c>
      <c r="F148" s="14">
        <f t="shared" si="69"/>
        <v>0</v>
      </c>
      <c r="G148" s="14">
        <f t="shared" si="70"/>
        <v>28</v>
      </c>
      <c r="H148" s="15">
        <f t="shared" si="71"/>
        <v>28</v>
      </c>
      <c r="I148" s="84"/>
      <c r="J148" s="84"/>
      <c r="K148" s="61">
        <v>330</v>
      </c>
      <c r="L148" s="14">
        <f t="shared" si="72"/>
        <v>0</v>
      </c>
      <c r="M148" s="14">
        <f t="shared" si="73"/>
        <v>6</v>
      </c>
      <c r="N148" s="14">
        <f t="shared" si="74"/>
        <v>6</v>
      </c>
      <c r="O148" s="15">
        <f t="shared" si="75"/>
        <v>6</v>
      </c>
      <c r="P148" s="96"/>
      <c r="Q148" s="96"/>
      <c r="R148" s="65">
        <v>208</v>
      </c>
      <c r="S148" s="16">
        <f t="shared" si="76"/>
        <v>0</v>
      </c>
      <c r="T148" s="16">
        <f t="shared" si="77"/>
        <v>43</v>
      </c>
      <c r="U148" s="16">
        <f t="shared" si="78"/>
        <v>43</v>
      </c>
      <c r="V148" s="15">
        <f t="shared" si="79"/>
        <v>43</v>
      </c>
      <c r="W148" s="84"/>
      <c r="X148" s="84"/>
      <c r="Y148" s="61">
        <v>100</v>
      </c>
      <c r="Z148" s="16">
        <f t="shared" si="80"/>
        <v>0</v>
      </c>
      <c r="AA148" s="16">
        <f t="shared" si="81"/>
        <v>0</v>
      </c>
      <c r="AB148" s="16">
        <f t="shared" si="82"/>
        <v>0</v>
      </c>
      <c r="AC148" s="15">
        <f t="shared" si="83"/>
        <v>0</v>
      </c>
      <c r="AD148" s="18">
        <f t="shared" si="84"/>
        <v>77</v>
      </c>
      <c r="AE148" s="19">
        <f t="shared" si="85"/>
        <v>77</v>
      </c>
      <c r="AF148" s="19">
        <f t="shared" si="86"/>
        <v>111</v>
      </c>
    </row>
    <row r="149" spans="1:32" x14ac:dyDescent="0.25">
      <c r="A149" s="68">
        <v>142</v>
      </c>
      <c r="B149" s="70" t="s">
        <v>438</v>
      </c>
      <c r="C149" s="58">
        <v>46</v>
      </c>
      <c r="D149" s="59">
        <v>8.6</v>
      </c>
      <c r="E149" s="14">
        <f t="shared" si="68"/>
        <v>0</v>
      </c>
      <c r="F149" s="14">
        <f t="shared" si="69"/>
        <v>22</v>
      </c>
      <c r="G149" s="14">
        <f t="shared" si="70"/>
        <v>22</v>
      </c>
      <c r="H149" s="15">
        <f t="shared" si="71"/>
        <v>22</v>
      </c>
      <c r="I149" s="84"/>
      <c r="J149" s="84"/>
      <c r="K149" s="61">
        <v>420</v>
      </c>
      <c r="L149" s="14">
        <f t="shared" si="72"/>
        <v>0</v>
      </c>
      <c r="M149" s="14">
        <f t="shared" si="73"/>
        <v>15</v>
      </c>
      <c r="N149" s="14">
        <f t="shared" si="74"/>
        <v>15</v>
      </c>
      <c r="O149" s="15">
        <f t="shared" si="75"/>
        <v>15</v>
      </c>
      <c r="P149" s="96"/>
      <c r="Q149" s="96"/>
      <c r="R149" s="65">
        <v>196</v>
      </c>
      <c r="S149" s="16">
        <f t="shared" si="76"/>
        <v>0</v>
      </c>
      <c r="T149" s="16">
        <f t="shared" si="77"/>
        <v>33</v>
      </c>
      <c r="U149" s="16">
        <f t="shared" si="78"/>
        <v>33</v>
      </c>
      <c r="V149" s="15">
        <f t="shared" si="79"/>
        <v>33</v>
      </c>
      <c r="W149" s="84"/>
      <c r="X149" s="84"/>
      <c r="Y149" s="61">
        <v>100</v>
      </c>
      <c r="Z149" s="16">
        <f t="shared" si="80"/>
        <v>0</v>
      </c>
      <c r="AA149" s="16">
        <f t="shared" si="81"/>
        <v>0</v>
      </c>
      <c r="AB149" s="16">
        <f t="shared" si="82"/>
        <v>0</v>
      </c>
      <c r="AC149" s="15">
        <f t="shared" si="83"/>
        <v>0</v>
      </c>
      <c r="AD149" s="18">
        <f t="shared" si="84"/>
        <v>70</v>
      </c>
      <c r="AE149" s="19">
        <f t="shared" si="85"/>
        <v>70</v>
      </c>
      <c r="AF149" s="19">
        <f t="shared" si="86"/>
        <v>126</v>
      </c>
    </row>
    <row r="150" spans="1:32" x14ac:dyDescent="0.25">
      <c r="A150" s="68">
        <v>143</v>
      </c>
      <c r="B150" s="70" t="s">
        <v>437</v>
      </c>
      <c r="C150" s="58">
        <v>46</v>
      </c>
      <c r="D150" s="59">
        <v>8.4</v>
      </c>
      <c r="E150" s="14">
        <f t="shared" si="68"/>
        <v>28</v>
      </c>
      <c r="F150" s="14">
        <f t="shared" si="69"/>
        <v>0</v>
      </c>
      <c r="G150" s="14">
        <f t="shared" si="70"/>
        <v>28</v>
      </c>
      <c r="H150" s="15">
        <f t="shared" si="71"/>
        <v>28</v>
      </c>
      <c r="I150" s="84"/>
      <c r="J150" s="84"/>
      <c r="K150" s="61">
        <v>230</v>
      </c>
      <c r="L150" s="14">
        <f t="shared" si="72"/>
        <v>0</v>
      </c>
      <c r="M150" s="14">
        <f t="shared" si="73"/>
        <v>0</v>
      </c>
      <c r="N150" s="14">
        <f t="shared" si="74"/>
        <v>0</v>
      </c>
      <c r="O150" s="15">
        <f t="shared" si="75"/>
        <v>0</v>
      </c>
      <c r="P150" s="96"/>
      <c r="Q150" s="96"/>
      <c r="R150" s="65">
        <v>170</v>
      </c>
      <c r="S150" s="16">
        <f t="shared" si="76"/>
        <v>0</v>
      </c>
      <c r="T150" s="16">
        <f t="shared" si="77"/>
        <v>20</v>
      </c>
      <c r="U150" s="16">
        <f t="shared" si="78"/>
        <v>20</v>
      </c>
      <c r="V150" s="15">
        <f t="shared" si="79"/>
        <v>20</v>
      </c>
      <c r="W150" s="84"/>
      <c r="X150" s="84"/>
      <c r="Y150" s="61">
        <v>100</v>
      </c>
      <c r="Z150" s="16">
        <f t="shared" si="80"/>
        <v>0</v>
      </c>
      <c r="AA150" s="16">
        <f t="shared" si="81"/>
        <v>0</v>
      </c>
      <c r="AB150" s="16">
        <f t="shared" si="82"/>
        <v>0</v>
      </c>
      <c r="AC150" s="15">
        <f t="shared" si="83"/>
        <v>0</v>
      </c>
      <c r="AD150" s="18">
        <f t="shared" si="84"/>
        <v>48</v>
      </c>
      <c r="AE150" s="19">
        <f t="shared" si="85"/>
        <v>48</v>
      </c>
      <c r="AF150" s="19">
        <f t="shared" si="86"/>
        <v>175</v>
      </c>
    </row>
    <row r="151" spans="1:32" x14ac:dyDescent="0.25">
      <c r="A151" s="68">
        <v>144</v>
      </c>
      <c r="B151" s="70" t="s">
        <v>450</v>
      </c>
      <c r="C151" s="58">
        <v>46</v>
      </c>
      <c r="D151" s="59">
        <v>8.5</v>
      </c>
      <c r="E151" s="14">
        <f t="shared" si="68"/>
        <v>0</v>
      </c>
      <c r="F151" s="14">
        <f t="shared" si="69"/>
        <v>25</v>
      </c>
      <c r="G151" s="14">
        <f t="shared" si="70"/>
        <v>25</v>
      </c>
      <c r="H151" s="15">
        <f t="shared" si="71"/>
        <v>25</v>
      </c>
      <c r="I151" s="84"/>
      <c r="J151" s="84"/>
      <c r="K151" s="61">
        <v>380</v>
      </c>
      <c r="L151" s="14">
        <f t="shared" si="72"/>
        <v>0</v>
      </c>
      <c r="M151" s="14">
        <f t="shared" si="73"/>
        <v>11</v>
      </c>
      <c r="N151" s="14">
        <f t="shared" si="74"/>
        <v>11</v>
      </c>
      <c r="O151" s="15">
        <f t="shared" si="75"/>
        <v>11</v>
      </c>
      <c r="P151" s="96"/>
      <c r="Q151" s="96"/>
      <c r="R151" s="65">
        <v>160</v>
      </c>
      <c r="S151" s="16">
        <f t="shared" si="76"/>
        <v>0</v>
      </c>
      <c r="T151" s="16">
        <f t="shared" si="77"/>
        <v>15</v>
      </c>
      <c r="U151" s="16">
        <f t="shared" si="78"/>
        <v>15</v>
      </c>
      <c r="V151" s="15">
        <f t="shared" si="79"/>
        <v>15</v>
      </c>
      <c r="W151" s="84"/>
      <c r="X151" s="84"/>
      <c r="Y151" s="61">
        <v>100</v>
      </c>
      <c r="Z151" s="16">
        <f t="shared" si="80"/>
        <v>0</v>
      </c>
      <c r="AA151" s="16">
        <f t="shared" si="81"/>
        <v>0</v>
      </c>
      <c r="AB151" s="16">
        <f t="shared" si="82"/>
        <v>0</v>
      </c>
      <c r="AC151" s="15">
        <f t="shared" si="83"/>
        <v>0</v>
      </c>
      <c r="AD151" s="18">
        <f t="shared" si="84"/>
        <v>51</v>
      </c>
      <c r="AE151" s="19">
        <f t="shared" si="85"/>
        <v>51</v>
      </c>
      <c r="AF151" s="19">
        <f t="shared" si="86"/>
        <v>167</v>
      </c>
    </row>
    <row r="152" spans="1:32" x14ac:dyDescent="0.25">
      <c r="A152" s="68">
        <v>145</v>
      </c>
      <c r="B152" s="70" t="s">
        <v>436</v>
      </c>
      <c r="C152" s="58">
        <v>46</v>
      </c>
      <c r="D152" s="59">
        <v>8.8000000000000007</v>
      </c>
      <c r="E152" s="14">
        <f t="shared" si="68"/>
        <v>0</v>
      </c>
      <c r="F152" s="14">
        <f t="shared" si="69"/>
        <v>18</v>
      </c>
      <c r="G152" s="14">
        <f t="shared" si="70"/>
        <v>18</v>
      </c>
      <c r="H152" s="15">
        <f t="shared" si="71"/>
        <v>18</v>
      </c>
      <c r="I152" s="84"/>
      <c r="J152" s="84"/>
      <c r="K152" s="61">
        <v>370</v>
      </c>
      <c r="L152" s="14">
        <f t="shared" si="72"/>
        <v>0</v>
      </c>
      <c r="M152" s="14">
        <f t="shared" si="73"/>
        <v>10</v>
      </c>
      <c r="N152" s="14">
        <f t="shared" si="74"/>
        <v>10</v>
      </c>
      <c r="O152" s="15">
        <f t="shared" si="75"/>
        <v>10</v>
      </c>
      <c r="P152" s="96"/>
      <c r="Q152" s="96"/>
      <c r="R152" s="65">
        <v>156</v>
      </c>
      <c r="S152" s="16">
        <f t="shared" si="76"/>
        <v>0</v>
      </c>
      <c r="T152" s="16">
        <f t="shared" si="77"/>
        <v>13</v>
      </c>
      <c r="U152" s="16">
        <f t="shared" si="78"/>
        <v>13</v>
      </c>
      <c r="V152" s="15">
        <f t="shared" si="79"/>
        <v>13</v>
      </c>
      <c r="W152" s="84"/>
      <c r="X152" s="84"/>
      <c r="Y152" s="61">
        <v>100</v>
      </c>
      <c r="Z152" s="16">
        <f t="shared" si="80"/>
        <v>0</v>
      </c>
      <c r="AA152" s="16">
        <f t="shared" si="81"/>
        <v>0</v>
      </c>
      <c r="AB152" s="16">
        <f t="shared" si="82"/>
        <v>0</v>
      </c>
      <c r="AC152" s="15">
        <f t="shared" si="83"/>
        <v>0</v>
      </c>
      <c r="AD152" s="18">
        <f t="shared" si="84"/>
        <v>41</v>
      </c>
      <c r="AE152" s="19">
        <f t="shared" si="85"/>
        <v>41</v>
      </c>
      <c r="AF152" s="19">
        <f t="shared" si="86"/>
        <v>186</v>
      </c>
    </row>
    <row r="153" spans="1:32" x14ac:dyDescent="0.25">
      <c r="A153" s="68">
        <v>146</v>
      </c>
      <c r="B153" s="70" t="s">
        <v>208</v>
      </c>
      <c r="C153" s="58">
        <v>47</v>
      </c>
      <c r="D153" s="59">
        <v>7.6</v>
      </c>
      <c r="E153" s="14">
        <f t="shared" si="68"/>
        <v>55</v>
      </c>
      <c r="F153" s="14">
        <f t="shared" si="69"/>
        <v>0</v>
      </c>
      <c r="G153" s="14">
        <f t="shared" si="70"/>
        <v>55</v>
      </c>
      <c r="H153" s="15">
        <f t="shared" si="71"/>
        <v>55</v>
      </c>
      <c r="I153" s="84"/>
      <c r="J153" s="84"/>
      <c r="K153" s="61">
        <v>520</v>
      </c>
      <c r="L153" s="14">
        <f t="shared" si="72"/>
        <v>0</v>
      </c>
      <c r="M153" s="14">
        <f t="shared" si="73"/>
        <v>34</v>
      </c>
      <c r="N153" s="14">
        <f t="shared" si="74"/>
        <v>34</v>
      </c>
      <c r="O153" s="15">
        <f t="shared" si="75"/>
        <v>34</v>
      </c>
      <c r="P153" s="96"/>
      <c r="Q153" s="96"/>
      <c r="R153" s="65">
        <v>204</v>
      </c>
      <c r="S153" s="16">
        <f t="shared" si="76"/>
        <v>0</v>
      </c>
      <c r="T153" s="16">
        <f t="shared" si="77"/>
        <v>39</v>
      </c>
      <c r="U153" s="16">
        <f t="shared" si="78"/>
        <v>39</v>
      </c>
      <c r="V153" s="15">
        <f t="shared" si="79"/>
        <v>39</v>
      </c>
      <c r="W153" s="84"/>
      <c r="X153" s="84"/>
      <c r="Y153" s="61">
        <v>100</v>
      </c>
      <c r="Z153" s="16">
        <f t="shared" si="80"/>
        <v>0</v>
      </c>
      <c r="AA153" s="16">
        <f t="shared" si="81"/>
        <v>0</v>
      </c>
      <c r="AB153" s="16">
        <f t="shared" si="82"/>
        <v>0</v>
      </c>
      <c r="AC153" s="15">
        <f t="shared" si="83"/>
        <v>0</v>
      </c>
      <c r="AD153" s="18">
        <f t="shared" si="84"/>
        <v>128</v>
      </c>
      <c r="AE153" s="19">
        <f t="shared" si="85"/>
        <v>128</v>
      </c>
      <c r="AF153" s="19">
        <f t="shared" si="86"/>
        <v>7</v>
      </c>
    </row>
    <row r="154" spans="1:32" x14ac:dyDescent="0.25">
      <c r="A154" s="68">
        <v>147</v>
      </c>
      <c r="B154" s="70" t="s">
        <v>206</v>
      </c>
      <c r="C154" s="58">
        <v>47</v>
      </c>
      <c r="D154" s="59">
        <v>7.4</v>
      </c>
      <c r="E154" s="14">
        <f t="shared" si="68"/>
        <v>59</v>
      </c>
      <c r="F154" s="14">
        <f t="shared" si="69"/>
        <v>0</v>
      </c>
      <c r="G154" s="14">
        <f t="shared" si="70"/>
        <v>59</v>
      </c>
      <c r="H154" s="15">
        <f t="shared" si="71"/>
        <v>59</v>
      </c>
      <c r="I154" s="84"/>
      <c r="J154" s="84"/>
      <c r="K154" s="61">
        <v>385</v>
      </c>
      <c r="L154" s="14">
        <f t="shared" si="72"/>
        <v>0</v>
      </c>
      <c r="M154" s="14">
        <f t="shared" si="73"/>
        <v>11</v>
      </c>
      <c r="N154" s="14">
        <f t="shared" si="74"/>
        <v>11</v>
      </c>
      <c r="O154" s="15">
        <f t="shared" si="75"/>
        <v>11</v>
      </c>
      <c r="P154" s="96"/>
      <c r="Q154" s="96"/>
      <c r="R154" s="65">
        <v>195</v>
      </c>
      <c r="S154" s="16">
        <f t="shared" si="76"/>
        <v>0</v>
      </c>
      <c r="T154" s="16">
        <f t="shared" si="77"/>
        <v>32</v>
      </c>
      <c r="U154" s="16">
        <f t="shared" si="78"/>
        <v>32</v>
      </c>
      <c r="V154" s="15">
        <f t="shared" si="79"/>
        <v>32</v>
      </c>
      <c r="W154" s="84"/>
      <c r="X154" s="84"/>
      <c r="Y154" s="61">
        <v>100</v>
      </c>
      <c r="Z154" s="16">
        <f t="shared" si="80"/>
        <v>0</v>
      </c>
      <c r="AA154" s="16">
        <f t="shared" si="81"/>
        <v>0</v>
      </c>
      <c r="AB154" s="16">
        <f t="shared" si="82"/>
        <v>0</v>
      </c>
      <c r="AC154" s="15">
        <f t="shared" si="83"/>
        <v>0</v>
      </c>
      <c r="AD154" s="18">
        <f t="shared" si="84"/>
        <v>102</v>
      </c>
      <c r="AE154" s="19">
        <f t="shared" si="85"/>
        <v>102</v>
      </c>
      <c r="AF154" s="19">
        <f t="shared" si="86"/>
        <v>34</v>
      </c>
    </row>
    <row r="155" spans="1:32" x14ac:dyDescent="0.25">
      <c r="A155" s="68">
        <v>148</v>
      </c>
      <c r="B155" s="70" t="s">
        <v>204</v>
      </c>
      <c r="C155" s="58">
        <v>47</v>
      </c>
      <c r="D155" s="59">
        <v>7.4</v>
      </c>
      <c r="E155" s="14">
        <f t="shared" si="68"/>
        <v>59</v>
      </c>
      <c r="F155" s="14">
        <f t="shared" si="69"/>
        <v>0</v>
      </c>
      <c r="G155" s="14">
        <f t="shared" si="70"/>
        <v>59</v>
      </c>
      <c r="H155" s="15">
        <f t="shared" si="71"/>
        <v>59</v>
      </c>
      <c r="I155" s="84"/>
      <c r="J155" s="84"/>
      <c r="K155" s="61">
        <v>505</v>
      </c>
      <c r="L155" s="14">
        <f t="shared" si="72"/>
        <v>0</v>
      </c>
      <c r="M155" s="14">
        <f t="shared" si="73"/>
        <v>31</v>
      </c>
      <c r="N155" s="14">
        <f t="shared" si="74"/>
        <v>31</v>
      </c>
      <c r="O155" s="15">
        <f t="shared" si="75"/>
        <v>31</v>
      </c>
      <c r="P155" s="96"/>
      <c r="Q155" s="96"/>
      <c r="R155" s="65">
        <v>191</v>
      </c>
      <c r="S155" s="16">
        <f t="shared" si="76"/>
        <v>0</v>
      </c>
      <c r="T155" s="16">
        <f t="shared" si="77"/>
        <v>30</v>
      </c>
      <c r="U155" s="16">
        <f t="shared" si="78"/>
        <v>30</v>
      </c>
      <c r="V155" s="15">
        <f t="shared" si="79"/>
        <v>30</v>
      </c>
      <c r="W155" s="84"/>
      <c r="X155" s="84"/>
      <c r="Y155" s="61">
        <v>100</v>
      </c>
      <c r="Z155" s="16">
        <f t="shared" si="80"/>
        <v>0</v>
      </c>
      <c r="AA155" s="16">
        <f t="shared" si="81"/>
        <v>0</v>
      </c>
      <c r="AB155" s="16">
        <f t="shared" si="82"/>
        <v>0</v>
      </c>
      <c r="AC155" s="15">
        <f t="shared" si="83"/>
        <v>0</v>
      </c>
      <c r="AD155" s="18">
        <f t="shared" si="84"/>
        <v>120</v>
      </c>
      <c r="AE155" s="19">
        <f t="shared" si="85"/>
        <v>120</v>
      </c>
      <c r="AF155" s="19">
        <f t="shared" si="86"/>
        <v>12</v>
      </c>
    </row>
    <row r="156" spans="1:32" x14ac:dyDescent="0.25">
      <c r="A156" s="68">
        <v>149</v>
      </c>
      <c r="B156" s="70" t="s">
        <v>205</v>
      </c>
      <c r="C156" s="58">
        <v>47</v>
      </c>
      <c r="D156" s="59">
        <v>9.1999999999999993</v>
      </c>
      <c r="E156" s="14">
        <f t="shared" si="68"/>
        <v>0</v>
      </c>
      <c r="F156" s="14">
        <f t="shared" si="69"/>
        <v>10</v>
      </c>
      <c r="G156" s="14">
        <f t="shared" si="70"/>
        <v>10</v>
      </c>
      <c r="H156" s="15">
        <f t="shared" si="71"/>
        <v>10</v>
      </c>
      <c r="I156" s="84"/>
      <c r="J156" s="84"/>
      <c r="K156" s="61">
        <v>500</v>
      </c>
      <c r="L156" s="14">
        <f t="shared" si="72"/>
        <v>0</v>
      </c>
      <c r="M156" s="14">
        <f t="shared" si="73"/>
        <v>30</v>
      </c>
      <c r="N156" s="14">
        <f t="shared" si="74"/>
        <v>30</v>
      </c>
      <c r="O156" s="15">
        <f t="shared" si="75"/>
        <v>30</v>
      </c>
      <c r="P156" s="96"/>
      <c r="Q156" s="96"/>
      <c r="R156" s="65">
        <v>184</v>
      </c>
      <c r="S156" s="16">
        <f t="shared" si="76"/>
        <v>0</v>
      </c>
      <c r="T156" s="16">
        <f t="shared" si="77"/>
        <v>27</v>
      </c>
      <c r="U156" s="16">
        <f t="shared" si="78"/>
        <v>27</v>
      </c>
      <c r="V156" s="15">
        <f t="shared" si="79"/>
        <v>27</v>
      </c>
      <c r="W156" s="84"/>
      <c r="X156" s="84"/>
      <c r="Y156" s="61">
        <v>100</v>
      </c>
      <c r="Z156" s="16">
        <f t="shared" si="80"/>
        <v>0</v>
      </c>
      <c r="AA156" s="16">
        <f t="shared" si="81"/>
        <v>0</v>
      </c>
      <c r="AB156" s="16">
        <f t="shared" si="82"/>
        <v>0</v>
      </c>
      <c r="AC156" s="15">
        <f t="shared" si="83"/>
        <v>0</v>
      </c>
      <c r="AD156" s="18">
        <f t="shared" si="84"/>
        <v>67</v>
      </c>
      <c r="AE156" s="19">
        <f t="shared" si="85"/>
        <v>67</v>
      </c>
      <c r="AF156" s="19">
        <f t="shared" si="86"/>
        <v>132</v>
      </c>
    </row>
    <row r="157" spans="1:32" x14ac:dyDescent="0.25">
      <c r="A157" s="68">
        <v>150</v>
      </c>
      <c r="B157" s="70" t="s">
        <v>207</v>
      </c>
      <c r="C157" s="58">
        <v>47</v>
      </c>
      <c r="D157" s="59">
        <v>7.9</v>
      </c>
      <c r="E157" s="14">
        <f t="shared" si="68"/>
        <v>46</v>
      </c>
      <c r="F157" s="14">
        <f t="shared" si="69"/>
        <v>0</v>
      </c>
      <c r="G157" s="14">
        <f t="shared" si="70"/>
        <v>46</v>
      </c>
      <c r="H157" s="15">
        <f t="shared" si="71"/>
        <v>46</v>
      </c>
      <c r="I157" s="84"/>
      <c r="J157" s="84"/>
      <c r="K157" s="61">
        <v>480</v>
      </c>
      <c r="L157" s="14">
        <f t="shared" si="72"/>
        <v>0</v>
      </c>
      <c r="M157" s="14">
        <f t="shared" si="73"/>
        <v>26</v>
      </c>
      <c r="N157" s="14">
        <f t="shared" si="74"/>
        <v>26</v>
      </c>
      <c r="O157" s="15">
        <f t="shared" si="75"/>
        <v>26</v>
      </c>
      <c r="P157" s="96"/>
      <c r="Q157" s="96"/>
      <c r="R157" s="65">
        <v>183</v>
      </c>
      <c r="S157" s="16">
        <f t="shared" si="76"/>
        <v>0</v>
      </c>
      <c r="T157" s="16">
        <f t="shared" si="77"/>
        <v>26</v>
      </c>
      <c r="U157" s="16">
        <f t="shared" si="78"/>
        <v>26</v>
      </c>
      <c r="V157" s="15">
        <f t="shared" si="79"/>
        <v>26</v>
      </c>
      <c r="W157" s="84"/>
      <c r="X157" s="84"/>
      <c r="Y157" s="61">
        <v>100</v>
      </c>
      <c r="Z157" s="16">
        <f t="shared" si="80"/>
        <v>0</v>
      </c>
      <c r="AA157" s="16">
        <f t="shared" si="81"/>
        <v>0</v>
      </c>
      <c r="AB157" s="16">
        <f t="shared" si="82"/>
        <v>0</v>
      </c>
      <c r="AC157" s="15">
        <f t="shared" si="83"/>
        <v>0</v>
      </c>
      <c r="AD157" s="18">
        <f t="shared" si="84"/>
        <v>98</v>
      </c>
      <c r="AE157" s="19">
        <f t="shared" si="85"/>
        <v>98</v>
      </c>
      <c r="AF157" s="19">
        <f t="shared" si="86"/>
        <v>39</v>
      </c>
    </row>
    <row r="158" spans="1:32" x14ac:dyDescent="0.25">
      <c r="A158" s="68">
        <v>151</v>
      </c>
      <c r="B158" s="70" t="s">
        <v>277</v>
      </c>
      <c r="C158" s="58">
        <v>48</v>
      </c>
      <c r="D158" s="59">
        <v>8.5</v>
      </c>
      <c r="E158" s="14">
        <f t="shared" si="68"/>
        <v>0</v>
      </c>
      <c r="F158" s="14">
        <f t="shared" si="69"/>
        <v>25</v>
      </c>
      <c r="G158" s="14">
        <f t="shared" si="70"/>
        <v>25</v>
      </c>
      <c r="H158" s="15">
        <f t="shared" si="71"/>
        <v>25</v>
      </c>
      <c r="I158" s="84"/>
      <c r="J158" s="84"/>
      <c r="K158" s="61">
        <v>310</v>
      </c>
      <c r="L158" s="14">
        <f t="shared" si="72"/>
        <v>0</v>
      </c>
      <c r="M158" s="14">
        <f t="shared" si="73"/>
        <v>4</v>
      </c>
      <c r="N158" s="14">
        <f t="shared" si="74"/>
        <v>4</v>
      </c>
      <c r="O158" s="15">
        <f t="shared" si="75"/>
        <v>4</v>
      </c>
      <c r="P158" s="96"/>
      <c r="Q158" s="96"/>
      <c r="R158" s="65">
        <v>182</v>
      </c>
      <c r="S158" s="16">
        <f t="shared" si="76"/>
        <v>0</v>
      </c>
      <c r="T158" s="16">
        <f t="shared" si="77"/>
        <v>26</v>
      </c>
      <c r="U158" s="16">
        <f t="shared" si="78"/>
        <v>26</v>
      </c>
      <c r="V158" s="15">
        <f t="shared" si="79"/>
        <v>26</v>
      </c>
      <c r="W158" s="84"/>
      <c r="X158" s="84"/>
      <c r="Y158" s="61">
        <v>100</v>
      </c>
      <c r="Z158" s="16">
        <f t="shared" si="80"/>
        <v>0</v>
      </c>
      <c r="AA158" s="16">
        <f t="shared" si="81"/>
        <v>0</v>
      </c>
      <c r="AB158" s="16">
        <f t="shared" si="82"/>
        <v>0</v>
      </c>
      <c r="AC158" s="15">
        <f t="shared" si="83"/>
        <v>0</v>
      </c>
      <c r="AD158" s="18">
        <f t="shared" si="84"/>
        <v>55</v>
      </c>
      <c r="AE158" s="19">
        <f t="shared" si="85"/>
        <v>55</v>
      </c>
      <c r="AF158" s="19">
        <f t="shared" si="86"/>
        <v>155</v>
      </c>
    </row>
    <row r="159" spans="1:32" x14ac:dyDescent="0.25">
      <c r="A159" s="68">
        <v>152</v>
      </c>
      <c r="B159" s="70" t="s">
        <v>281</v>
      </c>
      <c r="C159" s="58">
        <v>48</v>
      </c>
      <c r="D159" s="59">
        <v>8.1999999999999993</v>
      </c>
      <c r="E159" s="14">
        <f t="shared" si="68"/>
        <v>34</v>
      </c>
      <c r="F159" s="14">
        <f t="shared" si="69"/>
        <v>0</v>
      </c>
      <c r="G159" s="14">
        <f t="shared" si="70"/>
        <v>34</v>
      </c>
      <c r="H159" s="15">
        <f t="shared" si="71"/>
        <v>34</v>
      </c>
      <c r="I159" s="84"/>
      <c r="J159" s="84"/>
      <c r="K159" s="61">
        <v>310</v>
      </c>
      <c r="L159" s="14">
        <f t="shared" si="72"/>
        <v>0</v>
      </c>
      <c r="M159" s="14">
        <f t="shared" si="73"/>
        <v>4</v>
      </c>
      <c r="N159" s="14">
        <f t="shared" si="74"/>
        <v>4</v>
      </c>
      <c r="O159" s="15">
        <f t="shared" si="75"/>
        <v>4</v>
      </c>
      <c r="P159" s="96"/>
      <c r="Q159" s="96"/>
      <c r="R159" s="65">
        <v>171</v>
      </c>
      <c r="S159" s="16">
        <f t="shared" si="76"/>
        <v>0</v>
      </c>
      <c r="T159" s="16">
        <f t="shared" si="77"/>
        <v>20</v>
      </c>
      <c r="U159" s="16">
        <f t="shared" si="78"/>
        <v>20</v>
      </c>
      <c r="V159" s="15">
        <f t="shared" si="79"/>
        <v>20</v>
      </c>
      <c r="W159" s="84"/>
      <c r="X159" s="84"/>
      <c r="Y159" s="61">
        <v>100</v>
      </c>
      <c r="Z159" s="16">
        <f t="shared" si="80"/>
        <v>0</v>
      </c>
      <c r="AA159" s="16">
        <f t="shared" si="81"/>
        <v>0</v>
      </c>
      <c r="AB159" s="16">
        <f t="shared" si="82"/>
        <v>0</v>
      </c>
      <c r="AC159" s="15">
        <f t="shared" si="83"/>
        <v>0</v>
      </c>
      <c r="AD159" s="18">
        <f t="shared" si="84"/>
        <v>58</v>
      </c>
      <c r="AE159" s="19">
        <f t="shared" si="85"/>
        <v>58</v>
      </c>
      <c r="AF159" s="19">
        <f t="shared" si="86"/>
        <v>151</v>
      </c>
    </row>
    <row r="160" spans="1:32" x14ac:dyDescent="0.25">
      <c r="A160" s="68">
        <v>153</v>
      </c>
      <c r="B160" s="70" t="s">
        <v>280</v>
      </c>
      <c r="C160" s="58">
        <v>48</v>
      </c>
      <c r="D160" s="59">
        <v>8.6</v>
      </c>
      <c r="E160" s="14">
        <f t="shared" si="68"/>
        <v>0</v>
      </c>
      <c r="F160" s="14">
        <f t="shared" si="69"/>
        <v>22</v>
      </c>
      <c r="G160" s="14">
        <f t="shared" si="70"/>
        <v>22</v>
      </c>
      <c r="H160" s="15">
        <f t="shared" si="71"/>
        <v>22</v>
      </c>
      <c r="I160" s="84"/>
      <c r="J160" s="84"/>
      <c r="K160" s="61">
        <v>330</v>
      </c>
      <c r="L160" s="14">
        <f t="shared" si="72"/>
        <v>0</v>
      </c>
      <c r="M160" s="14">
        <f t="shared" si="73"/>
        <v>6</v>
      </c>
      <c r="N160" s="14">
        <f t="shared" si="74"/>
        <v>6</v>
      </c>
      <c r="O160" s="15">
        <f t="shared" si="75"/>
        <v>6</v>
      </c>
      <c r="P160" s="96"/>
      <c r="Q160" s="96"/>
      <c r="R160" s="65">
        <v>156</v>
      </c>
      <c r="S160" s="16">
        <f t="shared" si="76"/>
        <v>0</v>
      </c>
      <c r="T160" s="16">
        <f t="shared" si="77"/>
        <v>13</v>
      </c>
      <c r="U160" s="16">
        <f t="shared" si="78"/>
        <v>13</v>
      </c>
      <c r="V160" s="15">
        <f t="shared" si="79"/>
        <v>13</v>
      </c>
      <c r="W160" s="84"/>
      <c r="X160" s="84"/>
      <c r="Y160" s="61">
        <v>100</v>
      </c>
      <c r="Z160" s="16">
        <f t="shared" si="80"/>
        <v>0</v>
      </c>
      <c r="AA160" s="16">
        <f t="shared" si="81"/>
        <v>0</v>
      </c>
      <c r="AB160" s="16">
        <f t="shared" si="82"/>
        <v>0</v>
      </c>
      <c r="AC160" s="15">
        <f t="shared" si="83"/>
        <v>0</v>
      </c>
      <c r="AD160" s="18">
        <f t="shared" si="84"/>
        <v>41</v>
      </c>
      <c r="AE160" s="19">
        <f t="shared" si="85"/>
        <v>41</v>
      </c>
      <c r="AF160" s="19">
        <f t="shared" si="86"/>
        <v>186</v>
      </c>
    </row>
    <row r="161" spans="1:32" x14ac:dyDescent="0.25">
      <c r="A161" s="68">
        <v>154</v>
      </c>
      <c r="B161" s="70" t="s">
        <v>279</v>
      </c>
      <c r="C161" s="58">
        <v>48</v>
      </c>
      <c r="D161" s="59">
        <v>8.4</v>
      </c>
      <c r="E161" s="14">
        <f t="shared" si="68"/>
        <v>28</v>
      </c>
      <c r="F161" s="14">
        <f t="shared" si="69"/>
        <v>0</v>
      </c>
      <c r="G161" s="14">
        <f t="shared" si="70"/>
        <v>28</v>
      </c>
      <c r="H161" s="15">
        <f t="shared" si="71"/>
        <v>28</v>
      </c>
      <c r="I161" s="84"/>
      <c r="J161" s="84"/>
      <c r="K161" s="61">
        <v>300</v>
      </c>
      <c r="L161" s="14">
        <f t="shared" si="72"/>
        <v>0</v>
      </c>
      <c r="M161" s="14">
        <f t="shared" si="73"/>
        <v>3</v>
      </c>
      <c r="N161" s="14">
        <f t="shared" si="74"/>
        <v>3</v>
      </c>
      <c r="O161" s="15">
        <f t="shared" si="75"/>
        <v>3</v>
      </c>
      <c r="P161" s="96"/>
      <c r="Q161" s="96"/>
      <c r="R161" s="65">
        <v>155</v>
      </c>
      <c r="S161" s="16">
        <f t="shared" si="76"/>
        <v>0</v>
      </c>
      <c r="T161" s="16">
        <f t="shared" si="77"/>
        <v>13</v>
      </c>
      <c r="U161" s="16">
        <f t="shared" si="78"/>
        <v>13</v>
      </c>
      <c r="V161" s="15">
        <f t="shared" si="79"/>
        <v>13</v>
      </c>
      <c r="W161" s="84"/>
      <c r="X161" s="84"/>
      <c r="Y161" s="61">
        <v>100</v>
      </c>
      <c r="Z161" s="16">
        <f t="shared" si="80"/>
        <v>0</v>
      </c>
      <c r="AA161" s="16">
        <f t="shared" si="81"/>
        <v>0</v>
      </c>
      <c r="AB161" s="16">
        <f t="shared" si="82"/>
        <v>0</v>
      </c>
      <c r="AC161" s="15">
        <f t="shared" si="83"/>
        <v>0</v>
      </c>
      <c r="AD161" s="18">
        <f t="shared" si="84"/>
        <v>44</v>
      </c>
      <c r="AE161" s="19">
        <f t="shared" si="85"/>
        <v>44</v>
      </c>
      <c r="AF161" s="19">
        <f t="shared" si="86"/>
        <v>181</v>
      </c>
    </row>
    <row r="162" spans="1:32" x14ac:dyDescent="0.25">
      <c r="A162" s="68">
        <v>155</v>
      </c>
      <c r="B162" s="70" t="s">
        <v>278</v>
      </c>
      <c r="C162" s="58">
        <v>48</v>
      </c>
      <c r="D162" s="59">
        <v>8.5</v>
      </c>
      <c r="E162" s="14">
        <f t="shared" si="68"/>
        <v>0</v>
      </c>
      <c r="F162" s="14">
        <f t="shared" si="69"/>
        <v>25</v>
      </c>
      <c r="G162" s="14">
        <f t="shared" si="70"/>
        <v>25</v>
      </c>
      <c r="H162" s="15">
        <f t="shared" si="71"/>
        <v>25</v>
      </c>
      <c r="I162" s="84"/>
      <c r="J162" s="84"/>
      <c r="K162" s="61">
        <v>380</v>
      </c>
      <c r="L162" s="14">
        <f t="shared" si="72"/>
        <v>0</v>
      </c>
      <c r="M162" s="14">
        <f t="shared" si="73"/>
        <v>11</v>
      </c>
      <c r="N162" s="14">
        <f t="shared" si="74"/>
        <v>11</v>
      </c>
      <c r="O162" s="15">
        <f t="shared" si="75"/>
        <v>11</v>
      </c>
      <c r="P162" s="96"/>
      <c r="Q162" s="96"/>
      <c r="R162" s="65">
        <v>148</v>
      </c>
      <c r="S162" s="16">
        <f t="shared" si="76"/>
        <v>0</v>
      </c>
      <c r="T162" s="16">
        <f t="shared" si="77"/>
        <v>11</v>
      </c>
      <c r="U162" s="16">
        <f t="shared" si="78"/>
        <v>11</v>
      </c>
      <c r="V162" s="15">
        <f t="shared" si="79"/>
        <v>11</v>
      </c>
      <c r="W162" s="84"/>
      <c r="X162" s="84"/>
      <c r="Y162" s="61">
        <v>100</v>
      </c>
      <c r="Z162" s="16">
        <f t="shared" si="80"/>
        <v>0</v>
      </c>
      <c r="AA162" s="16">
        <f t="shared" si="81"/>
        <v>0</v>
      </c>
      <c r="AB162" s="16">
        <f t="shared" si="82"/>
        <v>0</v>
      </c>
      <c r="AC162" s="15">
        <f t="shared" si="83"/>
        <v>0</v>
      </c>
      <c r="AD162" s="18">
        <f t="shared" si="84"/>
        <v>47</v>
      </c>
      <c r="AE162" s="19">
        <f t="shared" si="85"/>
        <v>47</v>
      </c>
      <c r="AF162" s="19">
        <f t="shared" si="86"/>
        <v>177</v>
      </c>
    </row>
    <row r="163" spans="1:32" x14ac:dyDescent="0.25">
      <c r="A163" s="68">
        <v>156</v>
      </c>
      <c r="B163" s="70" t="s">
        <v>384</v>
      </c>
      <c r="C163" s="58">
        <v>49</v>
      </c>
      <c r="D163" s="59">
        <v>8.8000000000000007</v>
      </c>
      <c r="E163" s="14">
        <f t="shared" si="68"/>
        <v>0</v>
      </c>
      <c r="F163" s="14">
        <f t="shared" si="69"/>
        <v>18</v>
      </c>
      <c r="G163" s="14">
        <f t="shared" si="70"/>
        <v>18</v>
      </c>
      <c r="H163" s="15">
        <f t="shared" si="71"/>
        <v>18</v>
      </c>
      <c r="I163" s="84"/>
      <c r="J163" s="84"/>
      <c r="K163" s="61">
        <v>355</v>
      </c>
      <c r="L163" s="14">
        <f t="shared" si="72"/>
        <v>0</v>
      </c>
      <c r="M163" s="14">
        <f t="shared" si="73"/>
        <v>8</v>
      </c>
      <c r="N163" s="14">
        <f t="shared" si="74"/>
        <v>8</v>
      </c>
      <c r="O163" s="15">
        <f t="shared" si="75"/>
        <v>8</v>
      </c>
      <c r="P163" s="96"/>
      <c r="Q163" s="96"/>
      <c r="R163" s="65">
        <v>206</v>
      </c>
      <c r="S163" s="16">
        <f t="shared" si="76"/>
        <v>0</v>
      </c>
      <c r="T163" s="16">
        <f t="shared" si="77"/>
        <v>41</v>
      </c>
      <c r="U163" s="16">
        <f t="shared" si="78"/>
        <v>41</v>
      </c>
      <c r="V163" s="15">
        <f t="shared" si="79"/>
        <v>41</v>
      </c>
      <c r="W163" s="84"/>
      <c r="X163" s="84"/>
      <c r="Y163" s="61">
        <v>100</v>
      </c>
      <c r="Z163" s="16">
        <f t="shared" si="80"/>
        <v>0</v>
      </c>
      <c r="AA163" s="16">
        <f t="shared" si="81"/>
        <v>0</v>
      </c>
      <c r="AB163" s="16">
        <f t="shared" si="82"/>
        <v>0</v>
      </c>
      <c r="AC163" s="15">
        <f t="shared" si="83"/>
        <v>0</v>
      </c>
      <c r="AD163" s="18">
        <f t="shared" si="84"/>
        <v>67</v>
      </c>
      <c r="AE163" s="19">
        <f t="shared" si="85"/>
        <v>67</v>
      </c>
      <c r="AF163" s="19">
        <f t="shared" si="86"/>
        <v>132</v>
      </c>
    </row>
    <row r="164" spans="1:32" x14ac:dyDescent="0.25">
      <c r="A164" s="68">
        <v>157</v>
      </c>
      <c r="B164" s="70" t="s">
        <v>388</v>
      </c>
      <c r="C164" s="58">
        <v>49</v>
      </c>
      <c r="D164" s="59">
        <v>8.8000000000000007</v>
      </c>
      <c r="E164" s="14">
        <f t="shared" si="68"/>
        <v>0</v>
      </c>
      <c r="F164" s="14">
        <f t="shared" si="69"/>
        <v>18</v>
      </c>
      <c r="G164" s="14">
        <f t="shared" si="70"/>
        <v>18</v>
      </c>
      <c r="H164" s="15">
        <f t="shared" si="71"/>
        <v>18</v>
      </c>
      <c r="I164" s="84"/>
      <c r="J164" s="84"/>
      <c r="K164" s="61">
        <v>340</v>
      </c>
      <c r="L164" s="14">
        <f t="shared" si="72"/>
        <v>0</v>
      </c>
      <c r="M164" s="14">
        <f t="shared" si="73"/>
        <v>7</v>
      </c>
      <c r="N164" s="14">
        <f t="shared" si="74"/>
        <v>7</v>
      </c>
      <c r="O164" s="15">
        <f t="shared" si="75"/>
        <v>7</v>
      </c>
      <c r="P164" s="96"/>
      <c r="Q164" s="96"/>
      <c r="R164" s="65">
        <v>172</v>
      </c>
      <c r="S164" s="16">
        <f t="shared" si="76"/>
        <v>0</v>
      </c>
      <c r="T164" s="16">
        <f t="shared" si="77"/>
        <v>21</v>
      </c>
      <c r="U164" s="16">
        <f t="shared" si="78"/>
        <v>21</v>
      </c>
      <c r="V164" s="15">
        <f t="shared" si="79"/>
        <v>21</v>
      </c>
      <c r="W164" s="84"/>
      <c r="X164" s="84"/>
      <c r="Y164" s="61">
        <v>100</v>
      </c>
      <c r="Z164" s="16">
        <f t="shared" si="80"/>
        <v>0</v>
      </c>
      <c r="AA164" s="16">
        <f t="shared" si="81"/>
        <v>0</v>
      </c>
      <c r="AB164" s="16">
        <f t="shared" si="82"/>
        <v>0</v>
      </c>
      <c r="AC164" s="15">
        <f t="shared" si="83"/>
        <v>0</v>
      </c>
      <c r="AD164" s="18">
        <f t="shared" si="84"/>
        <v>46</v>
      </c>
      <c r="AE164" s="19">
        <f t="shared" si="85"/>
        <v>46</v>
      </c>
      <c r="AF164" s="19">
        <f t="shared" si="86"/>
        <v>178</v>
      </c>
    </row>
    <row r="165" spans="1:32" x14ac:dyDescent="0.25">
      <c r="A165" s="68">
        <v>158</v>
      </c>
      <c r="B165" s="70" t="s">
        <v>385</v>
      </c>
      <c r="C165" s="58">
        <v>49</v>
      </c>
      <c r="D165" s="59">
        <v>8.3000000000000007</v>
      </c>
      <c r="E165" s="14">
        <f t="shared" si="68"/>
        <v>31</v>
      </c>
      <c r="F165" s="14">
        <f t="shared" si="69"/>
        <v>0</v>
      </c>
      <c r="G165" s="14">
        <f t="shared" si="70"/>
        <v>31</v>
      </c>
      <c r="H165" s="15">
        <f t="shared" si="71"/>
        <v>31</v>
      </c>
      <c r="I165" s="84"/>
      <c r="J165" s="84"/>
      <c r="K165" s="61">
        <v>350</v>
      </c>
      <c r="L165" s="14">
        <f t="shared" si="72"/>
        <v>0</v>
      </c>
      <c r="M165" s="14">
        <f t="shared" si="73"/>
        <v>8</v>
      </c>
      <c r="N165" s="14">
        <f t="shared" si="74"/>
        <v>8</v>
      </c>
      <c r="O165" s="15">
        <f t="shared" si="75"/>
        <v>8</v>
      </c>
      <c r="P165" s="96"/>
      <c r="Q165" s="96"/>
      <c r="R165" s="65">
        <v>168</v>
      </c>
      <c r="S165" s="16">
        <f t="shared" si="76"/>
        <v>0</v>
      </c>
      <c r="T165" s="16">
        <f t="shared" si="77"/>
        <v>19</v>
      </c>
      <c r="U165" s="16">
        <f t="shared" si="78"/>
        <v>19</v>
      </c>
      <c r="V165" s="15">
        <f t="shared" si="79"/>
        <v>19</v>
      </c>
      <c r="W165" s="84"/>
      <c r="X165" s="84"/>
      <c r="Y165" s="61">
        <v>100</v>
      </c>
      <c r="Z165" s="16">
        <f t="shared" si="80"/>
        <v>0</v>
      </c>
      <c r="AA165" s="16">
        <f t="shared" si="81"/>
        <v>0</v>
      </c>
      <c r="AB165" s="16">
        <f t="shared" si="82"/>
        <v>0</v>
      </c>
      <c r="AC165" s="15">
        <f t="shared" si="83"/>
        <v>0</v>
      </c>
      <c r="AD165" s="18">
        <f t="shared" si="84"/>
        <v>58</v>
      </c>
      <c r="AE165" s="19">
        <f t="shared" si="85"/>
        <v>58</v>
      </c>
      <c r="AF165" s="19">
        <f t="shared" si="86"/>
        <v>151</v>
      </c>
    </row>
    <row r="166" spans="1:32" x14ac:dyDescent="0.25">
      <c r="A166" s="68">
        <v>159</v>
      </c>
      <c r="B166" s="70" t="s">
        <v>387</v>
      </c>
      <c r="C166" s="58">
        <v>49</v>
      </c>
      <c r="D166" s="59">
        <v>8.8000000000000007</v>
      </c>
      <c r="E166" s="14">
        <f t="shared" si="68"/>
        <v>0</v>
      </c>
      <c r="F166" s="14">
        <f t="shared" si="69"/>
        <v>18</v>
      </c>
      <c r="G166" s="14">
        <f t="shared" si="70"/>
        <v>18</v>
      </c>
      <c r="H166" s="15">
        <f t="shared" si="71"/>
        <v>18</v>
      </c>
      <c r="I166" s="84"/>
      <c r="J166" s="84"/>
      <c r="K166" s="61">
        <v>390</v>
      </c>
      <c r="L166" s="14">
        <f t="shared" si="72"/>
        <v>0</v>
      </c>
      <c r="M166" s="14">
        <f t="shared" si="73"/>
        <v>12</v>
      </c>
      <c r="N166" s="14">
        <f t="shared" si="74"/>
        <v>12</v>
      </c>
      <c r="O166" s="15">
        <f t="shared" si="75"/>
        <v>12</v>
      </c>
      <c r="P166" s="96"/>
      <c r="Q166" s="96"/>
      <c r="R166" s="65">
        <v>160</v>
      </c>
      <c r="S166" s="16">
        <f t="shared" si="76"/>
        <v>0</v>
      </c>
      <c r="T166" s="16">
        <f t="shared" si="77"/>
        <v>15</v>
      </c>
      <c r="U166" s="16">
        <f t="shared" si="78"/>
        <v>15</v>
      </c>
      <c r="V166" s="15">
        <f t="shared" si="79"/>
        <v>15</v>
      </c>
      <c r="W166" s="84"/>
      <c r="X166" s="84"/>
      <c r="Y166" s="61">
        <v>100</v>
      </c>
      <c r="Z166" s="16">
        <f t="shared" si="80"/>
        <v>0</v>
      </c>
      <c r="AA166" s="16">
        <f t="shared" si="81"/>
        <v>0</v>
      </c>
      <c r="AB166" s="16">
        <f t="shared" si="82"/>
        <v>0</v>
      </c>
      <c r="AC166" s="15">
        <f t="shared" si="83"/>
        <v>0</v>
      </c>
      <c r="AD166" s="18">
        <f t="shared" si="84"/>
        <v>45</v>
      </c>
      <c r="AE166" s="19">
        <f t="shared" si="85"/>
        <v>45</v>
      </c>
      <c r="AF166" s="19">
        <f t="shared" si="86"/>
        <v>179</v>
      </c>
    </row>
    <row r="167" spans="1:32" x14ac:dyDescent="0.25">
      <c r="A167" s="68">
        <v>160</v>
      </c>
      <c r="B167" s="70" t="s">
        <v>386</v>
      </c>
      <c r="C167" s="58">
        <v>49</v>
      </c>
      <c r="D167" s="59">
        <v>8.6999999999999993</v>
      </c>
      <c r="E167" s="14">
        <f t="shared" si="68"/>
        <v>0</v>
      </c>
      <c r="F167" s="14">
        <f t="shared" si="69"/>
        <v>20</v>
      </c>
      <c r="G167" s="14">
        <f t="shared" si="70"/>
        <v>20</v>
      </c>
      <c r="H167" s="15">
        <f t="shared" si="71"/>
        <v>20</v>
      </c>
      <c r="I167" s="84"/>
      <c r="J167" s="84"/>
      <c r="K167" s="61">
        <v>460</v>
      </c>
      <c r="L167" s="14">
        <f t="shared" si="72"/>
        <v>0</v>
      </c>
      <c r="M167" s="14">
        <f t="shared" si="73"/>
        <v>22</v>
      </c>
      <c r="N167" s="14">
        <f t="shared" si="74"/>
        <v>22</v>
      </c>
      <c r="O167" s="15">
        <f t="shared" si="75"/>
        <v>22</v>
      </c>
      <c r="P167" s="96"/>
      <c r="Q167" s="96"/>
      <c r="R167" s="65">
        <v>0</v>
      </c>
      <c r="S167" s="16">
        <f t="shared" si="76"/>
        <v>0</v>
      </c>
      <c r="T167" s="16">
        <f t="shared" si="77"/>
        <v>0</v>
      </c>
      <c r="U167" s="16">
        <f t="shared" si="78"/>
        <v>0</v>
      </c>
      <c r="V167" s="15">
        <f t="shared" si="79"/>
        <v>0</v>
      </c>
      <c r="W167" s="84"/>
      <c r="X167" s="84"/>
      <c r="Y167" s="61">
        <v>100</v>
      </c>
      <c r="Z167" s="16">
        <f t="shared" si="80"/>
        <v>0</v>
      </c>
      <c r="AA167" s="16">
        <f t="shared" si="81"/>
        <v>0</v>
      </c>
      <c r="AB167" s="16">
        <f t="shared" si="82"/>
        <v>0</v>
      </c>
      <c r="AC167" s="15">
        <f t="shared" si="83"/>
        <v>0</v>
      </c>
      <c r="AD167" s="18">
        <f t="shared" si="84"/>
        <v>42</v>
      </c>
      <c r="AE167" s="19">
        <f t="shared" si="85"/>
        <v>42</v>
      </c>
      <c r="AF167" s="19">
        <f t="shared" si="86"/>
        <v>184</v>
      </c>
    </row>
    <row r="168" spans="1:32" x14ac:dyDescent="0.25">
      <c r="A168" s="68">
        <v>161</v>
      </c>
      <c r="B168" s="70" t="s">
        <v>82</v>
      </c>
      <c r="C168" s="58">
        <v>50</v>
      </c>
      <c r="D168" s="59">
        <v>7.6</v>
      </c>
      <c r="E168" s="14">
        <f t="shared" si="68"/>
        <v>55</v>
      </c>
      <c r="F168" s="14">
        <f t="shared" si="69"/>
        <v>0</v>
      </c>
      <c r="G168" s="14">
        <f t="shared" si="70"/>
        <v>55</v>
      </c>
      <c r="H168" s="15">
        <f t="shared" si="71"/>
        <v>55</v>
      </c>
      <c r="I168" s="84"/>
      <c r="J168" s="84"/>
      <c r="K168" s="61">
        <v>330</v>
      </c>
      <c r="L168" s="14">
        <f t="shared" si="72"/>
        <v>0</v>
      </c>
      <c r="M168" s="14">
        <f t="shared" si="73"/>
        <v>6</v>
      </c>
      <c r="N168" s="14">
        <f t="shared" si="74"/>
        <v>6</v>
      </c>
      <c r="O168" s="15">
        <f t="shared" si="75"/>
        <v>6</v>
      </c>
      <c r="P168" s="96"/>
      <c r="Q168" s="96"/>
      <c r="R168" s="65">
        <v>202</v>
      </c>
      <c r="S168" s="16">
        <f t="shared" si="76"/>
        <v>0</v>
      </c>
      <c r="T168" s="16">
        <f t="shared" si="77"/>
        <v>37</v>
      </c>
      <c r="U168" s="16">
        <f t="shared" si="78"/>
        <v>37</v>
      </c>
      <c r="V168" s="15">
        <f t="shared" si="79"/>
        <v>37</v>
      </c>
      <c r="W168" s="84"/>
      <c r="X168" s="84"/>
      <c r="Y168" s="61">
        <v>100</v>
      </c>
      <c r="Z168" s="16">
        <f t="shared" si="80"/>
        <v>0</v>
      </c>
      <c r="AA168" s="16">
        <f t="shared" si="81"/>
        <v>0</v>
      </c>
      <c r="AB168" s="16">
        <f t="shared" si="82"/>
        <v>0</v>
      </c>
      <c r="AC168" s="15">
        <f t="shared" si="83"/>
        <v>0</v>
      </c>
      <c r="AD168" s="18">
        <f t="shared" si="84"/>
        <v>98</v>
      </c>
      <c r="AE168" s="19">
        <f t="shared" si="85"/>
        <v>98</v>
      </c>
      <c r="AF168" s="19">
        <f t="shared" si="86"/>
        <v>39</v>
      </c>
    </row>
    <row r="169" spans="1:32" x14ac:dyDescent="0.25">
      <c r="A169" s="68">
        <v>162</v>
      </c>
      <c r="B169" s="70" t="s">
        <v>81</v>
      </c>
      <c r="C169" s="58">
        <v>50</v>
      </c>
      <c r="D169" s="59">
        <v>7.9</v>
      </c>
      <c r="E169" s="14">
        <f t="shared" si="68"/>
        <v>46</v>
      </c>
      <c r="F169" s="14">
        <f t="shared" si="69"/>
        <v>0</v>
      </c>
      <c r="G169" s="14">
        <f t="shared" si="70"/>
        <v>46</v>
      </c>
      <c r="H169" s="15">
        <f t="shared" si="71"/>
        <v>46</v>
      </c>
      <c r="I169" s="84"/>
      <c r="J169" s="84"/>
      <c r="K169" s="61">
        <v>320</v>
      </c>
      <c r="L169" s="14">
        <f t="shared" si="72"/>
        <v>0</v>
      </c>
      <c r="M169" s="14">
        <f t="shared" si="73"/>
        <v>5</v>
      </c>
      <c r="N169" s="14">
        <f t="shared" si="74"/>
        <v>5</v>
      </c>
      <c r="O169" s="15">
        <f t="shared" si="75"/>
        <v>5</v>
      </c>
      <c r="P169" s="96"/>
      <c r="Q169" s="96"/>
      <c r="R169" s="65">
        <v>194</v>
      </c>
      <c r="S169" s="16">
        <f t="shared" si="76"/>
        <v>0</v>
      </c>
      <c r="T169" s="16">
        <f t="shared" si="77"/>
        <v>32</v>
      </c>
      <c r="U169" s="16">
        <f t="shared" si="78"/>
        <v>32</v>
      </c>
      <c r="V169" s="15">
        <f t="shared" si="79"/>
        <v>32</v>
      </c>
      <c r="W169" s="84"/>
      <c r="X169" s="84"/>
      <c r="Y169" s="61">
        <v>100</v>
      </c>
      <c r="Z169" s="16">
        <f t="shared" si="80"/>
        <v>0</v>
      </c>
      <c r="AA169" s="16">
        <f t="shared" si="81"/>
        <v>0</v>
      </c>
      <c r="AB169" s="16">
        <f t="shared" si="82"/>
        <v>0</v>
      </c>
      <c r="AC169" s="15">
        <f t="shared" si="83"/>
        <v>0</v>
      </c>
      <c r="AD169" s="18">
        <f t="shared" si="84"/>
        <v>83</v>
      </c>
      <c r="AE169" s="19">
        <f t="shared" si="85"/>
        <v>83</v>
      </c>
      <c r="AF169" s="19">
        <f t="shared" si="86"/>
        <v>92</v>
      </c>
    </row>
    <row r="170" spans="1:32" x14ac:dyDescent="0.25">
      <c r="A170" s="68">
        <v>163</v>
      </c>
      <c r="B170" s="70" t="s">
        <v>78</v>
      </c>
      <c r="C170" s="58">
        <v>50</v>
      </c>
      <c r="D170" s="59">
        <v>7.5</v>
      </c>
      <c r="E170" s="14">
        <f t="shared" si="68"/>
        <v>57</v>
      </c>
      <c r="F170" s="14">
        <f t="shared" si="69"/>
        <v>0</v>
      </c>
      <c r="G170" s="14">
        <f t="shared" si="70"/>
        <v>57</v>
      </c>
      <c r="H170" s="15">
        <f t="shared" si="71"/>
        <v>57</v>
      </c>
      <c r="I170" s="84"/>
      <c r="J170" s="84"/>
      <c r="K170" s="61">
        <v>360</v>
      </c>
      <c r="L170" s="14">
        <f t="shared" si="72"/>
        <v>0</v>
      </c>
      <c r="M170" s="14">
        <f t="shared" si="73"/>
        <v>9</v>
      </c>
      <c r="N170" s="14">
        <f t="shared" si="74"/>
        <v>9</v>
      </c>
      <c r="O170" s="15">
        <f t="shared" si="75"/>
        <v>9</v>
      </c>
      <c r="P170" s="96"/>
      <c r="Q170" s="96"/>
      <c r="R170" s="65">
        <v>191</v>
      </c>
      <c r="S170" s="16">
        <f t="shared" si="76"/>
        <v>0</v>
      </c>
      <c r="T170" s="16">
        <f t="shared" si="77"/>
        <v>30</v>
      </c>
      <c r="U170" s="16">
        <f t="shared" si="78"/>
        <v>30</v>
      </c>
      <c r="V170" s="15">
        <f t="shared" si="79"/>
        <v>30</v>
      </c>
      <c r="W170" s="84"/>
      <c r="X170" s="84"/>
      <c r="Y170" s="61">
        <v>100</v>
      </c>
      <c r="Z170" s="16">
        <f t="shared" si="80"/>
        <v>0</v>
      </c>
      <c r="AA170" s="16">
        <f t="shared" si="81"/>
        <v>0</v>
      </c>
      <c r="AB170" s="16">
        <f t="shared" si="82"/>
        <v>0</v>
      </c>
      <c r="AC170" s="15">
        <f t="shared" si="83"/>
        <v>0</v>
      </c>
      <c r="AD170" s="18">
        <f t="shared" si="84"/>
        <v>96</v>
      </c>
      <c r="AE170" s="19">
        <f t="shared" si="85"/>
        <v>96</v>
      </c>
      <c r="AF170" s="19">
        <f t="shared" si="86"/>
        <v>44</v>
      </c>
    </row>
    <row r="171" spans="1:32" x14ac:dyDescent="0.25">
      <c r="A171" s="68">
        <v>164</v>
      </c>
      <c r="B171" s="70" t="s">
        <v>79</v>
      </c>
      <c r="C171" s="58">
        <v>50</v>
      </c>
      <c r="D171" s="59">
        <v>7.9</v>
      </c>
      <c r="E171" s="14">
        <f t="shared" si="68"/>
        <v>46</v>
      </c>
      <c r="F171" s="14">
        <f t="shared" si="69"/>
        <v>0</v>
      </c>
      <c r="G171" s="14">
        <f t="shared" si="70"/>
        <v>46</v>
      </c>
      <c r="H171" s="15">
        <f t="shared" si="71"/>
        <v>46</v>
      </c>
      <c r="I171" s="84"/>
      <c r="J171" s="84"/>
      <c r="K171" s="61">
        <v>440</v>
      </c>
      <c r="L171" s="14">
        <f t="shared" si="72"/>
        <v>0</v>
      </c>
      <c r="M171" s="14">
        <f t="shared" si="73"/>
        <v>18</v>
      </c>
      <c r="N171" s="14">
        <f t="shared" si="74"/>
        <v>18</v>
      </c>
      <c r="O171" s="15">
        <f t="shared" si="75"/>
        <v>18</v>
      </c>
      <c r="P171" s="96"/>
      <c r="Q171" s="96"/>
      <c r="R171" s="65">
        <v>177</v>
      </c>
      <c r="S171" s="16">
        <f t="shared" si="76"/>
        <v>0</v>
      </c>
      <c r="T171" s="16">
        <f t="shared" si="77"/>
        <v>23</v>
      </c>
      <c r="U171" s="16">
        <f t="shared" si="78"/>
        <v>23</v>
      </c>
      <c r="V171" s="15">
        <f t="shared" si="79"/>
        <v>23</v>
      </c>
      <c r="W171" s="84"/>
      <c r="X171" s="84"/>
      <c r="Y171" s="61">
        <v>100</v>
      </c>
      <c r="Z171" s="16">
        <f t="shared" si="80"/>
        <v>0</v>
      </c>
      <c r="AA171" s="16">
        <f t="shared" si="81"/>
        <v>0</v>
      </c>
      <c r="AB171" s="16">
        <f t="shared" si="82"/>
        <v>0</v>
      </c>
      <c r="AC171" s="15">
        <f t="shared" si="83"/>
        <v>0</v>
      </c>
      <c r="AD171" s="18">
        <f t="shared" si="84"/>
        <v>87</v>
      </c>
      <c r="AE171" s="19">
        <f t="shared" si="85"/>
        <v>87</v>
      </c>
      <c r="AF171" s="19">
        <f t="shared" si="86"/>
        <v>78</v>
      </c>
    </row>
    <row r="172" spans="1:32" x14ac:dyDescent="0.25">
      <c r="A172" s="68">
        <v>165</v>
      </c>
      <c r="B172" s="70" t="s">
        <v>80</v>
      </c>
      <c r="C172" s="58">
        <v>50</v>
      </c>
      <c r="D172" s="59">
        <v>8.3000000000000007</v>
      </c>
      <c r="E172" s="14">
        <f t="shared" si="68"/>
        <v>31</v>
      </c>
      <c r="F172" s="14">
        <f t="shared" si="69"/>
        <v>0</v>
      </c>
      <c r="G172" s="14">
        <f t="shared" si="70"/>
        <v>31</v>
      </c>
      <c r="H172" s="15">
        <f t="shared" si="71"/>
        <v>31</v>
      </c>
      <c r="I172" s="84"/>
      <c r="J172" s="84"/>
      <c r="K172" s="61">
        <v>280</v>
      </c>
      <c r="L172" s="14">
        <f t="shared" si="72"/>
        <v>0</v>
      </c>
      <c r="M172" s="14">
        <f t="shared" si="73"/>
        <v>2</v>
      </c>
      <c r="N172" s="14">
        <f t="shared" si="74"/>
        <v>2</v>
      </c>
      <c r="O172" s="15">
        <f t="shared" si="75"/>
        <v>2</v>
      </c>
      <c r="P172" s="96"/>
      <c r="Q172" s="96"/>
      <c r="R172" s="65">
        <v>162</v>
      </c>
      <c r="S172" s="16">
        <f t="shared" si="76"/>
        <v>0</v>
      </c>
      <c r="T172" s="16">
        <f t="shared" si="77"/>
        <v>16</v>
      </c>
      <c r="U172" s="16">
        <f t="shared" si="78"/>
        <v>16</v>
      </c>
      <c r="V172" s="15">
        <f t="shared" si="79"/>
        <v>16</v>
      </c>
      <c r="W172" s="84"/>
      <c r="X172" s="84"/>
      <c r="Y172" s="61">
        <v>100</v>
      </c>
      <c r="Z172" s="16">
        <f t="shared" si="80"/>
        <v>0</v>
      </c>
      <c r="AA172" s="16">
        <f t="shared" si="81"/>
        <v>0</v>
      </c>
      <c r="AB172" s="16">
        <f t="shared" si="82"/>
        <v>0</v>
      </c>
      <c r="AC172" s="15">
        <f t="shared" si="83"/>
        <v>0</v>
      </c>
      <c r="AD172" s="18">
        <f t="shared" si="84"/>
        <v>49</v>
      </c>
      <c r="AE172" s="19">
        <f t="shared" si="85"/>
        <v>49</v>
      </c>
      <c r="AF172" s="19">
        <f t="shared" si="86"/>
        <v>173</v>
      </c>
    </row>
    <row r="173" spans="1:32" x14ac:dyDescent="0.25">
      <c r="A173" s="68">
        <v>166</v>
      </c>
      <c r="B173" s="70" t="s">
        <v>202</v>
      </c>
      <c r="C173" s="58">
        <v>52</v>
      </c>
      <c r="D173" s="59">
        <v>7.7</v>
      </c>
      <c r="E173" s="14">
        <f t="shared" si="68"/>
        <v>53</v>
      </c>
      <c r="F173" s="14">
        <f t="shared" si="69"/>
        <v>0</v>
      </c>
      <c r="G173" s="14">
        <f t="shared" si="70"/>
        <v>53</v>
      </c>
      <c r="H173" s="15">
        <f t="shared" si="71"/>
        <v>53</v>
      </c>
      <c r="I173" s="84"/>
      <c r="J173" s="84"/>
      <c r="K173" s="61">
        <v>400</v>
      </c>
      <c r="L173" s="14">
        <f t="shared" si="72"/>
        <v>0</v>
      </c>
      <c r="M173" s="14">
        <f t="shared" si="73"/>
        <v>13</v>
      </c>
      <c r="N173" s="14">
        <f t="shared" si="74"/>
        <v>13</v>
      </c>
      <c r="O173" s="15">
        <f t="shared" si="75"/>
        <v>13</v>
      </c>
      <c r="P173" s="96"/>
      <c r="Q173" s="96"/>
      <c r="R173" s="65">
        <v>194</v>
      </c>
      <c r="S173" s="16">
        <f t="shared" si="76"/>
        <v>0</v>
      </c>
      <c r="T173" s="16">
        <f t="shared" si="77"/>
        <v>32</v>
      </c>
      <c r="U173" s="16">
        <f t="shared" si="78"/>
        <v>32</v>
      </c>
      <c r="V173" s="15">
        <f t="shared" si="79"/>
        <v>32</v>
      </c>
      <c r="W173" s="84"/>
      <c r="X173" s="84"/>
      <c r="Y173" s="61">
        <v>100</v>
      </c>
      <c r="Z173" s="16">
        <f t="shared" si="80"/>
        <v>0</v>
      </c>
      <c r="AA173" s="16">
        <f t="shared" si="81"/>
        <v>0</v>
      </c>
      <c r="AB173" s="16">
        <f t="shared" si="82"/>
        <v>0</v>
      </c>
      <c r="AC173" s="15">
        <f t="shared" si="83"/>
        <v>0</v>
      </c>
      <c r="AD173" s="18">
        <f t="shared" si="84"/>
        <v>98</v>
      </c>
      <c r="AE173" s="19">
        <f t="shared" si="85"/>
        <v>98</v>
      </c>
      <c r="AF173" s="19">
        <f t="shared" si="86"/>
        <v>39</v>
      </c>
    </row>
    <row r="174" spans="1:32" x14ac:dyDescent="0.25">
      <c r="A174" s="68">
        <v>167</v>
      </c>
      <c r="B174" s="70" t="s">
        <v>201</v>
      </c>
      <c r="C174" s="58">
        <v>52</v>
      </c>
      <c r="D174" s="59">
        <v>8.4</v>
      </c>
      <c r="E174" s="14">
        <f t="shared" si="68"/>
        <v>28</v>
      </c>
      <c r="F174" s="14">
        <f t="shared" si="69"/>
        <v>0</v>
      </c>
      <c r="G174" s="14">
        <f t="shared" si="70"/>
        <v>28</v>
      </c>
      <c r="H174" s="15">
        <f t="shared" si="71"/>
        <v>28</v>
      </c>
      <c r="I174" s="84"/>
      <c r="J174" s="84"/>
      <c r="K174" s="61">
        <v>310</v>
      </c>
      <c r="L174" s="14">
        <f t="shared" si="72"/>
        <v>0</v>
      </c>
      <c r="M174" s="14">
        <f t="shared" si="73"/>
        <v>4</v>
      </c>
      <c r="N174" s="14">
        <f t="shared" si="74"/>
        <v>4</v>
      </c>
      <c r="O174" s="15">
        <f t="shared" si="75"/>
        <v>4</v>
      </c>
      <c r="P174" s="96"/>
      <c r="Q174" s="96"/>
      <c r="R174" s="65">
        <v>192</v>
      </c>
      <c r="S174" s="16">
        <f t="shared" si="76"/>
        <v>0</v>
      </c>
      <c r="T174" s="16">
        <f t="shared" si="77"/>
        <v>31</v>
      </c>
      <c r="U174" s="16">
        <f t="shared" si="78"/>
        <v>31</v>
      </c>
      <c r="V174" s="15">
        <f t="shared" si="79"/>
        <v>31</v>
      </c>
      <c r="W174" s="84"/>
      <c r="X174" s="84"/>
      <c r="Y174" s="61">
        <v>100</v>
      </c>
      <c r="Z174" s="16">
        <f t="shared" si="80"/>
        <v>0</v>
      </c>
      <c r="AA174" s="16">
        <f t="shared" si="81"/>
        <v>0</v>
      </c>
      <c r="AB174" s="16">
        <f t="shared" si="82"/>
        <v>0</v>
      </c>
      <c r="AC174" s="15">
        <f t="shared" si="83"/>
        <v>0</v>
      </c>
      <c r="AD174" s="18">
        <f t="shared" si="84"/>
        <v>63</v>
      </c>
      <c r="AE174" s="19">
        <f t="shared" si="85"/>
        <v>63</v>
      </c>
      <c r="AF174" s="19">
        <f t="shared" si="86"/>
        <v>143</v>
      </c>
    </row>
    <row r="175" spans="1:32" x14ac:dyDescent="0.25">
      <c r="A175" s="68">
        <v>168</v>
      </c>
      <c r="B175" s="70" t="s">
        <v>199</v>
      </c>
      <c r="C175" s="58">
        <v>52</v>
      </c>
      <c r="D175" s="59">
        <v>8.6999999999999993</v>
      </c>
      <c r="E175" s="14">
        <f t="shared" si="68"/>
        <v>0</v>
      </c>
      <c r="F175" s="14">
        <f t="shared" si="69"/>
        <v>20</v>
      </c>
      <c r="G175" s="14">
        <f t="shared" si="70"/>
        <v>20</v>
      </c>
      <c r="H175" s="15">
        <f t="shared" si="71"/>
        <v>20</v>
      </c>
      <c r="I175" s="84"/>
      <c r="J175" s="84"/>
      <c r="K175" s="61">
        <v>520</v>
      </c>
      <c r="L175" s="14">
        <f t="shared" si="72"/>
        <v>0</v>
      </c>
      <c r="M175" s="14">
        <f t="shared" si="73"/>
        <v>34</v>
      </c>
      <c r="N175" s="14">
        <f t="shared" si="74"/>
        <v>34</v>
      </c>
      <c r="O175" s="15">
        <f t="shared" si="75"/>
        <v>34</v>
      </c>
      <c r="P175" s="96"/>
      <c r="Q175" s="96"/>
      <c r="R175" s="65">
        <v>178</v>
      </c>
      <c r="S175" s="16">
        <f t="shared" si="76"/>
        <v>0</v>
      </c>
      <c r="T175" s="16">
        <f t="shared" si="77"/>
        <v>24</v>
      </c>
      <c r="U175" s="16">
        <f t="shared" si="78"/>
        <v>24</v>
      </c>
      <c r="V175" s="15">
        <f t="shared" si="79"/>
        <v>24</v>
      </c>
      <c r="W175" s="84"/>
      <c r="X175" s="84"/>
      <c r="Y175" s="61">
        <v>100</v>
      </c>
      <c r="Z175" s="16">
        <f t="shared" si="80"/>
        <v>0</v>
      </c>
      <c r="AA175" s="16">
        <f t="shared" si="81"/>
        <v>0</v>
      </c>
      <c r="AB175" s="16">
        <f t="shared" si="82"/>
        <v>0</v>
      </c>
      <c r="AC175" s="15">
        <f t="shared" si="83"/>
        <v>0</v>
      </c>
      <c r="AD175" s="18">
        <f t="shared" si="84"/>
        <v>78</v>
      </c>
      <c r="AE175" s="19">
        <f t="shared" si="85"/>
        <v>78</v>
      </c>
      <c r="AF175" s="19">
        <f t="shared" si="86"/>
        <v>108</v>
      </c>
    </row>
    <row r="176" spans="1:32" x14ac:dyDescent="0.25">
      <c r="A176" s="68">
        <v>169</v>
      </c>
      <c r="B176" s="70" t="s">
        <v>200</v>
      </c>
      <c r="C176" s="58">
        <v>52</v>
      </c>
      <c r="D176" s="59">
        <v>7.5</v>
      </c>
      <c r="E176" s="14">
        <f t="shared" si="68"/>
        <v>57</v>
      </c>
      <c r="F176" s="14">
        <f t="shared" si="69"/>
        <v>0</v>
      </c>
      <c r="G176" s="14">
        <f t="shared" si="70"/>
        <v>57</v>
      </c>
      <c r="H176" s="15">
        <f t="shared" si="71"/>
        <v>57</v>
      </c>
      <c r="I176" s="84"/>
      <c r="J176" s="84"/>
      <c r="K176" s="61">
        <v>420</v>
      </c>
      <c r="L176" s="14">
        <f t="shared" si="72"/>
        <v>0</v>
      </c>
      <c r="M176" s="14">
        <f t="shared" si="73"/>
        <v>15</v>
      </c>
      <c r="N176" s="14">
        <f t="shared" si="74"/>
        <v>15</v>
      </c>
      <c r="O176" s="15">
        <f t="shared" si="75"/>
        <v>15</v>
      </c>
      <c r="P176" s="96"/>
      <c r="Q176" s="96"/>
      <c r="R176" s="65">
        <v>179</v>
      </c>
      <c r="S176" s="16">
        <f t="shared" si="76"/>
        <v>0</v>
      </c>
      <c r="T176" s="16">
        <f t="shared" si="77"/>
        <v>24</v>
      </c>
      <c r="U176" s="16">
        <f t="shared" si="78"/>
        <v>24</v>
      </c>
      <c r="V176" s="15">
        <f t="shared" si="79"/>
        <v>24</v>
      </c>
      <c r="W176" s="84"/>
      <c r="X176" s="84"/>
      <c r="Y176" s="61">
        <v>100</v>
      </c>
      <c r="Z176" s="16">
        <f t="shared" si="80"/>
        <v>0</v>
      </c>
      <c r="AA176" s="16">
        <f t="shared" si="81"/>
        <v>0</v>
      </c>
      <c r="AB176" s="16">
        <f t="shared" si="82"/>
        <v>0</v>
      </c>
      <c r="AC176" s="15">
        <f t="shared" si="83"/>
        <v>0</v>
      </c>
      <c r="AD176" s="18">
        <f t="shared" si="84"/>
        <v>96</v>
      </c>
      <c r="AE176" s="19">
        <f t="shared" si="85"/>
        <v>96</v>
      </c>
      <c r="AF176" s="19">
        <f t="shared" si="86"/>
        <v>44</v>
      </c>
    </row>
    <row r="177" spans="1:32" x14ac:dyDescent="0.25">
      <c r="A177" s="68">
        <v>170</v>
      </c>
      <c r="B177" s="70" t="s">
        <v>203</v>
      </c>
      <c r="C177" s="58">
        <v>52</v>
      </c>
      <c r="D177" s="59">
        <v>7.8</v>
      </c>
      <c r="E177" s="14">
        <f t="shared" si="68"/>
        <v>50</v>
      </c>
      <c r="F177" s="14">
        <f t="shared" si="69"/>
        <v>0</v>
      </c>
      <c r="G177" s="14">
        <f t="shared" si="70"/>
        <v>50</v>
      </c>
      <c r="H177" s="15">
        <f t="shared" si="71"/>
        <v>50</v>
      </c>
      <c r="I177" s="84"/>
      <c r="J177" s="84"/>
      <c r="K177" s="61">
        <v>430</v>
      </c>
      <c r="L177" s="14">
        <f t="shared" si="72"/>
        <v>0</v>
      </c>
      <c r="M177" s="14">
        <f t="shared" si="73"/>
        <v>16</v>
      </c>
      <c r="N177" s="14">
        <f t="shared" si="74"/>
        <v>16</v>
      </c>
      <c r="O177" s="15">
        <f t="shared" si="75"/>
        <v>16</v>
      </c>
      <c r="P177" s="96"/>
      <c r="Q177" s="96"/>
      <c r="R177" s="65">
        <v>175</v>
      </c>
      <c r="S177" s="16">
        <f t="shared" si="76"/>
        <v>0</v>
      </c>
      <c r="T177" s="16">
        <f t="shared" si="77"/>
        <v>22</v>
      </c>
      <c r="U177" s="16">
        <f t="shared" si="78"/>
        <v>22</v>
      </c>
      <c r="V177" s="15">
        <f t="shared" si="79"/>
        <v>22</v>
      </c>
      <c r="W177" s="84"/>
      <c r="X177" s="84"/>
      <c r="Y177" s="61">
        <v>100</v>
      </c>
      <c r="Z177" s="16">
        <f t="shared" si="80"/>
        <v>0</v>
      </c>
      <c r="AA177" s="16">
        <f t="shared" si="81"/>
        <v>0</v>
      </c>
      <c r="AB177" s="16">
        <f t="shared" si="82"/>
        <v>0</v>
      </c>
      <c r="AC177" s="15">
        <f t="shared" si="83"/>
        <v>0</v>
      </c>
      <c r="AD177" s="18">
        <f t="shared" si="84"/>
        <v>88</v>
      </c>
      <c r="AE177" s="19">
        <f t="shared" si="85"/>
        <v>88</v>
      </c>
      <c r="AF177" s="19">
        <f t="shared" si="86"/>
        <v>72</v>
      </c>
    </row>
    <row r="178" spans="1:32" x14ac:dyDescent="0.25">
      <c r="A178" s="68">
        <v>171</v>
      </c>
      <c r="B178" s="70" t="s">
        <v>314</v>
      </c>
      <c r="C178" s="58">
        <v>53</v>
      </c>
      <c r="D178" s="59">
        <v>7.3</v>
      </c>
      <c r="E178" s="14">
        <f t="shared" si="68"/>
        <v>61</v>
      </c>
      <c r="F178" s="14">
        <f t="shared" si="69"/>
        <v>0</v>
      </c>
      <c r="G178" s="14">
        <f t="shared" si="70"/>
        <v>61</v>
      </c>
      <c r="H178" s="15">
        <f t="shared" si="71"/>
        <v>61</v>
      </c>
      <c r="I178" s="84"/>
      <c r="J178" s="84"/>
      <c r="K178" s="61">
        <v>340</v>
      </c>
      <c r="L178" s="14">
        <f t="shared" si="72"/>
        <v>0</v>
      </c>
      <c r="M178" s="14">
        <f t="shared" si="73"/>
        <v>7</v>
      </c>
      <c r="N178" s="14">
        <f t="shared" si="74"/>
        <v>7</v>
      </c>
      <c r="O178" s="15">
        <f t="shared" si="75"/>
        <v>7</v>
      </c>
      <c r="P178" s="96"/>
      <c r="Q178" s="96"/>
      <c r="R178" s="65">
        <v>201</v>
      </c>
      <c r="S178" s="16">
        <f t="shared" si="76"/>
        <v>0</v>
      </c>
      <c r="T178" s="16">
        <f t="shared" si="77"/>
        <v>36</v>
      </c>
      <c r="U178" s="16">
        <f t="shared" si="78"/>
        <v>36</v>
      </c>
      <c r="V178" s="15">
        <f t="shared" si="79"/>
        <v>36</v>
      </c>
      <c r="W178" s="84"/>
      <c r="X178" s="84"/>
      <c r="Y178" s="61">
        <v>100</v>
      </c>
      <c r="Z178" s="16">
        <f t="shared" si="80"/>
        <v>0</v>
      </c>
      <c r="AA178" s="16">
        <f t="shared" si="81"/>
        <v>0</v>
      </c>
      <c r="AB178" s="16">
        <f t="shared" si="82"/>
        <v>0</v>
      </c>
      <c r="AC178" s="15">
        <f t="shared" si="83"/>
        <v>0</v>
      </c>
      <c r="AD178" s="18">
        <f t="shared" si="84"/>
        <v>104</v>
      </c>
      <c r="AE178" s="19">
        <f t="shared" si="85"/>
        <v>104</v>
      </c>
      <c r="AF178" s="19">
        <f t="shared" si="86"/>
        <v>30</v>
      </c>
    </row>
    <row r="179" spans="1:32" x14ac:dyDescent="0.25">
      <c r="A179" s="68">
        <v>172</v>
      </c>
      <c r="B179" s="70" t="s">
        <v>312</v>
      </c>
      <c r="C179" s="58">
        <v>53</v>
      </c>
      <c r="D179" s="59">
        <v>7.7</v>
      </c>
      <c r="E179" s="14">
        <f t="shared" si="68"/>
        <v>53</v>
      </c>
      <c r="F179" s="14">
        <f t="shared" si="69"/>
        <v>0</v>
      </c>
      <c r="G179" s="14">
        <f t="shared" si="70"/>
        <v>53</v>
      </c>
      <c r="H179" s="15">
        <f t="shared" si="71"/>
        <v>53</v>
      </c>
      <c r="I179" s="84"/>
      <c r="J179" s="84"/>
      <c r="K179" s="61">
        <v>330</v>
      </c>
      <c r="L179" s="14">
        <f t="shared" si="72"/>
        <v>0</v>
      </c>
      <c r="M179" s="14">
        <f t="shared" si="73"/>
        <v>6</v>
      </c>
      <c r="N179" s="14">
        <f t="shared" si="74"/>
        <v>6</v>
      </c>
      <c r="O179" s="15">
        <f t="shared" si="75"/>
        <v>6</v>
      </c>
      <c r="P179" s="96"/>
      <c r="Q179" s="96"/>
      <c r="R179" s="65">
        <v>193</v>
      </c>
      <c r="S179" s="16">
        <f t="shared" si="76"/>
        <v>0</v>
      </c>
      <c r="T179" s="16">
        <f t="shared" si="77"/>
        <v>31</v>
      </c>
      <c r="U179" s="16">
        <f t="shared" si="78"/>
        <v>31</v>
      </c>
      <c r="V179" s="15">
        <f t="shared" si="79"/>
        <v>31</v>
      </c>
      <c r="W179" s="84"/>
      <c r="X179" s="84"/>
      <c r="Y179" s="61">
        <v>100</v>
      </c>
      <c r="Z179" s="16">
        <f t="shared" si="80"/>
        <v>0</v>
      </c>
      <c r="AA179" s="16">
        <f t="shared" si="81"/>
        <v>0</v>
      </c>
      <c r="AB179" s="16">
        <f t="shared" si="82"/>
        <v>0</v>
      </c>
      <c r="AC179" s="15">
        <f t="shared" si="83"/>
        <v>0</v>
      </c>
      <c r="AD179" s="18">
        <f t="shared" si="84"/>
        <v>90</v>
      </c>
      <c r="AE179" s="19">
        <f t="shared" si="85"/>
        <v>90</v>
      </c>
      <c r="AF179" s="19">
        <f t="shared" si="86"/>
        <v>65</v>
      </c>
    </row>
    <row r="180" spans="1:32" x14ac:dyDescent="0.25">
      <c r="A180" s="68">
        <v>173</v>
      </c>
      <c r="B180" s="70" t="s">
        <v>313</v>
      </c>
      <c r="C180" s="58">
        <v>53</v>
      </c>
      <c r="D180" s="59">
        <v>8.8000000000000007</v>
      </c>
      <c r="E180" s="14">
        <f t="shared" si="68"/>
        <v>0</v>
      </c>
      <c r="F180" s="14">
        <f t="shared" si="69"/>
        <v>18</v>
      </c>
      <c r="G180" s="14">
        <f t="shared" si="70"/>
        <v>18</v>
      </c>
      <c r="H180" s="15">
        <f t="shared" si="71"/>
        <v>18</v>
      </c>
      <c r="I180" s="84"/>
      <c r="J180" s="84"/>
      <c r="K180" s="61">
        <v>370</v>
      </c>
      <c r="L180" s="14">
        <f t="shared" si="72"/>
        <v>0</v>
      </c>
      <c r="M180" s="14">
        <f t="shared" si="73"/>
        <v>10</v>
      </c>
      <c r="N180" s="14">
        <f t="shared" si="74"/>
        <v>10</v>
      </c>
      <c r="O180" s="15">
        <f t="shared" si="75"/>
        <v>10</v>
      </c>
      <c r="P180" s="96"/>
      <c r="Q180" s="96"/>
      <c r="R180" s="65">
        <v>174</v>
      </c>
      <c r="S180" s="16">
        <f t="shared" si="76"/>
        <v>0</v>
      </c>
      <c r="T180" s="16">
        <f t="shared" si="77"/>
        <v>22</v>
      </c>
      <c r="U180" s="16">
        <f t="shared" si="78"/>
        <v>22</v>
      </c>
      <c r="V180" s="15">
        <f t="shared" si="79"/>
        <v>22</v>
      </c>
      <c r="W180" s="84"/>
      <c r="X180" s="84"/>
      <c r="Y180" s="61">
        <v>100</v>
      </c>
      <c r="Z180" s="16">
        <f t="shared" si="80"/>
        <v>0</v>
      </c>
      <c r="AA180" s="16">
        <f t="shared" si="81"/>
        <v>0</v>
      </c>
      <c r="AB180" s="16">
        <f t="shared" si="82"/>
        <v>0</v>
      </c>
      <c r="AC180" s="15">
        <f t="shared" si="83"/>
        <v>0</v>
      </c>
      <c r="AD180" s="18">
        <f t="shared" si="84"/>
        <v>50</v>
      </c>
      <c r="AE180" s="19">
        <f t="shared" si="85"/>
        <v>50</v>
      </c>
      <c r="AF180" s="19">
        <f t="shared" si="86"/>
        <v>170</v>
      </c>
    </row>
    <row r="181" spans="1:32" x14ac:dyDescent="0.25">
      <c r="A181" s="68">
        <v>174</v>
      </c>
      <c r="B181" s="70" t="s">
        <v>315</v>
      </c>
      <c r="C181" s="58">
        <v>53</v>
      </c>
      <c r="D181" s="59">
        <v>8.3000000000000007</v>
      </c>
      <c r="E181" s="14">
        <f t="shared" si="68"/>
        <v>31</v>
      </c>
      <c r="F181" s="14">
        <f t="shared" si="69"/>
        <v>0</v>
      </c>
      <c r="G181" s="14">
        <f t="shared" si="70"/>
        <v>31</v>
      </c>
      <c r="H181" s="15">
        <f t="shared" si="71"/>
        <v>31</v>
      </c>
      <c r="I181" s="84"/>
      <c r="J181" s="84"/>
      <c r="K181" s="61">
        <v>380</v>
      </c>
      <c r="L181" s="14">
        <f t="shared" si="72"/>
        <v>0</v>
      </c>
      <c r="M181" s="14">
        <f t="shared" si="73"/>
        <v>11</v>
      </c>
      <c r="N181" s="14">
        <f t="shared" si="74"/>
        <v>11</v>
      </c>
      <c r="O181" s="15">
        <f t="shared" si="75"/>
        <v>11</v>
      </c>
      <c r="P181" s="96"/>
      <c r="Q181" s="96"/>
      <c r="R181" s="65">
        <v>164</v>
      </c>
      <c r="S181" s="16">
        <f t="shared" si="76"/>
        <v>0</v>
      </c>
      <c r="T181" s="16">
        <f t="shared" si="77"/>
        <v>17</v>
      </c>
      <c r="U181" s="16">
        <f t="shared" si="78"/>
        <v>17</v>
      </c>
      <c r="V181" s="15">
        <f t="shared" si="79"/>
        <v>17</v>
      </c>
      <c r="W181" s="84"/>
      <c r="X181" s="84"/>
      <c r="Y181" s="61">
        <v>100</v>
      </c>
      <c r="Z181" s="16">
        <f t="shared" si="80"/>
        <v>0</v>
      </c>
      <c r="AA181" s="16">
        <f t="shared" si="81"/>
        <v>0</v>
      </c>
      <c r="AB181" s="16">
        <f t="shared" si="82"/>
        <v>0</v>
      </c>
      <c r="AC181" s="15">
        <f t="shared" si="83"/>
        <v>0</v>
      </c>
      <c r="AD181" s="18">
        <f t="shared" si="84"/>
        <v>59</v>
      </c>
      <c r="AE181" s="19">
        <f t="shared" si="85"/>
        <v>59</v>
      </c>
      <c r="AF181" s="19">
        <f t="shared" si="86"/>
        <v>148</v>
      </c>
    </row>
    <row r="182" spans="1:32" x14ac:dyDescent="0.25">
      <c r="A182" s="68">
        <v>175</v>
      </c>
      <c r="B182" s="70" t="s">
        <v>311</v>
      </c>
      <c r="C182" s="58">
        <v>53</v>
      </c>
      <c r="D182" s="59">
        <v>8.6</v>
      </c>
      <c r="E182" s="14">
        <f t="shared" si="68"/>
        <v>0</v>
      </c>
      <c r="F182" s="14">
        <f t="shared" si="69"/>
        <v>22</v>
      </c>
      <c r="G182" s="14">
        <f t="shared" si="70"/>
        <v>22</v>
      </c>
      <c r="H182" s="15">
        <f t="shared" si="71"/>
        <v>22</v>
      </c>
      <c r="I182" s="84"/>
      <c r="J182" s="84"/>
      <c r="K182" s="61">
        <v>350</v>
      </c>
      <c r="L182" s="14">
        <f t="shared" si="72"/>
        <v>0</v>
      </c>
      <c r="M182" s="14">
        <f t="shared" si="73"/>
        <v>8</v>
      </c>
      <c r="N182" s="14">
        <f t="shared" si="74"/>
        <v>8</v>
      </c>
      <c r="O182" s="15">
        <f t="shared" si="75"/>
        <v>8</v>
      </c>
      <c r="P182" s="96"/>
      <c r="Q182" s="96"/>
      <c r="R182" s="65">
        <v>157</v>
      </c>
      <c r="S182" s="16">
        <f t="shared" si="76"/>
        <v>0</v>
      </c>
      <c r="T182" s="16">
        <f t="shared" si="77"/>
        <v>14</v>
      </c>
      <c r="U182" s="16">
        <f t="shared" si="78"/>
        <v>14</v>
      </c>
      <c r="V182" s="15">
        <f t="shared" si="79"/>
        <v>14</v>
      </c>
      <c r="W182" s="84"/>
      <c r="X182" s="84"/>
      <c r="Y182" s="61">
        <v>100</v>
      </c>
      <c r="Z182" s="16">
        <f t="shared" si="80"/>
        <v>0</v>
      </c>
      <c r="AA182" s="16">
        <f t="shared" si="81"/>
        <v>0</v>
      </c>
      <c r="AB182" s="16">
        <f t="shared" si="82"/>
        <v>0</v>
      </c>
      <c r="AC182" s="15">
        <f t="shared" si="83"/>
        <v>0</v>
      </c>
      <c r="AD182" s="18">
        <f t="shared" si="84"/>
        <v>44</v>
      </c>
      <c r="AE182" s="19">
        <f t="shared" si="85"/>
        <v>44</v>
      </c>
      <c r="AF182" s="19">
        <f t="shared" si="86"/>
        <v>181</v>
      </c>
    </row>
    <row r="183" spans="1:32" x14ac:dyDescent="0.25">
      <c r="A183" s="68">
        <v>176</v>
      </c>
      <c r="B183" s="70" t="s">
        <v>274</v>
      </c>
      <c r="C183" s="58">
        <v>55</v>
      </c>
      <c r="D183" s="59">
        <v>8.1</v>
      </c>
      <c r="E183" s="14">
        <f t="shared" si="68"/>
        <v>38</v>
      </c>
      <c r="F183" s="14">
        <f t="shared" si="69"/>
        <v>0</v>
      </c>
      <c r="G183" s="14">
        <f t="shared" si="70"/>
        <v>38</v>
      </c>
      <c r="H183" s="15">
        <f t="shared" si="71"/>
        <v>38</v>
      </c>
      <c r="I183" s="84"/>
      <c r="J183" s="84"/>
      <c r="K183" s="61">
        <v>400</v>
      </c>
      <c r="L183" s="14">
        <f t="shared" si="72"/>
        <v>0</v>
      </c>
      <c r="M183" s="14">
        <f t="shared" si="73"/>
        <v>13</v>
      </c>
      <c r="N183" s="14">
        <f t="shared" si="74"/>
        <v>13</v>
      </c>
      <c r="O183" s="15">
        <f t="shared" si="75"/>
        <v>13</v>
      </c>
      <c r="P183" s="96"/>
      <c r="Q183" s="96"/>
      <c r="R183" s="65">
        <v>222</v>
      </c>
      <c r="S183" s="16">
        <f t="shared" si="76"/>
        <v>0</v>
      </c>
      <c r="T183" s="16">
        <f t="shared" si="77"/>
        <v>53</v>
      </c>
      <c r="U183" s="16">
        <f t="shared" si="78"/>
        <v>53</v>
      </c>
      <c r="V183" s="15">
        <f t="shared" si="79"/>
        <v>53</v>
      </c>
      <c r="W183" s="84"/>
      <c r="X183" s="84"/>
      <c r="Y183" s="61">
        <v>100</v>
      </c>
      <c r="Z183" s="16">
        <f t="shared" si="80"/>
        <v>0</v>
      </c>
      <c r="AA183" s="16">
        <f t="shared" si="81"/>
        <v>0</v>
      </c>
      <c r="AB183" s="16">
        <f t="shared" si="82"/>
        <v>0</v>
      </c>
      <c r="AC183" s="15">
        <f t="shared" si="83"/>
        <v>0</v>
      </c>
      <c r="AD183" s="18">
        <f t="shared" si="84"/>
        <v>104</v>
      </c>
      <c r="AE183" s="19">
        <f t="shared" si="85"/>
        <v>104</v>
      </c>
      <c r="AF183" s="19">
        <f t="shared" si="86"/>
        <v>30</v>
      </c>
    </row>
    <row r="184" spans="1:32" x14ac:dyDescent="0.25">
      <c r="A184" s="68">
        <v>177</v>
      </c>
      <c r="B184" s="70" t="s">
        <v>430</v>
      </c>
      <c r="C184" s="58">
        <v>55</v>
      </c>
      <c r="D184" s="59">
        <v>10.4</v>
      </c>
      <c r="E184" s="14">
        <f t="shared" si="68"/>
        <v>0</v>
      </c>
      <c r="F184" s="14">
        <f t="shared" si="69"/>
        <v>0</v>
      </c>
      <c r="G184" s="14">
        <f t="shared" si="70"/>
        <v>0</v>
      </c>
      <c r="H184" s="15">
        <f t="shared" si="71"/>
        <v>0</v>
      </c>
      <c r="I184" s="84"/>
      <c r="J184" s="84"/>
      <c r="K184" s="61">
        <v>300</v>
      </c>
      <c r="L184" s="14">
        <f t="shared" si="72"/>
        <v>0</v>
      </c>
      <c r="M184" s="14">
        <f t="shared" si="73"/>
        <v>3</v>
      </c>
      <c r="N184" s="14">
        <f t="shared" si="74"/>
        <v>3</v>
      </c>
      <c r="O184" s="15">
        <f t="shared" si="75"/>
        <v>3</v>
      </c>
      <c r="P184" s="96"/>
      <c r="Q184" s="96"/>
      <c r="R184" s="65">
        <v>165</v>
      </c>
      <c r="S184" s="16">
        <f t="shared" si="76"/>
        <v>0</v>
      </c>
      <c r="T184" s="16">
        <f t="shared" si="77"/>
        <v>17</v>
      </c>
      <c r="U184" s="16">
        <f t="shared" si="78"/>
        <v>17</v>
      </c>
      <c r="V184" s="15">
        <f t="shared" si="79"/>
        <v>17</v>
      </c>
      <c r="W184" s="84"/>
      <c r="X184" s="84"/>
      <c r="Y184" s="61">
        <v>100</v>
      </c>
      <c r="Z184" s="16">
        <f t="shared" si="80"/>
        <v>0</v>
      </c>
      <c r="AA184" s="16">
        <f t="shared" si="81"/>
        <v>0</v>
      </c>
      <c r="AB184" s="16">
        <f t="shared" si="82"/>
        <v>0</v>
      </c>
      <c r="AC184" s="15">
        <f t="shared" si="83"/>
        <v>0</v>
      </c>
      <c r="AD184" s="18">
        <f t="shared" si="84"/>
        <v>20</v>
      </c>
      <c r="AE184" s="19">
        <f t="shared" si="85"/>
        <v>20</v>
      </c>
      <c r="AF184" s="19">
        <f t="shared" si="86"/>
        <v>199</v>
      </c>
    </row>
    <row r="185" spans="1:32" x14ac:dyDescent="0.25">
      <c r="A185" s="68">
        <v>178</v>
      </c>
      <c r="B185" s="70" t="s">
        <v>431</v>
      </c>
      <c r="C185" s="58">
        <v>55</v>
      </c>
      <c r="D185" s="59">
        <v>8.3000000000000007</v>
      </c>
      <c r="E185" s="14">
        <f t="shared" si="68"/>
        <v>31</v>
      </c>
      <c r="F185" s="14">
        <f t="shared" si="69"/>
        <v>0</v>
      </c>
      <c r="G185" s="14">
        <f t="shared" si="70"/>
        <v>31</v>
      </c>
      <c r="H185" s="15">
        <f t="shared" si="71"/>
        <v>31</v>
      </c>
      <c r="I185" s="84"/>
      <c r="J185" s="84"/>
      <c r="K185" s="61">
        <v>300</v>
      </c>
      <c r="L185" s="14">
        <f t="shared" si="72"/>
        <v>0</v>
      </c>
      <c r="M185" s="14">
        <f t="shared" si="73"/>
        <v>3</v>
      </c>
      <c r="N185" s="14">
        <f t="shared" si="74"/>
        <v>3</v>
      </c>
      <c r="O185" s="15">
        <f t="shared" si="75"/>
        <v>3</v>
      </c>
      <c r="P185" s="96"/>
      <c r="Q185" s="96"/>
      <c r="R185" s="65">
        <v>163</v>
      </c>
      <c r="S185" s="16">
        <f t="shared" si="76"/>
        <v>0</v>
      </c>
      <c r="T185" s="16">
        <f t="shared" si="77"/>
        <v>16</v>
      </c>
      <c r="U185" s="16">
        <f t="shared" si="78"/>
        <v>16</v>
      </c>
      <c r="V185" s="15">
        <f t="shared" si="79"/>
        <v>16</v>
      </c>
      <c r="W185" s="84"/>
      <c r="X185" s="84"/>
      <c r="Y185" s="61">
        <v>100</v>
      </c>
      <c r="Z185" s="16">
        <f t="shared" si="80"/>
        <v>0</v>
      </c>
      <c r="AA185" s="16">
        <f t="shared" si="81"/>
        <v>0</v>
      </c>
      <c r="AB185" s="16">
        <f t="shared" si="82"/>
        <v>0</v>
      </c>
      <c r="AC185" s="15">
        <f t="shared" si="83"/>
        <v>0</v>
      </c>
      <c r="AD185" s="18">
        <f t="shared" si="84"/>
        <v>50</v>
      </c>
      <c r="AE185" s="19">
        <f t="shared" si="85"/>
        <v>50</v>
      </c>
      <c r="AF185" s="19">
        <f t="shared" si="86"/>
        <v>170</v>
      </c>
    </row>
    <row r="186" spans="1:32" x14ac:dyDescent="0.25">
      <c r="A186" s="68">
        <v>179</v>
      </c>
      <c r="B186" s="70" t="s">
        <v>429</v>
      </c>
      <c r="C186" s="58">
        <v>55</v>
      </c>
      <c r="D186" s="59">
        <v>9.4</v>
      </c>
      <c r="E186" s="14">
        <f t="shared" si="68"/>
        <v>0</v>
      </c>
      <c r="F186" s="14">
        <f t="shared" si="69"/>
        <v>7</v>
      </c>
      <c r="G186" s="14">
        <f t="shared" si="70"/>
        <v>7</v>
      </c>
      <c r="H186" s="15">
        <f t="shared" si="71"/>
        <v>7</v>
      </c>
      <c r="I186" s="84"/>
      <c r="J186" s="84"/>
      <c r="K186" s="61">
        <v>320</v>
      </c>
      <c r="L186" s="14">
        <f t="shared" si="72"/>
        <v>0</v>
      </c>
      <c r="M186" s="14">
        <f t="shared" si="73"/>
        <v>5</v>
      </c>
      <c r="N186" s="14">
        <f t="shared" si="74"/>
        <v>5</v>
      </c>
      <c r="O186" s="15">
        <f t="shared" si="75"/>
        <v>5</v>
      </c>
      <c r="P186" s="96"/>
      <c r="Q186" s="96"/>
      <c r="R186" s="65">
        <v>147</v>
      </c>
      <c r="S186" s="16">
        <f t="shared" si="76"/>
        <v>0</v>
      </c>
      <c r="T186" s="16">
        <f t="shared" si="77"/>
        <v>10</v>
      </c>
      <c r="U186" s="16">
        <f t="shared" si="78"/>
        <v>10</v>
      </c>
      <c r="V186" s="15">
        <f t="shared" si="79"/>
        <v>10</v>
      </c>
      <c r="W186" s="84"/>
      <c r="X186" s="84"/>
      <c r="Y186" s="61">
        <v>100</v>
      </c>
      <c r="Z186" s="16">
        <f t="shared" si="80"/>
        <v>0</v>
      </c>
      <c r="AA186" s="16">
        <f t="shared" si="81"/>
        <v>0</v>
      </c>
      <c r="AB186" s="16">
        <f t="shared" si="82"/>
        <v>0</v>
      </c>
      <c r="AC186" s="15">
        <f t="shared" si="83"/>
        <v>0</v>
      </c>
      <c r="AD186" s="18">
        <f t="shared" si="84"/>
        <v>22</v>
      </c>
      <c r="AE186" s="19">
        <f t="shared" si="85"/>
        <v>22</v>
      </c>
      <c r="AF186" s="19">
        <f t="shared" si="86"/>
        <v>197</v>
      </c>
    </row>
    <row r="187" spans="1:32" x14ac:dyDescent="0.25">
      <c r="A187" s="68">
        <v>180</v>
      </c>
      <c r="B187" s="70" t="s">
        <v>345</v>
      </c>
      <c r="C187" s="58">
        <v>55</v>
      </c>
      <c r="D187" s="59">
        <v>9.1999999999999993</v>
      </c>
      <c r="E187" s="14">
        <f t="shared" si="68"/>
        <v>0</v>
      </c>
      <c r="F187" s="14">
        <f t="shared" si="69"/>
        <v>10</v>
      </c>
      <c r="G187" s="14">
        <f t="shared" si="70"/>
        <v>10</v>
      </c>
      <c r="H187" s="15">
        <f t="shared" si="71"/>
        <v>10</v>
      </c>
      <c r="I187" s="84"/>
      <c r="J187" s="84"/>
      <c r="K187" s="61">
        <v>290</v>
      </c>
      <c r="L187" s="14">
        <f t="shared" si="72"/>
        <v>0</v>
      </c>
      <c r="M187" s="14">
        <f t="shared" si="73"/>
        <v>3</v>
      </c>
      <c r="N187" s="14">
        <f t="shared" si="74"/>
        <v>3</v>
      </c>
      <c r="O187" s="15">
        <f t="shared" si="75"/>
        <v>3</v>
      </c>
      <c r="P187" s="96"/>
      <c r="Q187" s="96"/>
      <c r="R187" s="65">
        <v>130</v>
      </c>
      <c r="S187" s="16">
        <f t="shared" si="76"/>
        <v>0</v>
      </c>
      <c r="T187" s="16">
        <f t="shared" si="77"/>
        <v>5</v>
      </c>
      <c r="U187" s="16">
        <f t="shared" si="78"/>
        <v>5</v>
      </c>
      <c r="V187" s="15">
        <f t="shared" si="79"/>
        <v>5</v>
      </c>
      <c r="W187" s="84"/>
      <c r="X187" s="84"/>
      <c r="Y187" s="61">
        <v>100</v>
      </c>
      <c r="Z187" s="16">
        <f t="shared" si="80"/>
        <v>0</v>
      </c>
      <c r="AA187" s="16">
        <f t="shared" si="81"/>
        <v>0</v>
      </c>
      <c r="AB187" s="16">
        <f t="shared" si="82"/>
        <v>0</v>
      </c>
      <c r="AC187" s="15">
        <f t="shared" si="83"/>
        <v>0</v>
      </c>
      <c r="AD187" s="18">
        <f t="shared" si="84"/>
        <v>18</v>
      </c>
      <c r="AE187" s="19">
        <f t="shared" si="85"/>
        <v>18</v>
      </c>
      <c r="AF187" s="19">
        <f t="shared" si="86"/>
        <v>200</v>
      </c>
    </row>
    <row r="188" spans="1:32" x14ac:dyDescent="0.25">
      <c r="A188" s="68">
        <v>181</v>
      </c>
      <c r="B188" s="70" t="s">
        <v>158</v>
      </c>
      <c r="C188" s="58">
        <v>56</v>
      </c>
      <c r="D188" s="59">
        <v>7.6</v>
      </c>
      <c r="E188" s="14">
        <f t="shared" si="68"/>
        <v>55</v>
      </c>
      <c r="F188" s="14">
        <f t="shared" si="69"/>
        <v>0</v>
      </c>
      <c r="G188" s="14">
        <f t="shared" si="70"/>
        <v>55</v>
      </c>
      <c r="H188" s="15">
        <f t="shared" si="71"/>
        <v>55</v>
      </c>
      <c r="I188" s="84"/>
      <c r="J188" s="84"/>
      <c r="K188" s="61">
        <v>310</v>
      </c>
      <c r="L188" s="14">
        <f t="shared" si="72"/>
        <v>0</v>
      </c>
      <c r="M188" s="14">
        <f t="shared" si="73"/>
        <v>4</v>
      </c>
      <c r="N188" s="14">
        <f t="shared" si="74"/>
        <v>4</v>
      </c>
      <c r="O188" s="15">
        <f t="shared" si="75"/>
        <v>4</v>
      </c>
      <c r="P188" s="96"/>
      <c r="Q188" s="96"/>
      <c r="R188" s="65">
        <v>183</v>
      </c>
      <c r="S188" s="16">
        <f t="shared" si="76"/>
        <v>0</v>
      </c>
      <c r="T188" s="16">
        <f t="shared" si="77"/>
        <v>26</v>
      </c>
      <c r="U188" s="16">
        <f t="shared" si="78"/>
        <v>26</v>
      </c>
      <c r="V188" s="15">
        <f t="shared" si="79"/>
        <v>26</v>
      </c>
      <c r="W188" s="84"/>
      <c r="X188" s="84"/>
      <c r="Y188" s="61">
        <v>100</v>
      </c>
      <c r="Z188" s="16">
        <f t="shared" si="80"/>
        <v>0</v>
      </c>
      <c r="AA188" s="16">
        <f t="shared" si="81"/>
        <v>0</v>
      </c>
      <c r="AB188" s="16">
        <f t="shared" si="82"/>
        <v>0</v>
      </c>
      <c r="AC188" s="15">
        <f t="shared" si="83"/>
        <v>0</v>
      </c>
      <c r="AD188" s="18">
        <f t="shared" si="84"/>
        <v>85</v>
      </c>
      <c r="AE188" s="19">
        <f t="shared" si="85"/>
        <v>85</v>
      </c>
      <c r="AF188" s="19">
        <f t="shared" si="86"/>
        <v>84</v>
      </c>
    </row>
    <row r="189" spans="1:32" x14ac:dyDescent="0.25">
      <c r="A189" s="68">
        <v>182</v>
      </c>
      <c r="B189" s="70" t="s">
        <v>157</v>
      </c>
      <c r="C189" s="58">
        <v>56</v>
      </c>
      <c r="D189" s="59">
        <v>7.5</v>
      </c>
      <c r="E189" s="14">
        <f t="shared" si="68"/>
        <v>57</v>
      </c>
      <c r="F189" s="14">
        <f t="shared" si="69"/>
        <v>0</v>
      </c>
      <c r="G189" s="14">
        <f t="shared" si="70"/>
        <v>57</v>
      </c>
      <c r="H189" s="15">
        <f t="shared" si="71"/>
        <v>57</v>
      </c>
      <c r="I189" s="84"/>
      <c r="J189" s="84"/>
      <c r="K189" s="61">
        <v>540</v>
      </c>
      <c r="L189" s="14">
        <f t="shared" si="72"/>
        <v>0</v>
      </c>
      <c r="M189" s="14">
        <f t="shared" si="73"/>
        <v>38</v>
      </c>
      <c r="N189" s="14">
        <f t="shared" si="74"/>
        <v>38</v>
      </c>
      <c r="O189" s="15">
        <f t="shared" si="75"/>
        <v>38</v>
      </c>
      <c r="P189" s="96"/>
      <c r="Q189" s="96"/>
      <c r="R189" s="65">
        <v>175</v>
      </c>
      <c r="S189" s="16">
        <f t="shared" si="76"/>
        <v>0</v>
      </c>
      <c r="T189" s="16">
        <f t="shared" si="77"/>
        <v>22</v>
      </c>
      <c r="U189" s="16">
        <f t="shared" si="78"/>
        <v>22</v>
      </c>
      <c r="V189" s="15">
        <f t="shared" si="79"/>
        <v>22</v>
      </c>
      <c r="W189" s="84"/>
      <c r="X189" s="84"/>
      <c r="Y189" s="61">
        <v>100</v>
      </c>
      <c r="Z189" s="16">
        <f t="shared" si="80"/>
        <v>0</v>
      </c>
      <c r="AA189" s="16">
        <f t="shared" si="81"/>
        <v>0</v>
      </c>
      <c r="AB189" s="16">
        <f t="shared" si="82"/>
        <v>0</v>
      </c>
      <c r="AC189" s="15">
        <f t="shared" si="83"/>
        <v>0</v>
      </c>
      <c r="AD189" s="18">
        <f t="shared" si="84"/>
        <v>117</v>
      </c>
      <c r="AE189" s="19">
        <f t="shared" si="85"/>
        <v>117</v>
      </c>
      <c r="AF189" s="19">
        <f t="shared" si="86"/>
        <v>17</v>
      </c>
    </row>
    <row r="190" spans="1:32" x14ac:dyDescent="0.25">
      <c r="A190" s="68">
        <v>183</v>
      </c>
      <c r="B190" s="70" t="s">
        <v>352</v>
      </c>
      <c r="C190" s="58">
        <v>56</v>
      </c>
      <c r="D190" s="59">
        <v>7.6</v>
      </c>
      <c r="E190" s="14">
        <f t="shared" si="68"/>
        <v>55</v>
      </c>
      <c r="F190" s="14">
        <f t="shared" si="69"/>
        <v>0</v>
      </c>
      <c r="G190" s="14">
        <f t="shared" si="70"/>
        <v>55</v>
      </c>
      <c r="H190" s="15">
        <f t="shared" si="71"/>
        <v>55</v>
      </c>
      <c r="I190" s="84"/>
      <c r="J190" s="84"/>
      <c r="K190" s="61">
        <v>410</v>
      </c>
      <c r="L190" s="14">
        <f t="shared" si="72"/>
        <v>0</v>
      </c>
      <c r="M190" s="14">
        <f t="shared" si="73"/>
        <v>14</v>
      </c>
      <c r="N190" s="14">
        <f t="shared" si="74"/>
        <v>14</v>
      </c>
      <c r="O190" s="15">
        <f t="shared" si="75"/>
        <v>14</v>
      </c>
      <c r="P190" s="96"/>
      <c r="Q190" s="96"/>
      <c r="R190" s="65">
        <v>173</v>
      </c>
      <c r="S190" s="16">
        <f t="shared" si="76"/>
        <v>0</v>
      </c>
      <c r="T190" s="16">
        <f t="shared" si="77"/>
        <v>21</v>
      </c>
      <c r="U190" s="16">
        <f t="shared" si="78"/>
        <v>21</v>
      </c>
      <c r="V190" s="15">
        <f t="shared" si="79"/>
        <v>21</v>
      </c>
      <c r="W190" s="84"/>
      <c r="X190" s="84"/>
      <c r="Y190" s="61">
        <v>100</v>
      </c>
      <c r="Z190" s="16">
        <f t="shared" si="80"/>
        <v>0</v>
      </c>
      <c r="AA190" s="16">
        <f t="shared" si="81"/>
        <v>0</v>
      </c>
      <c r="AB190" s="16">
        <f t="shared" si="82"/>
        <v>0</v>
      </c>
      <c r="AC190" s="15">
        <f t="shared" si="83"/>
        <v>0</v>
      </c>
      <c r="AD190" s="18">
        <f t="shared" si="84"/>
        <v>90</v>
      </c>
      <c r="AE190" s="19">
        <f t="shared" si="85"/>
        <v>90</v>
      </c>
      <c r="AF190" s="19">
        <f t="shared" si="86"/>
        <v>65</v>
      </c>
    </row>
    <row r="191" spans="1:32" x14ac:dyDescent="0.25">
      <c r="A191" s="68">
        <v>184</v>
      </c>
      <c r="B191" s="70" t="s">
        <v>159</v>
      </c>
      <c r="C191" s="58">
        <v>56</v>
      </c>
      <c r="D191" s="59">
        <v>8.1</v>
      </c>
      <c r="E191" s="14">
        <f t="shared" si="68"/>
        <v>38</v>
      </c>
      <c r="F191" s="14">
        <f t="shared" si="69"/>
        <v>0</v>
      </c>
      <c r="G191" s="14">
        <f t="shared" si="70"/>
        <v>38</v>
      </c>
      <c r="H191" s="15">
        <f t="shared" si="71"/>
        <v>38</v>
      </c>
      <c r="I191" s="84"/>
      <c r="J191" s="84"/>
      <c r="K191" s="61">
        <v>400</v>
      </c>
      <c r="L191" s="14">
        <f t="shared" si="72"/>
        <v>0</v>
      </c>
      <c r="M191" s="14">
        <f t="shared" si="73"/>
        <v>13</v>
      </c>
      <c r="N191" s="14">
        <f t="shared" si="74"/>
        <v>13</v>
      </c>
      <c r="O191" s="15">
        <f t="shared" si="75"/>
        <v>13</v>
      </c>
      <c r="P191" s="96"/>
      <c r="Q191" s="96"/>
      <c r="R191" s="65">
        <v>166</v>
      </c>
      <c r="S191" s="16">
        <f t="shared" si="76"/>
        <v>0</v>
      </c>
      <c r="T191" s="16">
        <f t="shared" si="77"/>
        <v>18</v>
      </c>
      <c r="U191" s="16">
        <f t="shared" si="78"/>
        <v>18</v>
      </c>
      <c r="V191" s="15">
        <f t="shared" si="79"/>
        <v>18</v>
      </c>
      <c r="W191" s="84"/>
      <c r="X191" s="84"/>
      <c r="Y191" s="61">
        <v>100</v>
      </c>
      <c r="Z191" s="16">
        <f t="shared" si="80"/>
        <v>0</v>
      </c>
      <c r="AA191" s="16">
        <f t="shared" si="81"/>
        <v>0</v>
      </c>
      <c r="AB191" s="16">
        <f t="shared" si="82"/>
        <v>0</v>
      </c>
      <c r="AC191" s="15">
        <f t="shared" si="83"/>
        <v>0</v>
      </c>
      <c r="AD191" s="18">
        <f t="shared" si="84"/>
        <v>69</v>
      </c>
      <c r="AE191" s="19">
        <f t="shared" si="85"/>
        <v>69</v>
      </c>
      <c r="AF191" s="19">
        <f t="shared" si="86"/>
        <v>128</v>
      </c>
    </row>
    <row r="192" spans="1:32" x14ac:dyDescent="0.25">
      <c r="A192" s="68">
        <v>185</v>
      </c>
      <c r="B192" s="70" t="s">
        <v>160</v>
      </c>
      <c r="C192" s="58">
        <v>56</v>
      </c>
      <c r="D192" s="59">
        <v>8</v>
      </c>
      <c r="E192" s="14">
        <f t="shared" si="68"/>
        <v>42</v>
      </c>
      <c r="F192" s="14">
        <f t="shared" si="69"/>
        <v>0</v>
      </c>
      <c r="G192" s="14">
        <f t="shared" si="70"/>
        <v>42</v>
      </c>
      <c r="H192" s="15">
        <f t="shared" si="71"/>
        <v>42</v>
      </c>
      <c r="I192" s="84"/>
      <c r="J192" s="84"/>
      <c r="K192" s="61">
        <v>390</v>
      </c>
      <c r="L192" s="14">
        <f t="shared" si="72"/>
        <v>0</v>
      </c>
      <c r="M192" s="14">
        <f t="shared" si="73"/>
        <v>12</v>
      </c>
      <c r="N192" s="14">
        <f t="shared" si="74"/>
        <v>12</v>
      </c>
      <c r="O192" s="15">
        <f t="shared" si="75"/>
        <v>12</v>
      </c>
      <c r="P192" s="96"/>
      <c r="Q192" s="96"/>
      <c r="R192" s="65">
        <v>161</v>
      </c>
      <c r="S192" s="16">
        <f t="shared" si="76"/>
        <v>0</v>
      </c>
      <c r="T192" s="16">
        <f t="shared" si="77"/>
        <v>15</v>
      </c>
      <c r="U192" s="16">
        <f t="shared" si="78"/>
        <v>15</v>
      </c>
      <c r="V192" s="15">
        <f t="shared" si="79"/>
        <v>15</v>
      </c>
      <c r="W192" s="84"/>
      <c r="X192" s="84"/>
      <c r="Y192" s="61">
        <v>100</v>
      </c>
      <c r="Z192" s="16">
        <f t="shared" si="80"/>
        <v>0</v>
      </c>
      <c r="AA192" s="16">
        <f t="shared" si="81"/>
        <v>0</v>
      </c>
      <c r="AB192" s="16">
        <f t="shared" si="82"/>
        <v>0</v>
      </c>
      <c r="AC192" s="15">
        <f t="shared" si="83"/>
        <v>0</v>
      </c>
      <c r="AD192" s="18">
        <f t="shared" si="84"/>
        <v>69</v>
      </c>
      <c r="AE192" s="19">
        <f t="shared" si="85"/>
        <v>69</v>
      </c>
      <c r="AF192" s="19">
        <f t="shared" si="86"/>
        <v>128</v>
      </c>
    </row>
    <row r="193" spans="1:32" x14ac:dyDescent="0.25">
      <c r="A193" s="68">
        <v>186</v>
      </c>
      <c r="B193" s="70" t="s">
        <v>219</v>
      </c>
      <c r="C193" s="58">
        <v>59</v>
      </c>
      <c r="D193" s="59">
        <v>8.1999999999999993</v>
      </c>
      <c r="E193" s="14">
        <f t="shared" si="68"/>
        <v>34</v>
      </c>
      <c r="F193" s="14">
        <f t="shared" si="69"/>
        <v>0</v>
      </c>
      <c r="G193" s="14">
        <f t="shared" si="70"/>
        <v>34</v>
      </c>
      <c r="H193" s="15">
        <f t="shared" si="71"/>
        <v>34</v>
      </c>
      <c r="I193" s="84"/>
      <c r="J193" s="84"/>
      <c r="K193" s="66">
        <v>450</v>
      </c>
      <c r="L193" s="14">
        <f t="shared" si="72"/>
        <v>0</v>
      </c>
      <c r="M193" s="14">
        <f t="shared" si="73"/>
        <v>20</v>
      </c>
      <c r="N193" s="14">
        <f t="shared" si="74"/>
        <v>20</v>
      </c>
      <c r="O193" s="15">
        <f t="shared" si="75"/>
        <v>20</v>
      </c>
      <c r="P193" s="96"/>
      <c r="Q193" s="96"/>
      <c r="R193" s="65">
        <v>187</v>
      </c>
      <c r="S193" s="16">
        <f t="shared" si="76"/>
        <v>0</v>
      </c>
      <c r="T193" s="16">
        <f t="shared" si="77"/>
        <v>28</v>
      </c>
      <c r="U193" s="16">
        <f t="shared" si="78"/>
        <v>28</v>
      </c>
      <c r="V193" s="15">
        <f t="shared" si="79"/>
        <v>28</v>
      </c>
      <c r="W193" s="84"/>
      <c r="X193" s="84"/>
      <c r="Y193" s="61">
        <v>100</v>
      </c>
      <c r="Z193" s="16">
        <f t="shared" si="80"/>
        <v>0</v>
      </c>
      <c r="AA193" s="16">
        <f t="shared" si="81"/>
        <v>0</v>
      </c>
      <c r="AB193" s="16">
        <f t="shared" si="82"/>
        <v>0</v>
      </c>
      <c r="AC193" s="15">
        <f t="shared" si="83"/>
        <v>0</v>
      </c>
      <c r="AD193" s="18">
        <f t="shared" si="84"/>
        <v>82</v>
      </c>
      <c r="AE193" s="19">
        <f t="shared" si="85"/>
        <v>82</v>
      </c>
      <c r="AF193" s="19">
        <f t="shared" si="86"/>
        <v>97</v>
      </c>
    </row>
    <row r="194" spans="1:32" x14ac:dyDescent="0.25">
      <c r="A194" s="68">
        <v>187</v>
      </c>
      <c r="B194" s="70" t="s">
        <v>221</v>
      </c>
      <c r="C194" s="58">
        <v>59</v>
      </c>
      <c r="D194" s="59">
        <v>8.6999999999999993</v>
      </c>
      <c r="E194" s="14">
        <f t="shared" si="68"/>
        <v>0</v>
      </c>
      <c r="F194" s="14">
        <f t="shared" si="69"/>
        <v>20</v>
      </c>
      <c r="G194" s="14">
        <f t="shared" si="70"/>
        <v>20</v>
      </c>
      <c r="H194" s="15">
        <f t="shared" si="71"/>
        <v>20</v>
      </c>
      <c r="I194" s="84"/>
      <c r="J194" s="84"/>
      <c r="K194" s="61">
        <v>330</v>
      </c>
      <c r="L194" s="14">
        <f t="shared" si="72"/>
        <v>0</v>
      </c>
      <c r="M194" s="14">
        <f t="shared" si="73"/>
        <v>6</v>
      </c>
      <c r="N194" s="14">
        <f t="shared" si="74"/>
        <v>6</v>
      </c>
      <c r="O194" s="15">
        <f t="shared" si="75"/>
        <v>6</v>
      </c>
      <c r="P194" s="96"/>
      <c r="Q194" s="96"/>
      <c r="R194" s="65">
        <v>180</v>
      </c>
      <c r="S194" s="16">
        <f t="shared" si="76"/>
        <v>0</v>
      </c>
      <c r="T194" s="16">
        <f t="shared" si="77"/>
        <v>25</v>
      </c>
      <c r="U194" s="16">
        <f t="shared" si="78"/>
        <v>25</v>
      </c>
      <c r="V194" s="15">
        <f t="shared" si="79"/>
        <v>25</v>
      </c>
      <c r="W194" s="84"/>
      <c r="X194" s="84"/>
      <c r="Y194" s="61">
        <v>100</v>
      </c>
      <c r="Z194" s="16">
        <f t="shared" si="80"/>
        <v>0</v>
      </c>
      <c r="AA194" s="16">
        <f t="shared" si="81"/>
        <v>0</v>
      </c>
      <c r="AB194" s="16">
        <f t="shared" si="82"/>
        <v>0</v>
      </c>
      <c r="AC194" s="15">
        <f t="shared" si="83"/>
        <v>0</v>
      </c>
      <c r="AD194" s="18">
        <f t="shared" si="84"/>
        <v>51</v>
      </c>
      <c r="AE194" s="19">
        <f t="shared" si="85"/>
        <v>51</v>
      </c>
      <c r="AF194" s="19">
        <f t="shared" si="86"/>
        <v>167</v>
      </c>
    </row>
    <row r="195" spans="1:32" x14ac:dyDescent="0.25">
      <c r="A195" s="68">
        <v>188</v>
      </c>
      <c r="B195" s="70" t="s">
        <v>222</v>
      </c>
      <c r="C195" s="58">
        <v>59</v>
      </c>
      <c r="D195" s="59">
        <v>8.1999999999999993</v>
      </c>
      <c r="E195" s="14">
        <f t="shared" si="68"/>
        <v>34</v>
      </c>
      <c r="F195" s="14">
        <f t="shared" si="69"/>
        <v>0</v>
      </c>
      <c r="G195" s="14">
        <f t="shared" si="70"/>
        <v>34</v>
      </c>
      <c r="H195" s="15">
        <f t="shared" si="71"/>
        <v>34</v>
      </c>
      <c r="I195" s="84"/>
      <c r="J195" s="84"/>
      <c r="K195" s="61">
        <v>305</v>
      </c>
      <c r="L195" s="14">
        <f t="shared" si="72"/>
        <v>0</v>
      </c>
      <c r="M195" s="14">
        <f t="shared" si="73"/>
        <v>3</v>
      </c>
      <c r="N195" s="14">
        <f t="shared" si="74"/>
        <v>3</v>
      </c>
      <c r="O195" s="15">
        <f t="shared" si="75"/>
        <v>3</v>
      </c>
      <c r="P195" s="96"/>
      <c r="Q195" s="96"/>
      <c r="R195" s="65">
        <v>173</v>
      </c>
      <c r="S195" s="16">
        <f t="shared" si="76"/>
        <v>0</v>
      </c>
      <c r="T195" s="16">
        <f t="shared" si="77"/>
        <v>21</v>
      </c>
      <c r="U195" s="16">
        <f t="shared" si="78"/>
        <v>21</v>
      </c>
      <c r="V195" s="15">
        <f t="shared" si="79"/>
        <v>21</v>
      </c>
      <c r="W195" s="84"/>
      <c r="X195" s="84"/>
      <c r="Y195" s="61">
        <v>100</v>
      </c>
      <c r="Z195" s="16">
        <f t="shared" si="80"/>
        <v>0</v>
      </c>
      <c r="AA195" s="16">
        <f t="shared" si="81"/>
        <v>0</v>
      </c>
      <c r="AB195" s="16">
        <f t="shared" si="82"/>
        <v>0</v>
      </c>
      <c r="AC195" s="15">
        <f t="shared" si="83"/>
        <v>0</v>
      </c>
      <c r="AD195" s="18">
        <f t="shared" si="84"/>
        <v>58</v>
      </c>
      <c r="AE195" s="19">
        <f t="shared" si="85"/>
        <v>58</v>
      </c>
      <c r="AF195" s="19">
        <f t="shared" si="86"/>
        <v>151</v>
      </c>
    </row>
    <row r="196" spans="1:32" x14ac:dyDescent="0.25">
      <c r="A196" s="68">
        <v>189</v>
      </c>
      <c r="B196" s="70" t="s">
        <v>223</v>
      </c>
      <c r="C196" s="58">
        <v>59</v>
      </c>
      <c r="D196" s="59">
        <v>7.8</v>
      </c>
      <c r="E196" s="14">
        <f t="shared" si="68"/>
        <v>50</v>
      </c>
      <c r="F196" s="14">
        <f t="shared" si="69"/>
        <v>0</v>
      </c>
      <c r="G196" s="14">
        <f t="shared" si="70"/>
        <v>50</v>
      </c>
      <c r="H196" s="15">
        <f t="shared" si="71"/>
        <v>50</v>
      </c>
      <c r="I196" s="84"/>
      <c r="J196" s="84"/>
      <c r="K196" s="61">
        <v>300</v>
      </c>
      <c r="L196" s="14">
        <f t="shared" si="72"/>
        <v>0</v>
      </c>
      <c r="M196" s="14">
        <f t="shared" si="73"/>
        <v>3</v>
      </c>
      <c r="N196" s="14">
        <f t="shared" si="74"/>
        <v>3</v>
      </c>
      <c r="O196" s="15">
        <f t="shared" si="75"/>
        <v>3</v>
      </c>
      <c r="P196" s="96"/>
      <c r="Q196" s="96"/>
      <c r="R196" s="65">
        <v>170</v>
      </c>
      <c r="S196" s="16">
        <f t="shared" si="76"/>
        <v>0</v>
      </c>
      <c r="T196" s="16">
        <f t="shared" si="77"/>
        <v>20</v>
      </c>
      <c r="U196" s="16">
        <f t="shared" si="78"/>
        <v>20</v>
      </c>
      <c r="V196" s="15">
        <f t="shared" si="79"/>
        <v>20</v>
      </c>
      <c r="W196" s="84"/>
      <c r="X196" s="84"/>
      <c r="Y196" s="61">
        <v>100</v>
      </c>
      <c r="Z196" s="16">
        <f t="shared" si="80"/>
        <v>0</v>
      </c>
      <c r="AA196" s="16">
        <f t="shared" si="81"/>
        <v>0</v>
      </c>
      <c r="AB196" s="16">
        <f t="shared" si="82"/>
        <v>0</v>
      </c>
      <c r="AC196" s="15">
        <f t="shared" si="83"/>
        <v>0</v>
      </c>
      <c r="AD196" s="18">
        <f t="shared" si="84"/>
        <v>73</v>
      </c>
      <c r="AE196" s="19">
        <f t="shared" si="85"/>
        <v>73</v>
      </c>
      <c r="AF196" s="19">
        <f t="shared" si="86"/>
        <v>118</v>
      </c>
    </row>
    <row r="197" spans="1:32" x14ac:dyDescent="0.25">
      <c r="A197" s="68">
        <v>190</v>
      </c>
      <c r="B197" s="70" t="s">
        <v>220</v>
      </c>
      <c r="C197" s="58">
        <v>59</v>
      </c>
      <c r="D197" s="59">
        <v>11.8</v>
      </c>
      <c r="E197" s="14">
        <f t="shared" si="68"/>
        <v>0</v>
      </c>
      <c r="F197" s="14">
        <f t="shared" si="69"/>
        <v>0</v>
      </c>
      <c r="G197" s="14">
        <f t="shared" si="70"/>
        <v>0</v>
      </c>
      <c r="H197" s="15">
        <f t="shared" si="71"/>
        <v>0</v>
      </c>
      <c r="I197" s="84"/>
      <c r="J197" s="84"/>
      <c r="K197" s="61">
        <v>360</v>
      </c>
      <c r="L197" s="14">
        <f t="shared" si="72"/>
        <v>0</v>
      </c>
      <c r="M197" s="14">
        <f t="shared" si="73"/>
        <v>9</v>
      </c>
      <c r="N197" s="14">
        <f t="shared" si="74"/>
        <v>9</v>
      </c>
      <c r="O197" s="15">
        <f t="shared" si="75"/>
        <v>9</v>
      </c>
      <c r="P197" s="96"/>
      <c r="Q197" s="96"/>
      <c r="R197" s="65">
        <v>168</v>
      </c>
      <c r="S197" s="16">
        <f t="shared" si="76"/>
        <v>0</v>
      </c>
      <c r="T197" s="16">
        <f t="shared" si="77"/>
        <v>19</v>
      </c>
      <c r="U197" s="16">
        <f t="shared" si="78"/>
        <v>19</v>
      </c>
      <c r="V197" s="15">
        <f t="shared" si="79"/>
        <v>19</v>
      </c>
      <c r="W197" s="84"/>
      <c r="X197" s="84"/>
      <c r="Y197" s="61">
        <v>100</v>
      </c>
      <c r="Z197" s="16">
        <f t="shared" si="80"/>
        <v>0</v>
      </c>
      <c r="AA197" s="16">
        <f t="shared" si="81"/>
        <v>0</v>
      </c>
      <c r="AB197" s="16">
        <f t="shared" si="82"/>
        <v>0</v>
      </c>
      <c r="AC197" s="15">
        <f t="shared" si="83"/>
        <v>0</v>
      </c>
      <c r="AD197" s="18">
        <f t="shared" si="84"/>
        <v>28</v>
      </c>
      <c r="AE197" s="19">
        <f t="shared" si="85"/>
        <v>28</v>
      </c>
      <c r="AF197" s="19">
        <f t="shared" si="86"/>
        <v>195</v>
      </c>
    </row>
    <row r="198" spans="1:32" x14ac:dyDescent="0.25">
      <c r="A198" s="68">
        <v>191</v>
      </c>
      <c r="B198" s="70" t="s">
        <v>282</v>
      </c>
      <c r="C198" s="58">
        <v>67</v>
      </c>
      <c r="D198" s="59">
        <v>7.4</v>
      </c>
      <c r="E198" s="14">
        <f t="shared" si="68"/>
        <v>59</v>
      </c>
      <c r="F198" s="14">
        <f t="shared" si="69"/>
        <v>0</v>
      </c>
      <c r="G198" s="14">
        <f t="shared" si="70"/>
        <v>59</v>
      </c>
      <c r="H198" s="15">
        <f t="shared" si="71"/>
        <v>59</v>
      </c>
      <c r="I198" s="84"/>
      <c r="J198" s="84"/>
      <c r="K198" s="61">
        <v>300</v>
      </c>
      <c r="L198" s="14">
        <f t="shared" si="72"/>
        <v>0</v>
      </c>
      <c r="M198" s="14">
        <f t="shared" si="73"/>
        <v>3</v>
      </c>
      <c r="N198" s="14">
        <f t="shared" si="74"/>
        <v>3</v>
      </c>
      <c r="O198" s="15">
        <f t="shared" si="75"/>
        <v>3</v>
      </c>
      <c r="P198" s="96"/>
      <c r="Q198" s="96"/>
      <c r="R198" s="65">
        <v>185</v>
      </c>
      <c r="S198" s="16">
        <f t="shared" si="76"/>
        <v>0</v>
      </c>
      <c r="T198" s="16">
        <f t="shared" si="77"/>
        <v>27</v>
      </c>
      <c r="U198" s="16">
        <f t="shared" si="78"/>
        <v>27</v>
      </c>
      <c r="V198" s="15">
        <f t="shared" si="79"/>
        <v>27</v>
      </c>
      <c r="W198" s="84"/>
      <c r="X198" s="84"/>
      <c r="Y198" s="61">
        <v>100</v>
      </c>
      <c r="Z198" s="16">
        <f t="shared" si="80"/>
        <v>0</v>
      </c>
      <c r="AA198" s="16">
        <f t="shared" si="81"/>
        <v>0</v>
      </c>
      <c r="AB198" s="16">
        <f t="shared" si="82"/>
        <v>0</v>
      </c>
      <c r="AC198" s="15">
        <f t="shared" si="83"/>
        <v>0</v>
      </c>
      <c r="AD198" s="18">
        <f t="shared" si="84"/>
        <v>89</v>
      </c>
      <c r="AE198" s="19">
        <f t="shared" si="85"/>
        <v>89</v>
      </c>
      <c r="AF198" s="19">
        <f t="shared" si="86"/>
        <v>69</v>
      </c>
    </row>
    <row r="199" spans="1:32" x14ac:dyDescent="0.25">
      <c r="A199" s="68">
        <v>192</v>
      </c>
      <c r="B199" s="70" t="s">
        <v>283</v>
      </c>
      <c r="C199" s="58">
        <v>67</v>
      </c>
      <c r="D199" s="59">
        <v>7.8</v>
      </c>
      <c r="E199" s="14">
        <f t="shared" si="68"/>
        <v>50</v>
      </c>
      <c r="F199" s="14">
        <f t="shared" si="69"/>
        <v>0</v>
      </c>
      <c r="G199" s="14">
        <f t="shared" si="70"/>
        <v>50</v>
      </c>
      <c r="H199" s="15">
        <f t="shared" si="71"/>
        <v>50</v>
      </c>
      <c r="I199" s="84"/>
      <c r="J199" s="84"/>
      <c r="K199" s="61">
        <v>290</v>
      </c>
      <c r="L199" s="14">
        <f t="shared" si="72"/>
        <v>0</v>
      </c>
      <c r="M199" s="14">
        <f t="shared" si="73"/>
        <v>3</v>
      </c>
      <c r="N199" s="14">
        <f t="shared" si="74"/>
        <v>3</v>
      </c>
      <c r="O199" s="15">
        <f t="shared" si="75"/>
        <v>3</v>
      </c>
      <c r="P199" s="96"/>
      <c r="Q199" s="96"/>
      <c r="R199" s="65">
        <v>184</v>
      </c>
      <c r="S199" s="16">
        <f t="shared" si="76"/>
        <v>0</v>
      </c>
      <c r="T199" s="16">
        <f t="shared" si="77"/>
        <v>27</v>
      </c>
      <c r="U199" s="16">
        <f t="shared" si="78"/>
        <v>27</v>
      </c>
      <c r="V199" s="15">
        <f t="shared" si="79"/>
        <v>27</v>
      </c>
      <c r="W199" s="84"/>
      <c r="X199" s="84"/>
      <c r="Y199" s="61">
        <v>100</v>
      </c>
      <c r="Z199" s="16">
        <f t="shared" si="80"/>
        <v>0</v>
      </c>
      <c r="AA199" s="16">
        <f t="shared" si="81"/>
        <v>0</v>
      </c>
      <c r="AB199" s="16">
        <f t="shared" si="82"/>
        <v>0</v>
      </c>
      <c r="AC199" s="15">
        <f t="shared" si="83"/>
        <v>0</v>
      </c>
      <c r="AD199" s="18">
        <f t="shared" si="84"/>
        <v>80</v>
      </c>
      <c r="AE199" s="19">
        <f t="shared" si="85"/>
        <v>80</v>
      </c>
      <c r="AF199" s="19">
        <f t="shared" si="86"/>
        <v>102</v>
      </c>
    </row>
    <row r="200" spans="1:32" x14ac:dyDescent="0.25">
      <c r="A200" s="68">
        <v>193</v>
      </c>
      <c r="B200" s="70" t="s">
        <v>286</v>
      </c>
      <c r="C200" s="58">
        <v>67</v>
      </c>
      <c r="D200" s="59">
        <v>8.1</v>
      </c>
      <c r="E200" s="14">
        <f t="shared" ref="E200:E258" si="87">IF(D200&gt;8.4,0,IF(D200&gt;8.35,28,IF(D200&gt;8.34,29,IF(D200&gt;8.3,30,IF(D200&gt;8.25,31,IF(D200&gt;8.24,32,IF(D200&gt;8.2,33,IF(D200&gt;8.16,34,IF(D200&gt;8.15,35,IF(D200&gt;8.14,36,IF(D200&gt;8.1,37,IF(D200&gt;8.05,38,IF(D200&gt;8.04,39,IF(D200&gt;8.02,40,IF(D200&gt;8,41,IF(D200&gt;7.95,42,IF(D200&gt;7.94,43,IF(D200&gt;7.92,44,IF(D200&gt;7.9,45,IF(D200&gt;7.85,46,IF(D200&gt;7.84,47,IF(D200&gt;7.83,48,IF(D200&gt;7.8,49,IF(D200&gt;7.75,50,IF(D200&gt;7.73,51,IF(D200&gt;7.7,52,IF(D200&gt;7.65,53,IF(D200&gt;7.6,54,IF(D200&gt;7.55,55,IF(D200&gt;7.5,56,IF(D200&gt;7.44,57,IF(D200&gt;7.4,58,IF(D200&gt;7.35,59,IF(D200&gt;7.3,60,IF(D200&gt;7.25,61,IF(D200&gt;7.2,62,IF(D200&gt;7.15,63,IF(D200&gt;7.1,64,IF(D200&gt;7.05,65,IF(D200&gt;7,66,IF(D200&gt;6.95,67,IF(D200&gt;6.9,68,IF(D200&gt;6.8,69,IF(D200&gt;6.5,70,))))))))))))))))))))))))))))))))))))))))))))</f>
        <v>38</v>
      </c>
      <c r="F200" s="14">
        <f t="shared" ref="F200:F258" si="88">IF(D200&gt;10,0,IF(D200&gt;9.9,1,IF(D200&gt;9.8,2,IF(D200&gt;9.7,3,IF(D200&gt;9.6,4,IF(D200&gt;9.5,5,IF(D200&gt;9.4,6,IF(D200&gt;9.3,7,IF(D200&gt;9.26,8,IF(D200&gt;9.2,9,IF(D200&gt;9.15,10,IF(D200&gt;9.1,11,IF(D200&gt;9.05,12,IF(D200&gt;9,13,IF(D200&gt;8.95,14,IF(D200&gt;8.9,15,IF(D200&gt;8.85,16,IF(D200&gt;8.8,17,IF(D200&gt;8.75,18,IF(D200&gt;8.7,19,IF(D200&gt;8.65,20,IF(D200&gt;8.6,21,IF(D200&gt;8.55,22,IF(D200&gt;8.54,23,IF(D200&gt;8.5,24,IF(D200&gt;8.45,25,IF(D200&gt;8.44,26,IF(D200&gt;8.4,27,))))))))))))))))))))))))))))</f>
        <v>0</v>
      </c>
      <c r="G200" s="14">
        <f t="shared" ref="G200:G258" si="89">E200+F200</f>
        <v>38</v>
      </c>
      <c r="H200" s="15">
        <f t="shared" ref="H200:H258" si="90">G200</f>
        <v>38</v>
      </c>
      <c r="I200" s="84"/>
      <c r="J200" s="84"/>
      <c r="K200" s="61">
        <v>350</v>
      </c>
      <c r="L200" s="14">
        <f t="shared" ref="L200:L258" si="91">IF(K200&lt;570,0,IF(K200&lt;575,44,IF(K200&lt;580,45,IF(K200&lt;585,46,IF(K200&lt;590,47,IF(K200&lt;595,48,IF(K200&lt;600,49,IF(K200&lt;605,50,IF(K200&lt;610,51,IF(K200&lt;615,52,IF(K200&lt;620,53,IF(K200&lt;625,54,IF(K200&lt;630,55,IF(K200&lt;635,56,IF(K200&lt;640,57,IF(K200&lt;645,58,IF(K200&lt;650,59,IF(K200&lt;655,60,IF(K200&lt;660,61,IF(K200&lt;665,62,IF(K200&lt;670,63,IF(K200&lt;675,64,IF(K200&lt;680,65,IF(K200&lt;685,66,IF(K200&lt;690,67,IF(K200&lt;695,68,IF(K200&lt;700,69,IF(K200&lt;705,70,IF(K200&lt;710,71,IF(K200&lt;715,72,IF(K200&lt;720,73,IF(K200&lt;725,74,IF(K200&lt;730,75,IF(K200&lt;735,76,IF(K200&lt;740,77,IF(K200&lt;745,78,IF(K200&lt;750,79,IF(K200&lt;760,80,IF(K200&lt;770,81,IF(K200&lt;780,82,IF(K200&lt;790,83,IF(K200&lt;800,84,IF(K200&lt;810,85,IF(K200&lt;820,86,IF(K200&lt;830,87,IF(K200&lt;840,88,IF(K200&lt;850,89,IF(K200&lt;865,90,IF(K200&lt;880,91,IF(K200&lt;895,92,IF(K200&lt;910,93,IF(K200&lt;925,94,IF(K200&lt;940,95,IF(K200&lt;955,96,IF(K200&lt;970,97,IF(K200&lt;985,98,IF(K200&lt;1000,99,IF(K200&lt;1015,100,))))))))))))))))))))))))))))))))))))))))))))))))))))))))))</f>
        <v>0</v>
      </c>
      <c r="M200" s="14">
        <f t="shared" ref="M200:M258" si="92">IF(K200&lt;250,0,IF(K200&lt;270,1,IF(K200&lt;290,2,IF(K200&lt;310,3,IF(K200&lt;320,4,IF(K200&lt;330,5,IF(K200&lt;340,6,IF(K200&lt;350,7,IF(K200&lt;360,8,IF(K200&lt;370,9,IF(K200&lt;380,10,IF(K200&lt;390,11,IF(K200&lt;400,12,IF(K200&lt;410,13,IF(K200&lt;420,14,IF(K200&lt;430,15,IF(K200&lt;435,16,IF(K200&lt;440,17,IF(K200&lt;445,18,IF(K200&lt;450,19,IF(K200&lt;455,20,IF(K200&lt;460,21,IF(K200&lt;465,22,IF(K200&lt;470,23,IF(K200&lt;475,24,IF(K200&lt;480,25,IF(K200&lt;485,26,IF(K200&lt;490,27,IF(K200&lt;495,28,IF(K200&lt;500,29,IF(K200&lt;505,30,IF(K200&lt;510,31,IF(K200&lt;515,32,IF(K200&lt;520,33,IF(K200&lt;525,34,IF(K200&lt;530,35,IF(K200&lt;535,36,IF(K200&lt;540,37,IF(K200&lt;545,38,IF(K200&lt;550,39,IF(K200&lt;555,40,IF(K200&lt;560,41,IF(K200&lt;565,42,IF(K200&lt;570,43,))))))))))))))))))))))))))))))))))))))))))))</f>
        <v>8</v>
      </c>
      <c r="N200" s="14">
        <f t="shared" ref="N200:N258" si="93">L200+M200</f>
        <v>8</v>
      </c>
      <c r="O200" s="15">
        <f t="shared" ref="O200:O258" si="94">N200</f>
        <v>8</v>
      </c>
      <c r="P200" s="96"/>
      <c r="Q200" s="96"/>
      <c r="R200" s="65">
        <v>182</v>
      </c>
      <c r="S200" s="16">
        <f t="shared" ref="S200:S258" si="95">IF(R200&lt;235,0,IF(R200&lt;237,60,IF(R200&lt;239,61,IF(R200&lt;241,62,IF(R200&lt;243,63,IF(R200&lt;245,64,IF(R200&lt;247,65,IF(R200&lt;249,66,IF(R200&lt;251,67,IF(R200&lt;253,68,IF(R200&lt;255,69,IF(R200&lt;257,70,IF(R200&lt;259,71,IF(R200&lt;261,72,IF(R200&lt;263,73,IF(R200&lt;2265,74,IF(R200&lt;267,75,IF(R200&lt;269,76,))))))))))))))))))</f>
        <v>0</v>
      </c>
      <c r="T200" s="16">
        <f t="shared" ref="T200:T258" si="96">IF(R200&lt;118,0,IF(R200&lt;121,1,IF(R200&lt;124,2,IF(R200&lt;127,3,IF(R200&lt;130,4,IF(R200&lt;133,5,IF(R200&lt;136,6,IF(R200&lt;139,7,IF(R200&lt;142,8,IF(R200&lt;145,9,IF(R200&lt;148,10,IF(R200&lt;151,11,IF(R200&lt;154,12,IF(R200&lt;157,13,IF(R200&lt;160,14,IF(R200&lt;162,15,IF(R200&lt;164,16,IF(R200&lt;166,17,IF(R200&lt;168,18,IF(R200&lt;170,19,IF(R200&lt;172,20,IF(R200&lt;174,21,IF(R200&lt;176,22,IF(R200&lt;178,23,IF(R200&lt;180,24,IF(R200&lt;182,25,IF(R200&lt;184,26,IF(R200&lt;186,27,IF(R200&lt;188,28,IF(R200&lt;190,29,IF(R200&lt;192,30,IF(R200&lt;194,31,IF(R200&lt;196,32,IF(R200&lt;198,33,IF(R200&lt;200,34,IF(R200&lt;201,35,IF(R200&lt;202,36,IF(R200&lt;203,37,IF(R200&lt;204,38,IF(R200&lt;205,39,IF(R200&lt;206,40,IF(R200&lt;207,41,IF(R200&lt;208,42,IF(R200&lt;209,43,IF(R200&lt;210,44,IF(R200&lt;211,45,IF(R200&lt;212,46,IF(R200&lt;213,47,IF(R200&lt;214,48,IF(R200&lt;215,49,IF(R200&lt;217,50,IF(R200&lt;219,51,IF(R200&lt;221,52,IF(R200&lt;223,53,IF(R200&lt;225,54,IF(R200&lt;227,55,IF(R200&lt;229,56,IF(R200&lt;231,57,IF(R200&lt;233,58,IF(R200&lt;235,59,))))))))))))))))))))))))))))))))))))))))))))))))))))))))))))</f>
        <v>26</v>
      </c>
      <c r="U200" s="16">
        <f t="shared" ref="U200:U258" si="97">S200+T200</f>
        <v>26</v>
      </c>
      <c r="V200" s="15">
        <f t="shared" ref="V200:V258" si="98">U200</f>
        <v>26</v>
      </c>
      <c r="W200" s="84"/>
      <c r="X200" s="84"/>
      <c r="Y200" s="61">
        <v>100</v>
      </c>
      <c r="Z200" s="16">
        <f t="shared" ref="Z200:Z258" si="99">IF(Y200&lt;23,0,IF(Y200&lt;23.5,60,IF(Y200&lt;24,61,IF(Y200&lt;25,62,IF(Y200&lt;26,63,IF(Y200&lt;27,64,IF(Y200&lt;28,65,IF(Y200&lt;29,66,IF(Y200&lt;30,67,IF(Y200&lt;31,68,IF(Y200&lt;32,69,IF(Y200&lt;33,70,IF(Y200&lt;40,71,)))))))))))))</f>
        <v>0</v>
      </c>
      <c r="AA200" s="16">
        <f t="shared" ref="AA200:AA258" si="100">IF(Y200&lt;-5,0,IF(Y200&lt;-4,1,IF(Y200&lt;-3,2,IF(Y200&lt;-2,3,IF(Y200&lt;-1.5,4,IF(Y200&lt;-1,5,IF(Y200&lt;-0.5,6,IF(Y200&lt;0,7,IF(Y200&lt;0.5,8,IF(Y200&lt;1,9,IF(Y200&lt;1.5,10,IF(Y200&lt;2,11,IF(Y200&lt;2.5,12,IF(Y200&lt;3,13,IF(Y200&lt;3.5,14,IF(Y200&lt;4,15,IF(Y200&lt;4.5,16,IF(Y200&lt;5,17,IF(Y200&lt;5.5,18,IF(Y200&lt;6,19,IF(Y200&lt;6.5,20,IF(Y200&lt;7,21,IF(Y200&lt;7.5,22,IF(Y200&lt;8,23,IF(Y200&lt;8.5,24,IF(Y200&lt;9,25,IF(Y200&lt;9.5,26,IF(Y200&lt;10,27,IF(Y200&lt;10.5,28,IF(Y200&lt;11,29,IF(Y200&lt;11.6,30,IF(Y200&lt;12,31,IF(Y200&lt;12.5,32,IF(Y200&lt;12.6,33,IF(Y200&lt;13,34,IF(Y200&lt;13.5,35,IF(Y200&lt;13.7,36,IF(Y200&lt;14,37,IF(Y200&lt;14.5,38,IF(Y200&lt;14.7,39,IF(Y200&lt;15,40,IF(Y200&lt;15.5,41,IF(Y200&lt;15.6,42,IF(Y200&lt;16,43,IF(Y200&lt;16.5,44,IF(Y200&lt;16.6,45,IF(Y200&lt;17,46,IF(Y200&lt;17.5,47,IF(Y200&lt;17.6,48,IF(Y200&lt;18,49,IF(Y200&lt;18.5,50,IF(Y200&lt;19,51,IF(Y200&lt;19.5,52,IF(Y200&lt;20,53,IF(Y200&lt;20.5,54,IF(Y200&lt;21,55,IF(Y200&lt;21.5,56,IF(Y200&lt;22,57,IF(Y200&lt;22.5,58,IF(Y200&lt;23,59,))))))))))))))))))))))))))))))))))))))))))))))))))))))))))))</f>
        <v>0</v>
      </c>
      <c r="AB200" s="16">
        <f t="shared" ref="AB200:AB258" si="101">Z200+AA200</f>
        <v>0</v>
      </c>
      <c r="AC200" s="15">
        <f t="shared" ref="AC200:AC258" si="102">AB200</f>
        <v>0</v>
      </c>
      <c r="AD200" s="18">
        <f t="shared" ref="AD200:AD258" si="103">H200+O200+V200</f>
        <v>72</v>
      </c>
      <c r="AE200" s="19">
        <f t="shared" ref="AE200:AE258" si="104">AD200</f>
        <v>72</v>
      </c>
      <c r="AF200" s="19">
        <f t="shared" ref="AF200:AF258" si="105">IF(ISNUMBER(AE200),RANK(AE200,$AE$6:$AE$258,0),"")</f>
        <v>122</v>
      </c>
    </row>
    <row r="201" spans="1:32" x14ac:dyDescent="0.25">
      <c r="A201" s="68">
        <v>194</v>
      </c>
      <c r="B201" s="70" t="s">
        <v>285</v>
      </c>
      <c r="C201" s="58">
        <v>67</v>
      </c>
      <c r="D201" s="59">
        <v>8.1</v>
      </c>
      <c r="E201" s="14">
        <f t="shared" si="87"/>
        <v>38</v>
      </c>
      <c r="F201" s="14">
        <f t="shared" si="88"/>
        <v>0</v>
      </c>
      <c r="G201" s="14">
        <f t="shared" si="89"/>
        <v>38</v>
      </c>
      <c r="H201" s="15">
        <f t="shared" si="90"/>
        <v>38</v>
      </c>
      <c r="I201" s="84"/>
      <c r="J201" s="84"/>
      <c r="K201" s="61">
        <v>280</v>
      </c>
      <c r="L201" s="14">
        <f t="shared" si="91"/>
        <v>0</v>
      </c>
      <c r="M201" s="14">
        <f t="shared" si="92"/>
        <v>2</v>
      </c>
      <c r="N201" s="14">
        <f t="shared" si="93"/>
        <v>2</v>
      </c>
      <c r="O201" s="15">
        <f t="shared" si="94"/>
        <v>2</v>
      </c>
      <c r="P201" s="96"/>
      <c r="Q201" s="96"/>
      <c r="R201" s="65">
        <v>182</v>
      </c>
      <c r="S201" s="16">
        <f t="shared" si="95"/>
        <v>0</v>
      </c>
      <c r="T201" s="16">
        <f t="shared" si="96"/>
        <v>26</v>
      </c>
      <c r="U201" s="16">
        <f t="shared" si="97"/>
        <v>26</v>
      </c>
      <c r="V201" s="15">
        <f t="shared" si="98"/>
        <v>26</v>
      </c>
      <c r="W201" s="84"/>
      <c r="X201" s="84"/>
      <c r="Y201" s="61">
        <v>100</v>
      </c>
      <c r="Z201" s="16">
        <f t="shared" si="99"/>
        <v>0</v>
      </c>
      <c r="AA201" s="16">
        <f t="shared" si="100"/>
        <v>0</v>
      </c>
      <c r="AB201" s="16">
        <f t="shared" si="101"/>
        <v>0</v>
      </c>
      <c r="AC201" s="15">
        <f t="shared" si="102"/>
        <v>0</v>
      </c>
      <c r="AD201" s="18">
        <f t="shared" si="103"/>
        <v>66</v>
      </c>
      <c r="AE201" s="19">
        <f t="shared" si="104"/>
        <v>66</v>
      </c>
      <c r="AF201" s="19">
        <f t="shared" si="105"/>
        <v>135</v>
      </c>
    </row>
    <row r="202" spans="1:32" x14ac:dyDescent="0.25">
      <c r="A202" s="68">
        <v>195</v>
      </c>
      <c r="B202" s="70" t="s">
        <v>284</v>
      </c>
      <c r="C202" s="58">
        <v>67</v>
      </c>
      <c r="D202" s="59">
        <v>8.3000000000000007</v>
      </c>
      <c r="E202" s="14">
        <f t="shared" si="87"/>
        <v>31</v>
      </c>
      <c r="F202" s="14">
        <f t="shared" si="88"/>
        <v>0</v>
      </c>
      <c r="G202" s="14">
        <f t="shared" si="89"/>
        <v>31</v>
      </c>
      <c r="H202" s="15">
        <f t="shared" si="90"/>
        <v>31</v>
      </c>
      <c r="I202" s="84"/>
      <c r="J202" s="84"/>
      <c r="K202" s="61">
        <v>300</v>
      </c>
      <c r="L202" s="14">
        <f t="shared" si="91"/>
        <v>0</v>
      </c>
      <c r="M202" s="14">
        <f t="shared" si="92"/>
        <v>3</v>
      </c>
      <c r="N202" s="14">
        <f t="shared" si="93"/>
        <v>3</v>
      </c>
      <c r="O202" s="15">
        <f t="shared" si="94"/>
        <v>3</v>
      </c>
      <c r="P202" s="96"/>
      <c r="Q202" s="96"/>
      <c r="R202" s="65">
        <v>170</v>
      </c>
      <c r="S202" s="16">
        <f t="shared" si="95"/>
        <v>0</v>
      </c>
      <c r="T202" s="16">
        <f t="shared" si="96"/>
        <v>20</v>
      </c>
      <c r="U202" s="16">
        <f t="shared" si="97"/>
        <v>20</v>
      </c>
      <c r="V202" s="15">
        <f t="shared" si="98"/>
        <v>20</v>
      </c>
      <c r="W202" s="84"/>
      <c r="X202" s="84"/>
      <c r="Y202" s="61">
        <v>100</v>
      </c>
      <c r="Z202" s="16">
        <f t="shared" si="99"/>
        <v>0</v>
      </c>
      <c r="AA202" s="16">
        <f t="shared" si="100"/>
        <v>0</v>
      </c>
      <c r="AB202" s="16">
        <f t="shared" si="101"/>
        <v>0</v>
      </c>
      <c r="AC202" s="15">
        <f t="shared" si="102"/>
        <v>0</v>
      </c>
      <c r="AD202" s="18">
        <f t="shared" si="103"/>
        <v>54</v>
      </c>
      <c r="AE202" s="19">
        <f t="shared" si="104"/>
        <v>54</v>
      </c>
      <c r="AF202" s="19">
        <f t="shared" si="105"/>
        <v>159</v>
      </c>
    </row>
    <row r="203" spans="1:32" x14ac:dyDescent="0.25">
      <c r="A203" s="68">
        <v>196</v>
      </c>
      <c r="B203" s="70" t="s">
        <v>291</v>
      </c>
      <c r="C203" s="58">
        <v>75</v>
      </c>
      <c r="D203" s="59">
        <v>8.4</v>
      </c>
      <c r="E203" s="14">
        <f t="shared" si="87"/>
        <v>28</v>
      </c>
      <c r="F203" s="14">
        <f t="shared" si="88"/>
        <v>0</v>
      </c>
      <c r="G203" s="14">
        <f t="shared" si="89"/>
        <v>28</v>
      </c>
      <c r="H203" s="15">
        <f t="shared" si="90"/>
        <v>28</v>
      </c>
      <c r="I203" s="84"/>
      <c r="J203" s="84"/>
      <c r="K203" s="61">
        <v>345</v>
      </c>
      <c r="L203" s="14">
        <f t="shared" si="91"/>
        <v>0</v>
      </c>
      <c r="M203" s="14">
        <f t="shared" si="92"/>
        <v>7</v>
      </c>
      <c r="N203" s="14">
        <f t="shared" si="93"/>
        <v>7</v>
      </c>
      <c r="O203" s="15">
        <f t="shared" si="94"/>
        <v>7</v>
      </c>
      <c r="P203" s="96"/>
      <c r="Q203" s="96"/>
      <c r="R203" s="65">
        <v>190</v>
      </c>
      <c r="S203" s="16">
        <f t="shared" si="95"/>
        <v>0</v>
      </c>
      <c r="T203" s="16">
        <f t="shared" si="96"/>
        <v>30</v>
      </c>
      <c r="U203" s="16">
        <f t="shared" si="97"/>
        <v>30</v>
      </c>
      <c r="V203" s="15">
        <f t="shared" si="98"/>
        <v>30</v>
      </c>
      <c r="W203" s="84"/>
      <c r="X203" s="84"/>
      <c r="Y203" s="61">
        <v>100</v>
      </c>
      <c r="Z203" s="16">
        <f t="shared" si="99"/>
        <v>0</v>
      </c>
      <c r="AA203" s="16">
        <f t="shared" si="100"/>
        <v>0</v>
      </c>
      <c r="AB203" s="16">
        <f t="shared" si="101"/>
        <v>0</v>
      </c>
      <c r="AC203" s="15">
        <f t="shared" si="102"/>
        <v>0</v>
      </c>
      <c r="AD203" s="18">
        <f t="shared" si="103"/>
        <v>65</v>
      </c>
      <c r="AE203" s="19">
        <f t="shared" si="104"/>
        <v>65</v>
      </c>
      <c r="AF203" s="19">
        <f t="shared" si="105"/>
        <v>137</v>
      </c>
    </row>
    <row r="204" spans="1:32" x14ac:dyDescent="0.25">
      <c r="A204" s="68">
        <v>197</v>
      </c>
      <c r="B204" s="70" t="s">
        <v>289</v>
      </c>
      <c r="C204" s="58">
        <v>75</v>
      </c>
      <c r="D204" s="59">
        <v>8.6999999999999993</v>
      </c>
      <c r="E204" s="14">
        <f t="shared" si="87"/>
        <v>0</v>
      </c>
      <c r="F204" s="14">
        <f t="shared" si="88"/>
        <v>20</v>
      </c>
      <c r="G204" s="14">
        <f t="shared" si="89"/>
        <v>20</v>
      </c>
      <c r="H204" s="15">
        <f t="shared" si="90"/>
        <v>20</v>
      </c>
      <c r="I204" s="84"/>
      <c r="J204" s="84"/>
      <c r="K204" s="61">
        <v>430</v>
      </c>
      <c r="L204" s="14">
        <f t="shared" si="91"/>
        <v>0</v>
      </c>
      <c r="M204" s="14">
        <f t="shared" si="92"/>
        <v>16</v>
      </c>
      <c r="N204" s="14">
        <f t="shared" si="93"/>
        <v>16</v>
      </c>
      <c r="O204" s="15">
        <f t="shared" si="94"/>
        <v>16</v>
      </c>
      <c r="P204" s="96"/>
      <c r="Q204" s="96"/>
      <c r="R204" s="65">
        <v>188</v>
      </c>
      <c r="S204" s="16">
        <f t="shared" si="95"/>
        <v>0</v>
      </c>
      <c r="T204" s="16">
        <f t="shared" si="96"/>
        <v>29</v>
      </c>
      <c r="U204" s="16">
        <f t="shared" si="97"/>
        <v>29</v>
      </c>
      <c r="V204" s="15">
        <f t="shared" si="98"/>
        <v>29</v>
      </c>
      <c r="W204" s="84"/>
      <c r="X204" s="84"/>
      <c r="Y204" s="61">
        <v>100</v>
      </c>
      <c r="Z204" s="16">
        <f t="shared" si="99"/>
        <v>0</v>
      </c>
      <c r="AA204" s="16">
        <f t="shared" si="100"/>
        <v>0</v>
      </c>
      <c r="AB204" s="16">
        <f t="shared" si="101"/>
        <v>0</v>
      </c>
      <c r="AC204" s="15">
        <f t="shared" si="102"/>
        <v>0</v>
      </c>
      <c r="AD204" s="18">
        <f t="shared" si="103"/>
        <v>65</v>
      </c>
      <c r="AE204" s="19">
        <f t="shared" si="104"/>
        <v>65</v>
      </c>
      <c r="AF204" s="19">
        <f t="shared" si="105"/>
        <v>137</v>
      </c>
    </row>
    <row r="205" spans="1:32" x14ac:dyDescent="0.25">
      <c r="A205" s="68">
        <v>198</v>
      </c>
      <c r="B205" s="70" t="s">
        <v>290</v>
      </c>
      <c r="C205" s="58">
        <v>75</v>
      </c>
      <c r="D205" s="59">
        <v>8.6</v>
      </c>
      <c r="E205" s="14">
        <f t="shared" si="87"/>
        <v>0</v>
      </c>
      <c r="F205" s="14">
        <f t="shared" si="88"/>
        <v>22</v>
      </c>
      <c r="G205" s="14">
        <f t="shared" si="89"/>
        <v>22</v>
      </c>
      <c r="H205" s="15">
        <f t="shared" si="90"/>
        <v>22</v>
      </c>
      <c r="I205" s="84"/>
      <c r="J205" s="84"/>
      <c r="K205" s="61">
        <v>390</v>
      </c>
      <c r="L205" s="14">
        <f t="shared" si="91"/>
        <v>0</v>
      </c>
      <c r="M205" s="14">
        <f t="shared" si="92"/>
        <v>12</v>
      </c>
      <c r="N205" s="14">
        <f t="shared" si="93"/>
        <v>12</v>
      </c>
      <c r="O205" s="15">
        <f t="shared" si="94"/>
        <v>12</v>
      </c>
      <c r="P205" s="96"/>
      <c r="Q205" s="96"/>
      <c r="R205" s="65">
        <v>173</v>
      </c>
      <c r="S205" s="16">
        <f t="shared" si="95"/>
        <v>0</v>
      </c>
      <c r="T205" s="16">
        <f t="shared" si="96"/>
        <v>21</v>
      </c>
      <c r="U205" s="16">
        <f t="shared" si="97"/>
        <v>21</v>
      </c>
      <c r="V205" s="15">
        <f t="shared" si="98"/>
        <v>21</v>
      </c>
      <c r="W205" s="84"/>
      <c r="X205" s="84"/>
      <c r="Y205" s="61">
        <v>100</v>
      </c>
      <c r="Z205" s="16">
        <f t="shared" si="99"/>
        <v>0</v>
      </c>
      <c r="AA205" s="16">
        <f t="shared" si="100"/>
        <v>0</v>
      </c>
      <c r="AB205" s="16">
        <f t="shared" si="101"/>
        <v>0</v>
      </c>
      <c r="AC205" s="15">
        <f t="shared" si="102"/>
        <v>0</v>
      </c>
      <c r="AD205" s="18">
        <f t="shared" si="103"/>
        <v>55</v>
      </c>
      <c r="AE205" s="19">
        <f t="shared" si="104"/>
        <v>55</v>
      </c>
      <c r="AF205" s="19">
        <f t="shared" si="105"/>
        <v>155</v>
      </c>
    </row>
    <row r="206" spans="1:32" x14ac:dyDescent="0.25">
      <c r="A206" s="68">
        <v>199</v>
      </c>
      <c r="B206" s="70" t="s">
        <v>288</v>
      </c>
      <c r="C206" s="58">
        <v>75</v>
      </c>
      <c r="D206" s="59">
        <v>8.6</v>
      </c>
      <c r="E206" s="14">
        <f t="shared" si="87"/>
        <v>0</v>
      </c>
      <c r="F206" s="14">
        <f t="shared" si="88"/>
        <v>22</v>
      </c>
      <c r="G206" s="14">
        <f t="shared" si="89"/>
        <v>22</v>
      </c>
      <c r="H206" s="15">
        <f t="shared" si="90"/>
        <v>22</v>
      </c>
      <c r="I206" s="84"/>
      <c r="J206" s="84"/>
      <c r="K206" s="61">
        <v>280</v>
      </c>
      <c r="L206" s="14">
        <f t="shared" si="91"/>
        <v>0</v>
      </c>
      <c r="M206" s="14">
        <f t="shared" si="92"/>
        <v>2</v>
      </c>
      <c r="N206" s="14">
        <f t="shared" si="93"/>
        <v>2</v>
      </c>
      <c r="O206" s="15">
        <f t="shared" si="94"/>
        <v>2</v>
      </c>
      <c r="P206" s="96"/>
      <c r="Q206" s="96"/>
      <c r="R206" s="65">
        <v>154</v>
      </c>
      <c r="S206" s="16">
        <f t="shared" si="95"/>
        <v>0</v>
      </c>
      <c r="T206" s="16">
        <f t="shared" si="96"/>
        <v>13</v>
      </c>
      <c r="U206" s="16">
        <f t="shared" si="97"/>
        <v>13</v>
      </c>
      <c r="V206" s="15">
        <f t="shared" si="98"/>
        <v>13</v>
      </c>
      <c r="W206" s="84"/>
      <c r="X206" s="84"/>
      <c r="Y206" s="61">
        <v>100</v>
      </c>
      <c r="Z206" s="16">
        <f t="shared" si="99"/>
        <v>0</v>
      </c>
      <c r="AA206" s="16">
        <f t="shared" si="100"/>
        <v>0</v>
      </c>
      <c r="AB206" s="16">
        <f t="shared" si="101"/>
        <v>0</v>
      </c>
      <c r="AC206" s="15">
        <f t="shared" si="102"/>
        <v>0</v>
      </c>
      <c r="AD206" s="18">
        <f t="shared" si="103"/>
        <v>37</v>
      </c>
      <c r="AE206" s="19">
        <f t="shared" si="104"/>
        <v>37</v>
      </c>
      <c r="AF206" s="19">
        <f t="shared" si="105"/>
        <v>190</v>
      </c>
    </row>
    <row r="207" spans="1:32" x14ac:dyDescent="0.25">
      <c r="A207" s="68">
        <v>200</v>
      </c>
      <c r="B207" s="70" t="s">
        <v>287</v>
      </c>
      <c r="C207" s="58">
        <v>75</v>
      </c>
      <c r="D207" s="59">
        <v>8.6999999999999993</v>
      </c>
      <c r="E207" s="14">
        <f t="shared" si="87"/>
        <v>0</v>
      </c>
      <c r="F207" s="14">
        <f t="shared" si="88"/>
        <v>20</v>
      </c>
      <c r="G207" s="14">
        <f t="shared" si="89"/>
        <v>20</v>
      </c>
      <c r="H207" s="15">
        <f t="shared" si="90"/>
        <v>20</v>
      </c>
      <c r="I207" s="84"/>
      <c r="J207" s="84"/>
      <c r="K207" s="61">
        <v>260</v>
      </c>
      <c r="L207" s="14">
        <f t="shared" si="91"/>
        <v>0</v>
      </c>
      <c r="M207" s="14">
        <f t="shared" si="92"/>
        <v>1</v>
      </c>
      <c r="N207" s="14">
        <f t="shared" si="93"/>
        <v>1</v>
      </c>
      <c r="O207" s="15">
        <f t="shared" si="94"/>
        <v>1</v>
      </c>
      <c r="P207" s="96"/>
      <c r="Q207" s="96"/>
      <c r="R207" s="65">
        <v>140</v>
      </c>
      <c r="S207" s="16">
        <f t="shared" si="95"/>
        <v>0</v>
      </c>
      <c r="T207" s="16">
        <f t="shared" si="96"/>
        <v>8</v>
      </c>
      <c r="U207" s="16">
        <f t="shared" si="97"/>
        <v>8</v>
      </c>
      <c r="V207" s="15">
        <f t="shared" si="98"/>
        <v>8</v>
      </c>
      <c r="W207" s="84"/>
      <c r="X207" s="84"/>
      <c r="Y207" s="61">
        <v>100</v>
      </c>
      <c r="Z207" s="16">
        <f t="shared" si="99"/>
        <v>0</v>
      </c>
      <c r="AA207" s="16">
        <f t="shared" si="100"/>
        <v>0</v>
      </c>
      <c r="AB207" s="16">
        <f t="shared" si="101"/>
        <v>0</v>
      </c>
      <c r="AC207" s="15">
        <f t="shared" si="102"/>
        <v>0</v>
      </c>
      <c r="AD207" s="18">
        <f t="shared" si="103"/>
        <v>29</v>
      </c>
      <c r="AE207" s="19">
        <f t="shared" si="104"/>
        <v>29</v>
      </c>
      <c r="AF207" s="19">
        <f t="shared" si="105"/>
        <v>194</v>
      </c>
    </row>
    <row r="208" spans="1:32" x14ac:dyDescent="0.25">
      <c r="A208" s="68">
        <v>201</v>
      </c>
      <c r="B208" s="70" t="s">
        <v>167</v>
      </c>
      <c r="C208" s="58" t="s">
        <v>64</v>
      </c>
      <c r="D208" s="59">
        <v>7.4</v>
      </c>
      <c r="E208" s="14">
        <f t="shared" si="87"/>
        <v>59</v>
      </c>
      <c r="F208" s="14">
        <f t="shared" si="88"/>
        <v>0</v>
      </c>
      <c r="G208" s="14">
        <f t="shared" si="89"/>
        <v>59</v>
      </c>
      <c r="H208" s="15">
        <f t="shared" si="90"/>
        <v>59</v>
      </c>
      <c r="I208" s="84"/>
      <c r="J208" s="84"/>
      <c r="K208" s="61">
        <v>320</v>
      </c>
      <c r="L208" s="14">
        <f t="shared" si="91"/>
        <v>0</v>
      </c>
      <c r="M208" s="14">
        <f t="shared" si="92"/>
        <v>5</v>
      </c>
      <c r="N208" s="14">
        <f t="shared" si="93"/>
        <v>5</v>
      </c>
      <c r="O208" s="15">
        <f t="shared" si="94"/>
        <v>5</v>
      </c>
      <c r="P208" s="96"/>
      <c r="Q208" s="96"/>
      <c r="R208" s="65">
        <v>194</v>
      </c>
      <c r="S208" s="16">
        <f t="shared" si="95"/>
        <v>0</v>
      </c>
      <c r="T208" s="16">
        <f t="shared" si="96"/>
        <v>32</v>
      </c>
      <c r="U208" s="16">
        <f t="shared" si="97"/>
        <v>32</v>
      </c>
      <c r="V208" s="15">
        <f t="shared" si="98"/>
        <v>32</v>
      </c>
      <c r="W208" s="84"/>
      <c r="X208" s="84"/>
      <c r="Y208" s="61">
        <v>100</v>
      </c>
      <c r="Z208" s="16">
        <f t="shared" si="99"/>
        <v>0</v>
      </c>
      <c r="AA208" s="16">
        <f t="shared" si="100"/>
        <v>0</v>
      </c>
      <c r="AB208" s="16">
        <f t="shared" si="101"/>
        <v>0</v>
      </c>
      <c r="AC208" s="15">
        <f t="shared" si="102"/>
        <v>0</v>
      </c>
      <c r="AD208" s="18">
        <f t="shared" si="103"/>
        <v>96</v>
      </c>
      <c r="AE208" s="19">
        <f t="shared" si="104"/>
        <v>96</v>
      </c>
      <c r="AF208" s="19">
        <f t="shared" si="105"/>
        <v>44</v>
      </c>
    </row>
    <row r="209" spans="1:32" x14ac:dyDescent="0.25">
      <c r="A209" s="68">
        <v>202</v>
      </c>
      <c r="B209" s="70" t="s">
        <v>165</v>
      </c>
      <c r="C209" s="58" t="s">
        <v>64</v>
      </c>
      <c r="D209" s="59">
        <v>7.3</v>
      </c>
      <c r="E209" s="14">
        <f t="shared" si="87"/>
        <v>61</v>
      </c>
      <c r="F209" s="14">
        <f t="shared" si="88"/>
        <v>0</v>
      </c>
      <c r="G209" s="14">
        <f t="shared" si="89"/>
        <v>61</v>
      </c>
      <c r="H209" s="15">
        <f t="shared" si="90"/>
        <v>61</v>
      </c>
      <c r="I209" s="84"/>
      <c r="J209" s="84"/>
      <c r="K209" s="61">
        <v>280</v>
      </c>
      <c r="L209" s="14">
        <f t="shared" si="91"/>
        <v>0</v>
      </c>
      <c r="M209" s="14">
        <f t="shared" si="92"/>
        <v>2</v>
      </c>
      <c r="N209" s="14">
        <f t="shared" si="93"/>
        <v>2</v>
      </c>
      <c r="O209" s="15">
        <f t="shared" si="94"/>
        <v>2</v>
      </c>
      <c r="P209" s="96"/>
      <c r="Q209" s="96"/>
      <c r="R209" s="65">
        <v>187</v>
      </c>
      <c r="S209" s="16">
        <f t="shared" si="95"/>
        <v>0</v>
      </c>
      <c r="T209" s="16">
        <f t="shared" si="96"/>
        <v>28</v>
      </c>
      <c r="U209" s="16">
        <f t="shared" si="97"/>
        <v>28</v>
      </c>
      <c r="V209" s="15">
        <f t="shared" si="98"/>
        <v>28</v>
      </c>
      <c r="W209" s="84"/>
      <c r="X209" s="84"/>
      <c r="Y209" s="61">
        <v>100</v>
      </c>
      <c r="Z209" s="16">
        <f t="shared" si="99"/>
        <v>0</v>
      </c>
      <c r="AA209" s="16">
        <f t="shared" si="100"/>
        <v>0</v>
      </c>
      <c r="AB209" s="16">
        <f t="shared" si="101"/>
        <v>0</v>
      </c>
      <c r="AC209" s="15">
        <f t="shared" si="102"/>
        <v>0</v>
      </c>
      <c r="AD209" s="18">
        <f t="shared" si="103"/>
        <v>91</v>
      </c>
      <c r="AE209" s="19">
        <f t="shared" si="104"/>
        <v>91</v>
      </c>
      <c r="AF209" s="19">
        <f t="shared" si="105"/>
        <v>61</v>
      </c>
    </row>
    <row r="210" spans="1:32" x14ac:dyDescent="0.25">
      <c r="A210" s="68">
        <v>203</v>
      </c>
      <c r="B210" s="70" t="s">
        <v>168</v>
      </c>
      <c r="C210" s="58" t="s">
        <v>64</v>
      </c>
      <c r="D210" s="59">
        <v>7.7</v>
      </c>
      <c r="E210" s="14">
        <f t="shared" si="87"/>
        <v>53</v>
      </c>
      <c r="F210" s="14">
        <f t="shared" si="88"/>
        <v>0</v>
      </c>
      <c r="G210" s="14">
        <f t="shared" si="89"/>
        <v>53</v>
      </c>
      <c r="H210" s="15">
        <f t="shared" si="90"/>
        <v>53</v>
      </c>
      <c r="I210" s="84"/>
      <c r="J210" s="84"/>
      <c r="K210" s="61">
        <v>440</v>
      </c>
      <c r="L210" s="14">
        <f t="shared" si="91"/>
        <v>0</v>
      </c>
      <c r="M210" s="14">
        <f t="shared" si="92"/>
        <v>18</v>
      </c>
      <c r="N210" s="14">
        <f t="shared" si="93"/>
        <v>18</v>
      </c>
      <c r="O210" s="15">
        <f t="shared" si="94"/>
        <v>18</v>
      </c>
      <c r="P210" s="96"/>
      <c r="Q210" s="96"/>
      <c r="R210" s="65">
        <v>169</v>
      </c>
      <c r="S210" s="16">
        <f t="shared" si="95"/>
        <v>0</v>
      </c>
      <c r="T210" s="16">
        <f t="shared" si="96"/>
        <v>19</v>
      </c>
      <c r="U210" s="16">
        <f t="shared" si="97"/>
        <v>19</v>
      </c>
      <c r="V210" s="15">
        <f t="shared" si="98"/>
        <v>19</v>
      </c>
      <c r="W210" s="84"/>
      <c r="X210" s="84"/>
      <c r="Y210" s="61">
        <v>100</v>
      </c>
      <c r="Z210" s="16">
        <f t="shared" si="99"/>
        <v>0</v>
      </c>
      <c r="AA210" s="16">
        <f t="shared" si="100"/>
        <v>0</v>
      </c>
      <c r="AB210" s="16">
        <f t="shared" si="101"/>
        <v>0</v>
      </c>
      <c r="AC210" s="15">
        <f t="shared" si="102"/>
        <v>0</v>
      </c>
      <c r="AD210" s="18">
        <f t="shared" si="103"/>
        <v>90</v>
      </c>
      <c r="AE210" s="19">
        <f t="shared" si="104"/>
        <v>90</v>
      </c>
      <c r="AF210" s="19">
        <f t="shared" si="105"/>
        <v>65</v>
      </c>
    </row>
    <row r="211" spans="1:32" x14ac:dyDescent="0.25">
      <c r="A211" s="68">
        <v>204</v>
      </c>
      <c r="B211" s="70" t="s">
        <v>166</v>
      </c>
      <c r="C211" s="58" t="s">
        <v>64</v>
      </c>
      <c r="D211" s="59">
        <v>7.8</v>
      </c>
      <c r="E211" s="14">
        <f t="shared" si="87"/>
        <v>50</v>
      </c>
      <c r="F211" s="14">
        <f t="shared" si="88"/>
        <v>0</v>
      </c>
      <c r="G211" s="14">
        <f t="shared" si="89"/>
        <v>50</v>
      </c>
      <c r="H211" s="15">
        <f t="shared" si="90"/>
        <v>50</v>
      </c>
      <c r="I211" s="84"/>
      <c r="J211" s="84"/>
      <c r="K211" s="61">
        <v>260</v>
      </c>
      <c r="L211" s="14">
        <f t="shared" si="91"/>
        <v>0</v>
      </c>
      <c r="M211" s="14">
        <f t="shared" si="92"/>
        <v>1</v>
      </c>
      <c r="N211" s="14">
        <f t="shared" si="93"/>
        <v>1</v>
      </c>
      <c r="O211" s="15">
        <f t="shared" si="94"/>
        <v>1</v>
      </c>
      <c r="P211" s="96"/>
      <c r="Q211" s="96"/>
      <c r="R211" s="65">
        <v>162</v>
      </c>
      <c r="S211" s="16">
        <f t="shared" si="95"/>
        <v>0</v>
      </c>
      <c r="T211" s="16">
        <f t="shared" si="96"/>
        <v>16</v>
      </c>
      <c r="U211" s="16">
        <f t="shared" si="97"/>
        <v>16</v>
      </c>
      <c r="V211" s="15">
        <f t="shared" si="98"/>
        <v>16</v>
      </c>
      <c r="W211" s="84"/>
      <c r="X211" s="84"/>
      <c r="Y211" s="61">
        <v>100</v>
      </c>
      <c r="Z211" s="16">
        <f t="shared" si="99"/>
        <v>0</v>
      </c>
      <c r="AA211" s="16">
        <f t="shared" si="100"/>
        <v>0</v>
      </c>
      <c r="AB211" s="16">
        <f t="shared" si="101"/>
        <v>0</v>
      </c>
      <c r="AC211" s="15">
        <f t="shared" si="102"/>
        <v>0</v>
      </c>
      <c r="AD211" s="18">
        <f t="shared" si="103"/>
        <v>67</v>
      </c>
      <c r="AE211" s="19">
        <f t="shared" si="104"/>
        <v>67</v>
      </c>
      <c r="AF211" s="19">
        <f t="shared" si="105"/>
        <v>132</v>
      </c>
    </row>
    <row r="212" spans="1:32" x14ac:dyDescent="0.25">
      <c r="A212" s="68">
        <v>205</v>
      </c>
      <c r="B212" s="70" t="s">
        <v>169</v>
      </c>
      <c r="C212" s="58" t="s">
        <v>64</v>
      </c>
      <c r="D212" s="59">
        <v>7.8</v>
      </c>
      <c r="E212" s="14">
        <f t="shared" si="87"/>
        <v>50</v>
      </c>
      <c r="F212" s="14">
        <f t="shared" si="88"/>
        <v>0</v>
      </c>
      <c r="G212" s="14">
        <f t="shared" si="89"/>
        <v>50</v>
      </c>
      <c r="H212" s="15">
        <f t="shared" si="90"/>
        <v>50</v>
      </c>
      <c r="I212" s="84"/>
      <c r="J212" s="84"/>
      <c r="K212" s="61">
        <v>480</v>
      </c>
      <c r="L212" s="14">
        <f t="shared" si="91"/>
        <v>0</v>
      </c>
      <c r="M212" s="14">
        <f t="shared" si="92"/>
        <v>26</v>
      </c>
      <c r="N212" s="14">
        <f t="shared" si="93"/>
        <v>26</v>
      </c>
      <c r="O212" s="15">
        <f t="shared" si="94"/>
        <v>26</v>
      </c>
      <c r="P212" s="96"/>
      <c r="Q212" s="96"/>
      <c r="R212" s="65">
        <v>161</v>
      </c>
      <c r="S212" s="16">
        <f t="shared" si="95"/>
        <v>0</v>
      </c>
      <c r="T212" s="16">
        <f t="shared" si="96"/>
        <v>15</v>
      </c>
      <c r="U212" s="16">
        <f t="shared" si="97"/>
        <v>15</v>
      </c>
      <c r="V212" s="15">
        <f t="shared" si="98"/>
        <v>15</v>
      </c>
      <c r="W212" s="84"/>
      <c r="X212" s="84"/>
      <c r="Y212" s="61">
        <v>100</v>
      </c>
      <c r="Z212" s="16">
        <f t="shared" si="99"/>
        <v>0</v>
      </c>
      <c r="AA212" s="16">
        <f t="shared" si="100"/>
        <v>0</v>
      </c>
      <c r="AB212" s="16">
        <f t="shared" si="101"/>
        <v>0</v>
      </c>
      <c r="AC212" s="15">
        <f t="shared" si="102"/>
        <v>0</v>
      </c>
      <c r="AD212" s="18">
        <f t="shared" si="103"/>
        <v>91</v>
      </c>
      <c r="AE212" s="19">
        <f t="shared" si="104"/>
        <v>91</v>
      </c>
      <c r="AF212" s="19">
        <f t="shared" si="105"/>
        <v>61</v>
      </c>
    </row>
    <row r="213" spans="1:32" x14ac:dyDescent="0.25">
      <c r="A213" s="68">
        <v>206</v>
      </c>
      <c r="B213" s="70"/>
      <c r="C213" s="58"/>
      <c r="D213" s="59"/>
      <c r="E213" s="14">
        <f t="shared" si="87"/>
        <v>0</v>
      </c>
      <c r="F213" s="14">
        <f t="shared" si="88"/>
        <v>0</v>
      </c>
      <c r="G213" s="14">
        <f t="shared" si="89"/>
        <v>0</v>
      </c>
      <c r="H213" s="15">
        <f t="shared" si="90"/>
        <v>0</v>
      </c>
      <c r="I213" s="84"/>
      <c r="J213" s="84"/>
      <c r="K213" s="61"/>
      <c r="L213" s="14">
        <f t="shared" si="91"/>
        <v>0</v>
      </c>
      <c r="M213" s="14">
        <f t="shared" si="92"/>
        <v>0</v>
      </c>
      <c r="N213" s="14">
        <f t="shared" si="93"/>
        <v>0</v>
      </c>
      <c r="O213" s="15">
        <f t="shared" si="94"/>
        <v>0</v>
      </c>
      <c r="P213" s="96"/>
      <c r="Q213" s="96"/>
      <c r="R213" s="65"/>
      <c r="S213" s="16">
        <f t="shared" si="95"/>
        <v>0</v>
      </c>
      <c r="T213" s="16">
        <f t="shared" si="96"/>
        <v>0</v>
      </c>
      <c r="U213" s="16">
        <f t="shared" si="97"/>
        <v>0</v>
      </c>
      <c r="V213" s="15">
        <f t="shared" si="98"/>
        <v>0</v>
      </c>
      <c r="W213" s="84"/>
      <c r="X213" s="84"/>
      <c r="Y213" s="61">
        <v>100</v>
      </c>
      <c r="Z213" s="16">
        <f t="shared" si="99"/>
        <v>0</v>
      </c>
      <c r="AA213" s="16">
        <f t="shared" si="100"/>
        <v>0</v>
      </c>
      <c r="AB213" s="16">
        <f t="shared" si="101"/>
        <v>0</v>
      </c>
      <c r="AC213" s="15">
        <f t="shared" si="102"/>
        <v>0</v>
      </c>
      <c r="AD213" s="18">
        <f t="shared" si="103"/>
        <v>0</v>
      </c>
      <c r="AE213" s="19">
        <f t="shared" si="104"/>
        <v>0</v>
      </c>
      <c r="AF213" s="19">
        <f t="shared" si="105"/>
        <v>202</v>
      </c>
    </row>
    <row r="214" spans="1:32" x14ac:dyDescent="0.25">
      <c r="A214" s="68">
        <v>207</v>
      </c>
      <c r="B214" s="70"/>
      <c r="C214" s="58"/>
      <c r="D214" s="59"/>
      <c r="E214" s="14">
        <f t="shared" si="87"/>
        <v>0</v>
      </c>
      <c r="F214" s="14">
        <f t="shared" si="88"/>
        <v>0</v>
      </c>
      <c r="G214" s="14">
        <f t="shared" si="89"/>
        <v>0</v>
      </c>
      <c r="H214" s="15">
        <f t="shared" si="90"/>
        <v>0</v>
      </c>
      <c r="I214" s="84"/>
      <c r="J214" s="84"/>
      <c r="K214" s="61"/>
      <c r="L214" s="14">
        <f t="shared" si="91"/>
        <v>0</v>
      </c>
      <c r="M214" s="14">
        <f t="shared" si="92"/>
        <v>0</v>
      </c>
      <c r="N214" s="14">
        <f t="shared" si="93"/>
        <v>0</v>
      </c>
      <c r="O214" s="15">
        <f t="shared" si="94"/>
        <v>0</v>
      </c>
      <c r="P214" s="96"/>
      <c r="Q214" s="96"/>
      <c r="R214" s="65"/>
      <c r="S214" s="16">
        <f t="shared" si="95"/>
        <v>0</v>
      </c>
      <c r="T214" s="16">
        <f t="shared" si="96"/>
        <v>0</v>
      </c>
      <c r="U214" s="16">
        <f t="shared" si="97"/>
        <v>0</v>
      </c>
      <c r="V214" s="15">
        <f t="shared" si="98"/>
        <v>0</v>
      </c>
      <c r="W214" s="84"/>
      <c r="X214" s="84"/>
      <c r="Y214" s="61">
        <v>100</v>
      </c>
      <c r="Z214" s="16">
        <f t="shared" si="99"/>
        <v>0</v>
      </c>
      <c r="AA214" s="16">
        <f t="shared" si="100"/>
        <v>0</v>
      </c>
      <c r="AB214" s="16">
        <f t="shared" si="101"/>
        <v>0</v>
      </c>
      <c r="AC214" s="15">
        <f t="shared" si="102"/>
        <v>0</v>
      </c>
      <c r="AD214" s="18">
        <f t="shared" si="103"/>
        <v>0</v>
      </c>
      <c r="AE214" s="19">
        <f t="shared" si="104"/>
        <v>0</v>
      </c>
      <c r="AF214" s="19">
        <f t="shared" si="105"/>
        <v>202</v>
      </c>
    </row>
    <row r="215" spans="1:32" x14ac:dyDescent="0.25">
      <c r="A215" s="68">
        <v>208</v>
      </c>
      <c r="B215" s="70"/>
      <c r="C215" s="58"/>
      <c r="D215" s="59"/>
      <c r="E215" s="14">
        <f t="shared" si="87"/>
        <v>0</v>
      </c>
      <c r="F215" s="14">
        <f t="shared" si="88"/>
        <v>0</v>
      </c>
      <c r="G215" s="14">
        <f t="shared" si="89"/>
        <v>0</v>
      </c>
      <c r="H215" s="15">
        <f t="shared" si="90"/>
        <v>0</v>
      </c>
      <c r="I215" s="84"/>
      <c r="J215" s="84"/>
      <c r="K215" s="61"/>
      <c r="L215" s="14">
        <f t="shared" si="91"/>
        <v>0</v>
      </c>
      <c r="M215" s="14">
        <f t="shared" si="92"/>
        <v>0</v>
      </c>
      <c r="N215" s="14">
        <f t="shared" si="93"/>
        <v>0</v>
      </c>
      <c r="O215" s="15">
        <f t="shared" si="94"/>
        <v>0</v>
      </c>
      <c r="P215" s="96"/>
      <c r="Q215" s="96"/>
      <c r="R215" s="65"/>
      <c r="S215" s="16">
        <f t="shared" si="95"/>
        <v>0</v>
      </c>
      <c r="T215" s="16">
        <f t="shared" si="96"/>
        <v>0</v>
      </c>
      <c r="U215" s="16">
        <f t="shared" si="97"/>
        <v>0</v>
      </c>
      <c r="V215" s="15">
        <f t="shared" si="98"/>
        <v>0</v>
      </c>
      <c r="W215" s="84"/>
      <c r="X215" s="84"/>
      <c r="Y215" s="61">
        <v>100</v>
      </c>
      <c r="Z215" s="16">
        <f t="shared" si="99"/>
        <v>0</v>
      </c>
      <c r="AA215" s="16">
        <f t="shared" si="100"/>
        <v>0</v>
      </c>
      <c r="AB215" s="16">
        <f t="shared" si="101"/>
        <v>0</v>
      </c>
      <c r="AC215" s="15">
        <f t="shared" si="102"/>
        <v>0</v>
      </c>
      <c r="AD215" s="18">
        <f t="shared" si="103"/>
        <v>0</v>
      </c>
      <c r="AE215" s="19">
        <f t="shared" si="104"/>
        <v>0</v>
      </c>
      <c r="AF215" s="19">
        <f t="shared" si="105"/>
        <v>202</v>
      </c>
    </row>
    <row r="216" spans="1:32" x14ac:dyDescent="0.25">
      <c r="A216" s="68">
        <v>209</v>
      </c>
      <c r="B216" s="70"/>
      <c r="C216" s="58"/>
      <c r="D216" s="59"/>
      <c r="E216" s="14">
        <f t="shared" si="87"/>
        <v>0</v>
      </c>
      <c r="F216" s="14">
        <f t="shared" si="88"/>
        <v>0</v>
      </c>
      <c r="G216" s="14">
        <f t="shared" si="89"/>
        <v>0</v>
      </c>
      <c r="H216" s="15">
        <f t="shared" si="90"/>
        <v>0</v>
      </c>
      <c r="I216" s="84"/>
      <c r="J216" s="84"/>
      <c r="K216" s="61"/>
      <c r="L216" s="14">
        <f t="shared" si="91"/>
        <v>0</v>
      </c>
      <c r="M216" s="14">
        <f t="shared" si="92"/>
        <v>0</v>
      </c>
      <c r="N216" s="14">
        <f t="shared" si="93"/>
        <v>0</v>
      </c>
      <c r="O216" s="15">
        <f t="shared" si="94"/>
        <v>0</v>
      </c>
      <c r="P216" s="96"/>
      <c r="Q216" s="96"/>
      <c r="R216" s="65"/>
      <c r="S216" s="16">
        <f t="shared" si="95"/>
        <v>0</v>
      </c>
      <c r="T216" s="16">
        <f t="shared" si="96"/>
        <v>0</v>
      </c>
      <c r="U216" s="16">
        <f t="shared" si="97"/>
        <v>0</v>
      </c>
      <c r="V216" s="15">
        <f t="shared" si="98"/>
        <v>0</v>
      </c>
      <c r="W216" s="84"/>
      <c r="X216" s="84"/>
      <c r="Y216" s="61">
        <v>100</v>
      </c>
      <c r="Z216" s="16">
        <f t="shared" si="99"/>
        <v>0</v>
      </c>
      <c r="AA216" s="16">
        <f t="shared" si="100"/>
        <v>0</v>
      </c>
      <c r="AB216" s="16">
        <f t="shared" si="101"/>
        <v>0</v>
      </c>
      <c r="AC216" s="15">
        <f t="shared" si="102"/>
        <v>0</v>
      </c>
      <c r="AD216" s="18">
        <f t="shared" si="103"/>
        <v>0</v>
      </c>
      <c r="AE216" s="19">
        <f t="shared" si="104"/>
        <v>0</v>
      </c>
      <c r="AF216" s="19">
        <f t="shared" si="105"/>
        <v>202</v>
      </c>
    </row>
    <row r="217" spans="1:32" x14ac:dyDescent="0.25">
      <c r="A217" s="68">
        <v>210</v>
      </c>
      <c r="B217" s="70"/>
      <c r="C217" s="58"/>
      <c r="D217" s="59"/>
      <c r="E217" s="14">
        <f t="shared" si="87"/>
        <v>0</v>
      </c>
      <c r="F217" s="14">
        <f t="shared" si="88"/>
        <v>0</v>
      </c>
      <c r="G217" s="14">
        <f t="shared" si="89"/>
        <v>0</v>
      </c>
      <c r="H217" s="15">
        <f t="shared" si="90"/>
        <v>0</v>
      </c>
      <c r="I217" s="84"/>
      <c r="J217" s="84"/>
      <c r="K217" s="61"/>
      <c r="L217" s="14">
        <f t="shared" si="91"/>
        <v>0</v>
      </c>
      <c r="M217" s="14">
        <f t="shared" si="92"/>
        <v>0</v>
      </c>
      <c r="N217" s="14">
        <f t="shared" si="93"/>
        <v>0</v>
      </c>
      <c r="O217" s="15">
        <f t="shared" si="94"/>
        <v>0</v>
      </c>
      <c r="P217" s="96"/>
      <c r="Q217" s="96"/>
      <c r="R217" s="65"/>
      <c r="S217" s="16">
        <f t="shared" si="95"/>
        <v>0</v>
      </c>
      <c r="T217" s="16">
        <f t="shared" si="96"/>
        <v>0</v>
      </c>
      <c r="U217" s="16">
        <f t="shared" si="97"/>
        <v>0</v>
      </c>
      <c r="V217" s="15">
        <f t="shared" si="98"/>
        <v>0</v>
      </c>
      <c r="W217" s="84"/>
      <c r="X217" s="84"/>
      <c r="Y217" s="61">
        <v>100</v>
      </c>
      <c r="Z217" s="16">
        <f t="shared" si="99"/>
        <v>0</v>
      </c>
      <c r="AA217" s="16">
        <f t="shared" si="100"/>
        <v>0</v>
      </c>
      <c r="AB217" s="16">
        <f t="shared" si="101"/>
        <v>0</v>
      </c>
      <c r="AC217" s="15">
        <f t="shared" si="102"/>
        <v>0</v>
      </c>
      <c r="AD217" s="18">
        <f t="shared" si="103"/>
        <v>0</v>
      </c>
      <c r="AE217" s="19">
        <f t="shared" si="104"/>
        <v>0</v>
      </c>
      <c r="AF217" s="19">
        <f t="shared" si="105"/>
        <v>202</v>
      </c>
    </row>
    <row r="218" spans="1:32" x14ac:dyDescent="0.25">
      <c r="A218" s="68">
        <v>211</v>
      </c>
      <c r="B218" s="70"/>
      <c r="C218" s="58"/>
      <c r="D218" s="59"/>
      <c r="E218" s="14">
        <f t="shared" si="87"/>
        <v>0</v>
      </c>
      <c r="F218" s="14">
        <f t="shared" si="88"/>
        <v>0</v>
      </c>
      <c r="G218" s="14">
        <f t="shared" si="89"/>
        <v>0</v>
      </c>
      <c r="H218" s="15">
        <f t="shared" si="90"/>
        <v>0</v>
      </c>
      <c r="I218" s="84"/>
      <c r="J218" s="84"/>
      <c r="K218" s="61"/>
      <c r="L218" s="14">
        <f t="shared" si="91"/>
        <v>0</v>
      </c>
      <c r="M218" s="14">
        <f t="shared" si="92"/>
        <v>0</v>
      </c>
      <c r="N218" s="14">
        <f t="shared" si="93"/>
        <v>0</v>
      </c>
      <c r="O218" s="15">
        <f t="shared" si="94"/>
        <v>0</v>
      </c>
      <c r="P218" s="96"/>
      <c r="Q218" s="96"/>
      <c r="R218" s="65"/>
      <c r="S218" s="16">
        <f t="shared" si="95"/>
        <v>0</v>
      </c>
      <c r="T218" s="16">
        <f t="shared" si="96"/>
        <v>0</v>
      </c>
      <c r="U218" s="16">
        <f t="shared" si="97"/>
        <v>0</v>
      </c>
      <c r="V218" s="15">
        <f t="shared" si="98"/>
        <v>0</v>
      </c>
      <c r="W218" s="84"/>
      <c r="X218" s="84"/>
      <c r="Y218" s="61">
        <v>100</v>
      </c>
      <c r="Z218" s="16">
        <f t="shared" si="99"/>
        <v>0</v>
      </c>
      <c r="AA218" s="16">
        <f t="shared" si="100"/>
        <v>0</v>
      </c>
      <c r="AB218" s="16">
        <f t="shared" si="101"/>
        <v>0</v>
      </c>
      <c r="AC218" s="15">
        <f t="shared" si="102"/>
        <v>0</v>
      </c>
      <c r="AD218" s="18">
        <f t="shared" si="103"/>
        <v>0</v>
      </c>
      <c r="AE218" s="19">
        <f t="shared" si="104"/>
        <v>0</v>
      </c>
      <c r="AF218" s="19">
        <f t="shared" si="105"/>
        <v>202</v>
      </c>
    </row>
    <row r="219" spans="1:32" x14ac:dyDescent="0.25">
      <c r="A219" s="68">
        <v>212</v>
      </c>
      <c r="B219" s="70"/>
      <c r="C219" s="58"/>
      <c r="D219" s="59"/>
      <c r="E219" s="14">
        <f t="shared" si="87"/>
        <v>0</v>
      </c>
      <c r="F219" s="14">
        <f t="shared" si="88"/>
        <v>0</v>
      </c>
      <c r="G219" s="14">
        <f t="shared" si="89"/>
        <v>0</v>
      </c>
      <c r="H219" s="15">
        <f t="shared" si="90"/>
        <v>0</v>
      </c>
      <c r="I219" s="84"/>
      <c r="J219" s="84"/>
      <c r="K219" s="61"/>
      <c r="L219" s="14">
        <f t="shared" si="91"/>
        <v>0</v>
      </c>
      <c r="M219" s="14">
        <f t="shared" si="92"/>
        <v>0</v>
      </c>
      <c r="N219" s="14">
        <f t="shared" si="93"/>
        <v>0</v>
      </c>
      <c r="O219" s="15">
        <f t="shared" si="94"/>
        <v>0</v>
      </c>
      <c r="P219" s="96"/>
      <c r="Q219" s="96"/>
      <c r="R219" s="65"/>
      <c r="S219" s="16">
        <f t="shared" si="95"/>
        <v>0</v>
      </c>
      <c r="T219" s="16">
        <f t="shared" si="96"/>
        <v>0</v>
      </c>
      <c r="U219" s="16">
        <f t="shared" si="97"/>
        <v>0</v>
      </c>
      <c r="V219" s="15">
        <f t="shared" si="98"/>
        <v>0</v>
      </c>
      <c r="W219" s="84"/>
      <c r="X219" s="84"/>
      <c r="Y219" s="61">
        <v>100</v>
      </c>
      <c r="Z219" s="16">
        <f t="shared" si="99"/>
        <v>0</v>
      </c>
      <c r="AA219" s="16">
        <f t="shared" si="100"/>
        <v>0</v>
      </c>
      <c r="AB219" s="16">
        <f t="shared" si="101"/>
        <v>0</v>
      </c>
      <c r="AC219" s="15">
        <f t="shared" si="102"/>
        <v>0</v>
      </c>
      <c r="AD219" s="18">
        <f t="shared" si="103"/>
        <v>0</v>
      </c>
      <c r="AE219" s="19">
        <f t="shared" si="104"/>
        <v>0</v>
      </c>
      <c r="AF219" s="19">
        <f t="shared" si="105"/>
        <v>202</v>
      </c>
    </row>
    <row r="220" spans="1:32" x14ac:dyDescent="0.25">
      <c r="A220" s="68">
        <v>213</v>
      </c>
      <c r="B220" s="70"/>
      <c r="C220" s="58"/>
      <c r="D220" s="59"/>
      <c r="E220" s="14">
        <f t="shared" si="87"/>
        <v>0</v>
      </c>
      <c r="F220" s="14">
        <f t="shared" si="88"/>
        <v>0</v>
      </c>
      <c r="G220" s="14">
        <f t="shared" si="89"/>
        <v>0</v>
      </c>
      <c r="H220" s="15">
        <f t="shared" si="90"/>
        <v>0</v>
      </c>
      <c r="I220" s="84"/>
      <c r="J220" s="84"/>
      <c r="K220" s="61"/>
      <c r="L220" s="14">
        <f t="shared" si="91"/>
        <v>0</v>
      </c>
      <c r="M220" s="14">
        <f t="shared" si="92"/>
        <v>0</v>
      </c>
      <c r="N220" s="14">
        <f t="shared" si="93"/>
        <v>0</v>
      </c>
      <c r="O220" s="15">
        <f t="shared" si="94"/>
        <v>0</v>
      </c>
      <c r="P220" s="96"/>
      <c r="Q220" s="96"/>
      <c r="R220" s="65"/>
      <c r="S220" s="16">
        <f t="shared" si="95"/>
        <v>0</v>
      </c>
      <c r="T220" s="16">
        <f t="shared" si="96"/>
        <v>0</v>
      </c>
      <c r="U220" s="16">
        <f t="shared" si="97"/>
        <v>0</v>
      </c>
      <c r="V220" s="15">
        <f t="shared" si="98"/>
        <v>0</v>
      </c>
      <c r="W220" s="84"/>
      <c r="X220" s="84"/>
      <c r="Y220" s="61">
        <v>100</v>
      </c>
      <c r="Z220" s="16">
        <f t="shared" si="99"/>
        <v>0</v>
      </c>
      <c r="AA220" s="16">
        <f t="shared" si="100"/>
        <v>0</v>
      </c>
      <c r="AB220" s="16">
        <f t="shared" si="101"/>
        <v>0</v>
      </c>
      <c r="AC220" s="15">
        <f t="shared" si="102"/>
        <v>0</v>
      </c>
      <c r="AD220" s="18">
        <f t="shared" si="103"/>
        <v>0</v>
      </c>
      <c r="AE220" s="19">
        <f t="shared" si="104"/>
        <v>0</v>
      </c>
      <c r="AF220" s="19">
        <f t="shared" si="105"/>
        <v>202</v>
      </c>
    </row>
    <row r="221" spans="1:32" x14ac:dyDescent="0.25">
      <c r="A221" s="68">
        <v>214</v>
      </c>
      <c r="B221" s="70"/>
      <c r="C221" s="58"/>
      <c r="D221" s="59"/>
      <c r="E221" s="14">
        <f t="shared" si="87"/>
        <v>0</v>
      </c>
      <c r="F221" s="14">
        <f t="shared" si="88"/>
        <v>0</v>
      </c>
      <c r="G221" s="14">
        <f t="shared" si="89"/>
        <v>0</v>
      </c>
      <c r="H221" s="15">
        <f t="shared" si="90"/>
        <v>0</v>
      </c>
      <c r="I221" s="84"/>
      <c r="J221" s="84"/>
      <c r="K221" s="61"/>
      <c r="L221" s="14">
        <f t="shared" si="91"/>
        <v>0</v>
      </c>
      <c r="M221" s="14">
        <f t="shared" si="92"/>
        <v>0</v>
      </c>
      <c r="N221" s="14">
        <f t="shared" si="93"/>
        <v>0</v>
      </c>
      <c r="O221" s="15">
        <f t="shared" si="94"/>
        <v>0</v>
      </c>
      <c r="P221" s="96"/>
      <c r="Q221" s="96"/>
      <c r="R221" s="65"/>
      <c r="S221" s="16">
        <f t="shared" si="95"/>
        <v>0</v>
      </c>
      <c r="T221" s="16">
        <f t="shared" si="96"/>
        <v>0</v>
      </c>
      <c r="U221" s="16">
        <f t="shared" si="97"/>
        <v>0</v>
      </c>
      <c r="V221" s="15">
        <f t="shared" si="98"/>
        <v>0</v>
      </c>
      <c r="W221" s="84"/>
      <c r="X221" s="84"/>
      <c r="Y221" s="61">
        <v>100</v>
      </c>
      <c r="Z221" s="16">
        <f t="shared" si="99"/>
        <v>0</v>
      </c>
      <c r="AA221" s="16">
        <f t="shared" si="100"/>
        <v>0</v>
      </c>
      <c r="AB221" s="16">
        <f t="shared" si="101"/>
        <v>0</v>
      </c>
      <c r="AC221" s="15">
        <f t="shared" si="102"/>
        <v>0</v>
      </c>
      <c r="AD221" s="18">
        <f t="shared" si="103"/>
        <v>0</v>
      </c>
      <c r="AE221" s="19">
        <f t="shared" si="104"/>
        <v>0</v>
      </c>
      <c r="AF221" s="19">
        <f t="shared" si="105"/>
        <v>202</v>
      </c>
    </row>
    <row r="222" spans="1:32" x14ac:dyDescent="0.25">
      <c r="A222" s="68">
        <v>215</v>
      </c>
      <c r="B222" s="70"/>
      <c r="C222" s="58"/>
      <c r="D222" s="59"/>
      <c r="E222" s="14">
        <f t="shared" si="87"/>
        <v>0</v>
      </c>
      <c r="F222" s="14">
        <f t="shared" si="88"/>
        <v>0</v>
      </c>
      <c r="G222" s="14">
        <f t="shared" si="89"/>
        <v>0</v>
      </c>
      <c r="H222" s="15">
        <f t="shared" si="90"/>
        <v>0</v>
      </c>
      <c r="I222" s="84"/>
      <c r="J222" s="84"/>
      <c r="K222" s="61"/>
      <c r="L222" s="14">
        <f t="shared" si="91"/>
        <v>0</v>
      </c>
      <c r="M222" s="14">
        <f t="shared" si="92"/>
        <v>0</v>
      </c>
      <c r="N222" s="14">
        <f t="shared" si="93"/>
        <v>0</v>
      </c>
      <c r="O222" s="15">
        <f t="shared" si="94"/>
        <v>0</v>
      </c>
      <c r="P222" s="96"/>
      <c r="Q222" s="96"/>
      <c r="R222" s="65"/>
      <c r="S222" s="16">
        <f t="shared" si="95"/>
        <v>0</v>
      </c>
      <c r="T222" s="16">
        <f t="shared" si="96"/>
        <v>0</v>
      </c>
      <c r="U222" s="16">
        <f t="shared" si="97"/>
        <v>0</v>
      </c>
      <c r="V222" s="15">
        <f t="shared" si="98"/>
        <v>0</v>
      </c>
      <c r="W222" s="84"/>
      <c r="X222" s="84"/>
      <c r="Y222" s="61">
        <v>100</v>
      </c>
      <c r="Z222" s="16">
        <f t="shared" si="99"/>
        <v>0</v>
      </c>
      <c r="AA222" s="16">
        <f t="shared" si="100"/>
        <v>0</v>
      </c>
      <c r="AB222" s="16">
        <f t="shared" si="101"/>
        <v>0</v>
      </c>
      <c r="AC222" s="15">
        <f t="shared" si="102"/>
        <v>0</v>
      </c>
      <c r="AD222" s="18">
        <f t="shared" si="103"/>
        <v>0</v>
      </c>
      <c r="AE222" s="19">
        <f t="shared" si="104"/>
        <v>0</v>
      </c>
      <c r="AF222" s="19">
        <f t="shared" si="105"/>
        <v>202</v>
      </c>
    </row>
    <row r="223" spans="1:32" x14ac:dyDescent="0.25">
      <c r="A223" s="68">
        <v>216</v>
      </c>
      <c r="B223" s="70"/>
      <c r="C223" s="58"/>
      <c r="D223" s="59"/>
      <c r="E223" s="14">
        <f t="shared" si="87"/>
        <v>0</v>
      </c>
      <c r="F223" s="14">
        <f t="shared" si="88"/>
        <v>0</v>
      </c>
      <c r="G223" s="14">
        <f t="shared" si="89"/>
        <v>0</v>
      </c>
      <c r="H223" s="15">
        <f t="shared" si="90"/>
        <v>0</v>
      </c>
      <c r="I223" s="84"/>
      <c r="J223" s="84"/>
      <c r="K223" s="61"/>
      <c r="L223" s="14">
        <f t="shared" si="91"/>
        <v>0</v>
      </c>
      <c r="M223" s="14">
        <f t="shared" si="92"/>
        <v>0</v>
      </c>
      <c r="N223" s="14">
        <f t="shared" si="93"/>
        <v>0</v>
      </c>
      <c r="O223" s="15">
        <f t="shared" si="94"/>
        <v>0</v>
      </c>
      <c r="P223" s="96"/>
      <c r="Q223" s="96"/>
      <c r="R223" s="65"/>
      <c r="S223" s="16">
        <f t="shared" si="95"/>
        <v>0</v>
      </c>
      <c r="T223" s="16">
        <f t="shared" si="96"/>
        <v>0</v>
      </c>
      <c r="U223" s="16">
        <f t="shared" si="97"/>
        <v>0</v>
      </c>
      <c r="V223" s="15">
        <f t="shared" si="98"/>
        <v>0</v>
      </c>
      <c r="W223" s="84"/>
      <c r="X223" s="84"/>
      <c r="Y223" s="61">
        <v>100</v>
      </c>
      <c r="Z223" s="16">
        <f t="shared" si="99"/>
        <v>0</v>
      </c>
      <c r="AA223" s="16">
        <f t="shared" si="100"/>
        <v>0</v>
      </c>
      <c r="AB223" s="16">
        <f t="shared" si="101"/>
        <v>0</v>
      </c>
      <c r="AC223" s="15">
        <f t="shared" si="102"/>
        <v>0</v>
      </c>
      <c r="AD223" s="18">
        <f t="shared" si="103"/>
        <v>0</v>
      </c>
      <c r="AE223" s="19">
        <f t="shared" si="104"/>
        <v>0</v>
      </c>
      <c r="AF223" s="19">
        <f t="shared" si="105"/>
        <v>202</v>
      </c>
    </row>
    <row r="224" spans="1:32" x14ac:dyDescent="0.25">
      <c r="A224" s="68">
        <v>217</v>
      </c>
      <c r="B224" s="70"/>
      <c r="C224" s="58"/>
      <c r="D224" s="59"/>
      <c r="E224" s="14">
        <f t="shared" si="87"/>
        <v>0</v>
      </c>
      <c r="F224" s="14">
        <f t="shared" si="88"/>
        <v>0</v>
      </c>
      <c r="G224" s="14">
        <f t="shared" si="89"/>
        <v>0</v>
      </c>
      <c r="H224" s="15">
        <f t="shared" si="90"/>
        <v>0</v>
      </c>
      <c r="I224" s="84"/>
      <c r="J224" s="84"/>
      <c r="K224" s="61"/>
      <c r="L224" s="14">
        <f t="shared" si="91"/>
        <v>0</v>
      </c>
      <c r="M224" s="14">
        <f t="shared" si="92"/>
        <v>0</v>
      </c>
      <c r="N224" s="14">
        <f t="shared" si="93"/>
        <v>0</v>
      </c>
      <c r="O224" s="15">
        <f t="shared" si="94"/>
        <v>0</v>
      </c>
      <c r="P224" s="96"/>
      <c r="Q224" s="96"/>
      <c r="R224" s="65"/>
      <c r="S224" s="16">
        <f t="shared" si="95"/>
        <v>0</v>
      </c>
      <c r="T224" s="16">
        <f t="shared" si="96"/>
        <v>0</v>
      </c>
      <c r="U224" s="16">
        <f t="shared" si="97"/>
        <v>0</v>
      </c>
      <c r="V224" s="15">
        <f t="shared" si="98"/>
        <v>0</v>
      </c>
      <c r="W224" s="84"/>
      <c r="X224" s="84"/>
      <c r="Y224" s="61">
        <v>100</v>
      </c>
      <c r="Z224" s="16">
        <f t="shared" si="99"/>
        <v>0</v>
      </c>
      <c r="AA224" s="16">
        <f t="shared" si="100"/>
        <v>0</v>
      </c>
      <c r="AB224" s="16">
        <f t="shared" si="101"/>
        <v>0</v>
      </c>
      <c r="AC224" s="15">
        <f t="shared" si="102"/>
        <v>0</v>
      </c>
      <c r="AD224" s="18">
        <f t="shared" si="103"/>
        <v>0</v>
      </c>
      <c r="AE224" s="19">
        <f t="shared" si="104"/>
        <v>0</v>
      </c>
      <c r="AF224" s="19">
        <f t="shared" si="105"/>
        <v>202</v>
      </c>
    </row>
    <row r="225" spans="1:32" x14ac:dyDescent="0.25">
      <c r="A225" s="68">
        <v>218</v>
      </c>
      <c r="B225" s="70"/>
      <c r="C225" s="58"/>
      <c r="D225" s="59"/>
      <c r="E225" s="14">
        <f t="shared" si="87"/>
        <v>0</v>
      </c>
      <c r="F225" s="14">
        <f t="shared" si="88"/>
        <v>0</v>
      </c>
      <c r="G225" s="14">
        <f t="shared" si="89"/>
        <v>0</v>
      </c>
      <c r="H225" s="15">
        <f t="shared" si="90"/>
        <v>0</v>
      </c>
      <c r="I225" s="84"/>
      <c r="J225" s="84"/>
      <c r="K225" s="61"/>
      <c r="L225" s="14">
        <f t="shared" si="91"/>
        <v>0</v>
      </c>
      <c r="M225" s="14">
        <f t="shared" si="92"/>
        <v>0</v>
      </c>
      <c r="N225" s="14">
        <f t="shared" si="93"/>
        <v>0</v>
      </c>
      <c r="O225" s="15">
        <f t="shared" si="94"/>
        <v>0</v>
      </c>
      <c r="P225" s="96"/>
      <c r="Q225" s="96"/>
      <c r="R225" s="65"/>
      <c r="S225" s="16">
        <f t="shared" si="95"/>
        <v>0</v>
      </c>
      <c r="T225" s="16">
        <f t="shared" si="96"/>
        <v>0</v>
      </c>
      <c r="U225" s="16">
        <f t="shared" si="97"/>
        <v>0</v>
      </c>
      <c r="V225" s="15">
        <f t="shared" si="98"/>
        <v>0</v>
      </c>
      <c r="W225" s="84"/>
      <c r="X225" s="84"/>
      <c r="Y225" s="61">
        <v>100</v>
      </c>
      <c r="Z225" s="16">
        <f t="shared" si="99"/>
        <v>0</v>
      </c>
      <c r="AA225" s="16">
        <f t="shared" si="100"/>
        <v>0</v>
      </c>
      <c r="AB225" s="16">
        <f t="shared" si="101"/>
        <v>0</v>
      </c>
      <c r="AC225" s="15">
        <f t="shared" si="102"/>
        <v>0</v>
      </c>
      <c r="AD225" s="18">
        <f t="shared" si="103"/>
        <v>0</v>
      </c>
      <c r="AE225" s="19">
        <f t="shared" si="104"/>
        <v>0</v>
      </c>
      <c r="AF225" s="19">
        <f t="shared" si="105"/>
        <v>202</v>
      </c>
    </row>
    <row r="226" spans="1:32" x14ac:dyDescent="0.25">
      <c r="A226" s="68">
        <v>219</v>
      </c>
      <c r="B226" s="70"/>
      <c r="C226" s="58"/>
      <c r="D226" s="59"/>
      <c r="E226" s="14">
        <f t="shared" si="87"/>
        <v>0</v>
      </c>
      <c r="F226" s="14">
        <f t="shared" si="88"/>
        <v>0</v>
      </c>
      <c r="G226" s="14">
        <f t="shared" si="89"/>
        <v>0</v>
      </c>
      <c r="H226" s="15">
        <f t="shared" si="90"/>
        <v>0</v>
      </c>
      <c r="I226" s="84"/>
      <c r="J226" s="84"/>
      <c r="K226" s="61"/>
      <c r="L226" s="14">
        <f t="shared" si="91"/>
        <v>0</v>
      </c>
      <c r="M226" s="14">
        <f t="shared" si="92"/>
        <v>0</v>
      </c>
      <c r="N226" s="14">
        <f t="shared" si="93"/>
        <v>0</v>
      </c>
      <c r="O226" s="15">
        <f t="shared" si="94"/>
        <v>0</v>
      </c>
      <c r="P226" s="96"/>
      <c r="Q226" s="96"/>
      <c r="R226" s="65"/>
      <c r="S226" s="16">
        <f t="shared" si="95"/>
        <v>0</v>
      </c>
      <c r="T226" s="16">
        <f t="shared" si="96"/>
        <v>0</v>
      </c>
      <c r="U226" s="16">
        <f t="shared" si="97"/>
        <v>0</v>
      </c>
      <c r="V226" s="15">
        <f t="shared" si="98"/>
        <v>0</v>
      </c>
      <c r="W226" s="84"/>
      <c r="X226" s="84"/>
      <c r="Y226" s="61">
        <v>100</v>
      </c>
      <c r="Z226" s="16">
        <f t="shared" si="99"/>
        <v>0</v>
      </c>
      <c r="AA226" s="16">
        <f t="shared" si="100"/>
        <v>0</v>
      </c>
      <c r="AB226" s="16">
        <f t="shared" si="101"/>
        <v>0</v>
      </c>
      <c r="AC226" s="15">
        <f t="shared" si="102"/>
        <v>0</v>
      </c>
      <c r="AD226" s="18">
        <f t="shared" si="103"/>
        <v>0</v>
      </c>
      <c r="AE226" s="19">
        <f t="shared" si="104"/>
        <v>0</v>
      </c>
      <c r="AF226" s="19">
        <f t="shared" si="105"/>
        <v>202</v>
      </c>
    </row>
    <row r="227" spans="1:32" x14ac:dyDescent="0.25">
      <c r="A227" s="68">
        <v>220</v>
      </c>
      <c r="B227" s="70"/>
      <c r="C227" s="58"/>
      <c r="D227" s="59"/>
      <c r="E227" s="14">
        <f t="shared" si="87"/>
        <v>0</v>
      </c>
      <c r="F227" s="14">
        <f t="shared" si="88"/>
        <v>0</v>
      </c>
      <c r="G227" s="14">
        <f t="shared" si="89"/>
        <v>0</v>
      </c>
      <c r="H227" s="15">
        <f t="shared" si="90"/>
        <v>0</v>
      </c>
      <c r="I227" s="84"/>
      <c r="J227" s="84"/>
      <c r="K227" s="61"/>
      <c r="L227" s="14">
        <f t="shared" si="91"/>
        <v>0</v>
      </c>
      <c r="M227" s="14">
        <f t="shared" si="92"/>
        <v>0</v>
      </c>
      <c r="N227" s="14">
        <f t="shared" si="93"/>
        <v>0</v>
      </c>
      <c r="O227" s="15">
        <f t="shared" si="94"/>
        <v>0</v>
      </c>
      <c r="P227" s="96"/>
      <c r="Q227" s="96"/>
      <c r="R227" s="65"/>
      <c r="S227" s="16">
        <f t="shared" si="95"/>
        <v>0</v>
      </c>
      <c r="T227" s="16">
        <f t="shared" si="96"/>
        <v>0</v>
      </c>
      <c r="U227" s="16">
        <f t="shared" si="97"/>
        <v>0</v>
      </c>
      <c r="V227" s="15">
        <f t="shared" si="98"/>
        <v>0</v>
      </c>
      <c r="W227" s="84"/>
      <c r="X227" s="84"/>
      <c r="Y227" s="61">
        <v>100</v>
      </c>
      <c r="Z227" s="16">
        <f t="shared" si="99"/>
        <v>0</v>
      </c>
      <c r="AA227" s="16">
        <f t="shared" si="100"/>
        <v>0</v>
      </c>
      <c r="AB227" s="16">
        <f t="shared" si="101"/>
        <v>0</v>
      </c>
      <c r="AC227" s="15">
        <f t="shared" si="102"/>
        <v>0</v>
      </c>
      <c r="AD227" s="18">
        <f t="shared" si="103"/>
        <v>0</v>
      </c>
      <c r="AE227" s="19">
        <f t="shared" si="104"/>
        <v>0</v>
      </c>
      <c r="AF227" s="19">
        <f t="shared" si="105"/>
        <v>202</v>
      </c>
    </row>
    <row r="228" spans="1:32" x14ac:dyDescent="0.25">
      <c r="A228" s="68">
        <v>221</v>
      </c>
      <c r="B228" s="70"/>
      <c r="C228" s="58"/>
      <c r="D228" s="59"/>
      <c r="E228" s="14">
        <f t="shared" si="87"/>
        <v>0</v>
      </c>
      <c r="F228" s="14">
        <f t="shared" si="88"/>
        <v>0</v>
      </c>
      <c r="G228" s="14">
        <f t="shared" si="89"/>
        <v>0</v>
      </c>
      <c r="H228" s="15">
        <f t="shared" si="90"/>
        <v>0</v>
      </c>
      <c r="I228" s="84"/>
      <c r="J228" s="84"/>
      <c r="K228" s="61"/>
      <c r="L228" s="14">
        <f t="shared" si="91"/>
        <v>0</v>
      </c>
      <c r="M228" s="14">
        <f t="shared" si="92"/>
        <v>0</v>
      </c>
      <c r="N228" s="14">
        <f t="shared" si="93"/>
        <v>0</v>
      </c>
      <c r="O228" s="15">
        <f t="shared" si="94"/>
        <v>0</v>
      </c>
      <c r="P228" s="96"/>
      <c r="Q228" s="96"/>
      <c r="R228" s="65"/>
      <c r="S228" s="16">
        <f t="shared" si="95"/>
        <v>0</v>
      </c>
      <c r="T228" s="16">
        <f t="shared" si="96"/>
        <v>0</v>
      </c>
      <c r="U228" s="16">
        <f t="shared" si="97"/>
        <v>0</v>
      </c>
      <c r="V228" s="15">
        <f t="shared" si="98"/>
        <v>0</v>
      </c>
      <c r="W228" s="84"/>
      <c r="X228" s="84"/>
      <c r="Y228" s="61">
        <v>100</v>
      </c>
      <c r="Z228" s="16">
        <f t="shared" si="99"/>
        <v>0</v>
      </c>
      <c r="AA228" s="16">
        <f t="shared" si="100"/>
        <v>0</v>
      </c>
      <c r="AB228" s="16">
        <f t="shared" si="101"/>
        <v>0</v>
      </c>
      <c r="AC228" s="15">
        <f t="shared" si="102"/>
        <v>0</v>
      </c>
      <c r="AD228" s="18">
        <f t="shared" si="103"/>
        <v>0</v>
      </c>
      <c r="AE228" s="19">
        <f t="shared" si="104"/>
        <v>0</v>
      </c>
      <c r="AF228" s="19">
        <f t="shared" si="105"/>
        <v>202</v>
      </c>
    </row>
    <row r="229" spans="1:32" x14ac:dyDescent="0.25">
      <c r="A229" s="68">
        <v>222</v>
      </c>
      <c r="B229" s="70"/>
      <c r="C229" s="58"/>
      <c r="D229" s="59"/>
      <c r="E229" s="14">
        <f t="shared" si="87"/>
        <v>0</v>
      </c>
      <c r="F229" s="14">
        <f t="shared" si="88"/>
        <v>0</v>
      </c>
      <c r="G229" s="14">
        <f t="shared" si="89"/>
        <v>0</v>
      </c>
      <c r="H229" s="15">
        <f t="shared" si="90"/>
        <v>0</v>
      </c>
      <c r="I229" s="84"/>
      <c r="J229" s="84"/>
      <c r="K229" s="61"/>
      <c r="L229" s="14">
        <f t="shared" si="91"/>
        <v>0</v>
      </c>
      <c r="M229" s="14">
        <f t="shared" si="92"/>
        <v>0</v>
      </c>
      <c r="N229" s="14">
        <f t="shared" si="93"/>
        <v>0</v>
      </c>
      <c r="O229" s="15">
        <f t="shared" si="94"/>
        <v>0</v>
      </c>
      <c r="P229" s="96"/>
      <c r="Q229" s="96"/>
      <c r="R229" s="65"/>
      <c r="S229" s="16">
        <f t="shared" si="95"/>
        <v>0</v>
      </c>
      <c r="T229" s="16">
        <f t="shared" si="96"/>
        <v>0</v>
      </c>
      <c r="U229" s="16">
        <f t="shared" si="97"/>
        <v>0</v>
      </c>
      <c r="V229" s="15">
        <f t="shared" si="98"/>
        <v>0</v>
      </c>
      <c r="W229" s="84"/>
      <c r="X229" s="84"/>
      <c r="Y229" s="61">
        <v>100</v>
      </c>
      <c r="Z229" s="16">
        <f t="shared" si="99"/>
        <v>0</v>
      </c>
      <c r="AA229" s="16">
        <f t="shared" si="100"/>
        <v>0</v>
      </c>
      <c r="AB229" s="16">
        <f t="shared" si="101"/>
        <v>0</v>
      </c>
      <c r="AC229" s="15">
        <f t="shared" si="102"/>
        <v>0</v>
      </c>
      <c r="AD229" s="18">
        <f t="shared" si="103"/>
        <v>0</v>
      </c>
      <c r="AE229" s="19">
        <f t="shared" si="104"/>
        <v>0</v>
      </c>
      <c r="AF229" s="19">
        <f t="shared" si="105"/>
        <v>202</v>
      </c>
    </row>
    <row r="230" spans="1:32" x14ac:dyDescent="0.25">
      <c r="A230" s="68">
        <v>223</v>
      </c>
      <c r="B230" s="57"/>
      <c r="C230" s="58"/>
      <c r="D230" s="59"/>
      <c r="E230" s="14">
        <f t="shared" si="87"/>
        <v>0</v>
      </c>
      <c r="F230" s="14">
        <f t="shared" si="88"/>
        <v>0</v>
      </c>
      <c r="G230" s="14">
        <f t="shared" si="89"/>
        <v>0</v>
      </c>
      <c r="H230" s="15">
        <f t="shared" si="90"/>
        <v>0</v>
      </c>
      <c r="I230" s="84"/>
      <c r="J230" s="84"/>
      <c r="K230" s="61"/>
      <c r="L230" s="14">
        <f t="shared" si="91"/>
        <v>0</v>
      </c>
      <c r="M230" s="14">
        <f t="shared" si="92"/>
        <v>0</v>
      </c>
      <c r="N230" s="14">
        <f t="shared" si="93"/>
        <v>0</v>
      </c>
      <c r="O230" s="15">
        <f t="shared" si="94"/>
        <v>0</v>
      </c>
      <c r="P230" s="96"/>
      <c r="Q230" s="96"/>
      <c r="R230" s="65"/>
      <c r="S230" s="16">
        <f t="shared" si="95"/>
        <v>0</v>
      </c>
      <c r="T230" s="16">
        <f t="shared" si="96"/>
        <v>0</v>
      </c>
      <c r="U230" s="16">
        <f t="shared" si="97"/>
        <v>0</v>
      </c>
      <c r="V230" s="15">
        <f t="shared" si="98"/>
        <v>0</v>
      </c>
      <c r="W230" s="84"/>
      <c r="X230" s="84"/>
      <c r="Y230" s="61">
        <v>100</v>
      </c>
      <c r="Z230" s="16">
        <f t="shared" si="99"/>
        <v>0</v>
      </c>
      <c r="AA230" s="16">
        <f t="shared" si="100"/>
        <v>0</v>
      </c>
      <c r="AB230" s="16">
        <f t="shared" si="101"/>
        <v>0</v>
      </c>
      <c r="AC230" s="15">
        <f t="shared" si="102"/>
        <v>0</v>
      </c>
      <c r="AD230" s="18">
        <f t="shared" si="103"/>
        <v>0</v>
      </c>
      <c r="AE230" s="19">
        <f t="shared" si="104"/>
        <v>0</v>
      </c>
      <c r="AF230" s="19">
        <f t="shared" si="105"/>
        <v>202</v>
      </c>
    </row>
    <row r="231" spans="1:32" x14ac:dyDescent="0.25">
      <c r="A231" s="68">
        <v>224</v>
      </c>
      <c r="B231" s="57"/>
      <c r="C231" s="58"/>
      <c r="D231" s="59"/>
      <c r="E231" s="14">
        <f t="shared" si="87"/>
        <v>0</v>
      </c>
      <c r="F231" s="14">
        <f t="shared" si="88"/>
        <v>0</v>
      </c>
      <c r="G231" s="14">
        <f t="shared" si="89"/>
        <v>0</v>
      </c>
      <c r="H231" s="15">
        <f t="shared" si="90"/>
        <v>0</v>
      </c>
      <c r="I231" s="84"/>
      <c r="J231" s="84"/>
      <c r="K231" s="61"/>
      <c r="L231" s="14">
        <f t="shared" si="91"/>
        <v>0</v>
      </c>
      <c r="M231" s="14">
        <f t="shared" si="92"/>
        <v>0</v>
      </c>
      <c r="N231" s="14">
        <f t="shared" si="93"/>
        <v>0</v>
      </c>
      <c r="O231" s="15">
        <f t="shared" si="94"/>
        <v>0</v>
      </c>
      <c r="P231" s="96"/>
      <c r="Q231" s="96"/>
      <c r="R231" s="65"/>
      <c r="S231" s="16">
        <f t="shared" si="95"/>
        <v>0</v>
      </c>
      <c r="T231" s="16">
        <f t="shared" si="96"/>
        <v>0</v>
      </c>
      <c r="U231" s="16">
        <f t="shared" si="97"/>
        <v>0</v>
      </c>
      <c r="V231" s="15">
        <f t="shared" si="98"/>
        <v>0</v>
      </c>
      <c r="W231" s="84"/>
      <c r="X231" s="84"/>
      <c r="Y231" s="61">
        <v>100</v>
      </c>
      <c r="Z231" s="16">
        <f t="shared" si="99"/>
        <v>0</v>
      </c>
      <c r="AA231" s="16">
        <f t="shared" si="100"/>
        <v>0</v>
      </c>
      <c r="AB231" s="16">
        <f t="shared" si="101"/>
        <v>0</v>
      </c>
      <c r="AC231" s="15">
        <f t="shared" si="102"/>
        <v>0</v>
      </c>
      <c r="AD231" s="18">
        <f t="shared" si="103"/>
        <v>0</v>
      </c>
      <c r="AE231" s="19">
        <f t="shared" si="104"/>
        <v>0</v>
      </c>
      <c r="AF231" s="19">
        <f t="shared" si="105"/>
        <v>202</v>
      </c>
    </row>
    <row r="232" spans="1:32" x14ac:dyDescent="0.25">
      <c r="A232" s="68">
        <v>225</v>
      </c>
      <c r="B232" s="57"/>
      <c r="C232" s="58"/>
      <c r="D232" s="59"/>
      <c r="E232" s="14">
        <f t="shared" si="87"/>
        <v>0</v>
      </c>
      <c r="F232" s="14">
        <f t="shared" si="88"/>
        <v>0</v>
      </c>
      <c r="G232" s="14">
        <f t="shared" si="89"/>
        <v>0</v>
      </c>
      <c r="H232" s="15">
        <f t="shared" si="90"/>
        <v>0</v>
      </c>
      <c r="I232" s="84"/>
      <c r="J232" s="84"/>
      <c r="K232" s="61"/>
      <c r="L232" s="14">
        <f t="shared" si="91"/>
        <v>0</v>
      </c>
      <c r="M232" s="14">
        <f t="shared" si="92"/>
        <v>0</v>
      </c>
      <c r="N232" s="14">
        <f t="shared" si="93"/>
        <v>0</v>
      </c>
      <c r="O232" s="15">
        <f t="shared" si="94"/>
        <v>0</v>
      </c>
      <c r="P232" s="96"/>
      <c r="Q232" s="96"/>
      <c r="R232" s="65"/>
      <c r="S232" s="16">
        <f t="shared" si="95"/>
        <v>0</v>
      </c>
      <c r="T232" s="16">
        <f t="shared" si="96"/>
        <v>0</v>
      </c>
      <c r="U232" s="16">
        <f t="shared" si="97"/>
        <v>0</v>
      </c>
      <c r="V232" s="15">
        <f t="shared" si="98"/>
        <v>0</v>
      </c>
      <c r="W232" s="84"/>
      <c r="X232" s="84"/>
      <c r="Y232" s="61">
        <v>100</v>
      </c>
      <c r="Z232" s="16">
        <f t="shared" si="99"/>
        <v>0</v>
      </c>
      <c r="AA232" s="16">
        <f t="shared" si="100"/>
        <v>0</v>
      </c>
      <c r="AB232" s="16">
        <f t="shared" si="101"/>
        <v>0</v>
      </c>
      <c r="AC232" s="15">
        <f t="shared" si="102"/>
        <v>0</v>
      </c>
      <c r="AD232" s="18">
        <f t="shared" si="103"/>
        <v>0</v>
      </c>
      <c r="AE232" s="19">
        <f t="shared" si="104"/>
        <v>0</v>
      </c>
      <c r="AF232" s="19">
        <f t="shared" si="105"/>
        <v>202</v>
      </c>
    </row>
    <row r="233" spans="1:32" x14ac:dyDescent="0.25">
      <c r="A233" s="68">
        <v>226</v>
      </c>
      <c r="B233" s="57"/>
      <c r="C233" s="58"/>
      <c r="D233" s="59"/>
      <c r="E233" s="14">
        <f t="shared" si="87"/>
        <v>0</v>
      </c>
      <c r="F233" s="14">
        <f t="shared" si="88"/>
        <v>0</v>
      </c>
      <c r="G233" s="14">
        <f t="shared" si="89"/>
        <v>0</v>
      </c>
      <c r="H233" s="15">
        <f t="shared" si="90"/>
        <v>0</v>
      </c>
      <c r="I233" s="84"/>
      <c r="J233" s="84"/>
      <c r="K233" s="61"/>
      <c r="L233" s="14">
        <f t="shared" si="91"/>
        <v>0</v>
      </c>
      <c r="M233" s="14">
        <f t="shared" si="92"/>
        <v>0</v>
      </c>
      <c r="N233" s="14">
        <f t="shared" si="93"/>
        <v>0</v>
      </c>
      <c r="O233" s="15">
        <f t="shared" si="94"/>
        <v>0</v>
      </c>
      <c r="P233" s="96"/>
      <c r="Q233" s="96"/>
      <c r="R233" s="65"/>
      <c r="S233" s="16">
        <f t="shared" si="95"/>
        <v>0</v>
      </c>
      <c r="T233" s="16">
        <f t="shared" si="96"/>
        <v>0</v>
      </c>
      <c r="U233" s="16">
        <f t="shared" si="97"/>
        <v>0</v>
      </c>
      <c r="V233" s="15">
        <f t="shared" si="98"/>
        <v>0</v>
      </c>
      <c r="W233" s="84"/>
      <c r="X233" s="84"/>
      <c r="Y233" s="61">
        <v>100</v>
      </c>
      <c r="Z233" s="16">
        <f t="shared" si="99"/>
        <v>0</v>
      </c>
      <c r="AA233" s="16">
        <f t="shared" si="100"/>
        <v>0</v>
      </c>
      <c r="AB233" s="16">
        <f t="shared" si="101"/>
        <v>0</v>
      </c>
      <c r="AC233" s="15">
        <f t="shared" si="102"/>
        <v>0</v>
      </c>
      <c r="AD233" s="18">
        <f t="shared" si="103"/>
        <v>0</v>
      </c>
      <c r="AE233" s="19">
        <f t="shared" si="104"/>
        <v>0</v>
      </c>
      <c r="AF233" s="19">
        <f t="shared" si="105"/>
        <v>202</v>
      </c>
    </row>
    <row r="234" spans="1:32" x14ac:dyDescent="0.25">
      <c r="A234" s="68">
        <v>227</v>
      </c>
      <c r="B234" s="57"/>
      <c r="C234" s="58"/>
      <c r="D234" s="59"/>
      <c r="E234" s="14">
        <f t="shared" si="87"/>
        <v>0</v>
      </c>
      <c r="F234" s="14">
        <f t="shared" si="88"/>
        <v>0</v>
      </c>
      <c r="G234" s="14">
        <f t="shared" si="89"/>
        <v>0</v>
      </c>
      <c r="H234" s="15">
        <f t="shared" si="90"/>
        <v>0</v>
      </c>
      <c r="I234" s="84"/>
      <c r="J234" s="84"/>
      <c r="K234" s="61"/>
      <c r="L234" s="14">
        <f t="shared" si="91"/>
        <v>0</v>
      </c>
      <c r="M234" s="14">
        <f t="shared" si="92"/>
        <v>0</v>
      </c>
      <c r="N234" s="14">
        <f t="shared" si="93"/>
        <v>0</v>
      </c>
      <c r="O234" s="15">
        <f t="shared" si="94"/>
        <v>0</v>
      </c>
      <c r="P234" s="96"/>
      <c r="Q234" s="96"/>
      <c r="R234" s="65"/>
      <c r="S234" s="16">
        <f t="shared" si="95"/>
        <v>0</v>
      </c>
      <c r="T234" s="16">
        <f t="shared" si="96"/>
        <v>0</v>
      </c>
      <c r="U234" s="16">
        <f t="shared" si="97"/>
        <v>0</v>
      </c>
      <c r="V234" s="15">
        <f t="shared" si="98"/>
        <v>0</v>
      </c>
      <c r="W234" s="84"/>
      <c r="X234" s="84"/>
      <c r="Y234" s="61">
        <v>100</v>
      </c>
      <c r="Z234" s="16">
        <f t="shared" si="99"/>
        <v>0</v>
      </c>
      <c r="AA234" s="16">
        <f t="shared" si="100"/>
        <v>0</v>
      </c>
      <c r="AB234" s="16">
        <f t="shared" si="101"/>
        <v>0</v>
      </c>
      <c r="AC234" s="15">
        <f t="shared" si="102"/>
        <v>0</v>
      </c>
      <c r="AD234" s="18">
        <f t="shared" si="103"/>
        <v>0</v>
      </c>
      <c r="AE234" s="19">
        <f t="shared" si="104"/>
        <v>0</v>
      </c>
      <c r="AF234" s="19">
        <f t="shared" si="105"/>
        <v>202</v>
      </c>
    </row>
    <row r="235" spans="1:32" x14ac:dyDescent="0.25">
      <c r="A235" s="68">
        <v>228</v>
      </c>
      <c r="B235" s="57"/>
      <c r="C235" s="58"/>
      <c r="D235" s="59"/>
      <c r="E235" s="14">
        <f t="shared" si="87"/>
        <v>0</v>
      </c>
      <c r="F235" s="14">
        <f t="shared" si="88"/>
        <v>0</v>
      </c>
      <c r="G235" s="14">
        <f t="shared" si="89"/>
        <v>0</v>
      </c>
      <c r="H235" s="15">
        <f t="shared" si="90"/>
        <v>0</v>
      </c>
      <c r="I235" s="84"/>
      <c r="J235" s="84"/>
      <c r="K235" s="61"/>
      <c r="L235" s="14">
        <f t="shared" si="91"/>
        <v>0</v>
      </c>
      <c r="M235" s="14">
        <f t="shared" si="92"/>
        <v>0</v>
      </c>
      <c r="N235" s="14">
        <f t="shared" si="93"/>
        <v>0</v>
      </c>
      <c r="O235" s="15">
        <f t="shared" si="94"/>
        <v>0</v>
      </c>
      <c r="P235" s="96"/>
      <c r="Q235" s="96"/>
      <c r="R235" s="65"/>
      <c r="S235" s="16">
        <f t="shared" si="95"/>
        <v>0</v>
      </c>
      <c r="T235" s="16">
        <f t="shared" si="96"/>
        <v>0</v>
      </c>
      <c r="U235" s="16">
        <f t="shared" si="97"/>
        <v>0</v>
      </c>
      <c r="V235" s="15">
        <f t="shared" si="98"/>
        <v>0</v>
      </c>
      <c r="W235" s="84"/>
      <c r="X235" s="84"/>
      <c r="Y235" s="61">
        <v>100</v>
      </c>
      <c r="Z235" s="16">
        <f t="shared" si="99"/>
        <v>0</v>
      </c>
      <c r="AA235" s="16">
        <f t="shared" si="100"/>
        <v>0</v>
      </c>
      <c r="AB235" s="16">
        <f t="shared" si="101"/>
        <v>0</v>
      </c>
      <c r="AC235" s="15">
        <f t="shared" si="102"/>
        <v>0</v>
      </c>
      <c r="AD235" s="18">
        <f t="shared" si="103"/>
        <v>0</v>
      </c>
      <c r="AE235" s="19">
        <f t="shared" si="104"/>
        <v>0</v>
      </c>
      <c r="AF235" s="19">
        <f t="shared" si="105"/>
        <v>202</v>
      </c>
    </row>
    <row r="236" spans="1:32" x14ac:dyDescent="0.25">
      <c r="A236" s="68">
        <v>229</v>
      </c>
      <c r="B236" s="57"/>
      <c r="C236" s="58"/>
      <c r="D236" s="59"/>
      <c r="E236" s="14">
        <f t="shared" si="87"/>
        <v>0</v>
      </c>
      <c r="F236" s="14">
        <f t="shared" si="88"/>
        <v>0</v>
      </c>
      <c r="G236" s="14">
        <f t="shared" si="89"/>
        <v>0</v>
      </c>
      <c r="H236" s="15">
        <f t="shared" si="90"/>
        <v>0</v>
      </c>
      <c r="I236" s="84"/>
      <c r="J236" s="84"/>
      <c r="K236" s="61"/>
      <c r="L236" s="14">
        <f t="shared" si="91"/>
        <v>0</v>
      </c>
      <c r="M236" s="14">
        <f t="shared" si="92"/>
        <v>0</v>
      </c>
      <c r="N236" s="14">
        <f t="shared" si="93"/>
        <v>0</v>
      </c>
      <c r="O236" s="15">
        <f t="shared" si="94"/>
        <v>0</v>
      </c>
      <c r="P236" s="96"/>
      <c r="Q236" s="96"/>
      <c r="R236" s="65"/>
      <c r="S236" s="16">
        <f t="shared" si="95"/>
        <v>0</v>
      </c>
      <c r="T236" s="16">
        <f t="shared" si="96"/>
        <v>0</v>
      </c>
      <c r="U236" s="16">
        <f t="shared" si="97"/>
        <v>0</v>
      </c>
      <c r="V236" s="15">
        <f t="shared" si="98"/>
        <v>0</v>
      </c>
      <c r="W236" s="84"/>
      <c r="X236" s="84"/>
      <c r="Y236" s="61">
        <v>100</v>
      </c>
      <c r="Z236" s="16">
        <f t="shared" si="99"/>
        <v>0</v>
      </c>
      <c r="AA236" s="16">
        <f t="shared" si="100"/>
        <v>0</v>
      </c>
      <c r="AB236" s="16">
        <f t="shared" si="101"/>
        <v>0</v>
      </c>
      <c r="AC236" s="15">
        <f t="shared" si="102"/>
        <v>0</v>
      </c>
      <c r="AD236" s="18">
        <f t="shared" si="103"/>
        <v>0</v>
      </c>
      <c r="AE236" s="19">
        <f t="shared" si="104"/>
        <v>0</v>
      </c>
      <c r="AF236" s="19">
        <f t="shared" si="105"/>
        <v>202</v>
      </c>
    </row>
    <row r="237" spans="1:32" x14ac:dyDescent="0.25">
      <c r="A237" s="68">
        <v>230</v>
      </c>
      <c r="B237" s="57"/>
      <c r="C237" s="58"/>
      <c r="D237" s="59"/>
      <c r="E237" s="14">
        <f t="shared" si="87"/>
        <v>0</v>
      </c>
      <c r="F237" s="14">
        <f t="shared" si="88"/>
        <v>0</v>
      </c>
      <c r="G237" s="14">
        <f t="shared" si="89"/>
        <v>0</v>
      </c>
      <c r="H237" s="15">
        <f t="shared" si="90"/>
        <v>0</v>
      </c>
      <c r="I237" s="84"/>
      <c r="J237" s="84"/>
      <c r="K237" s="61"/>
      <c r="L237" s="14">
        <f t="shared" si="91"/>
        <v>0</v>
      </c>
      <c r="M237" s="14">
        <f t="shared" si="92"/>
        <v>0</v>
      </c>
      <c r="N237" s="14">
        <f t="shared" si="93"/>
        <v>0</v>
      </c>
      <c r="O237" s="15">
        <f t="shared" si="94"/>
        <v>0</v>
      </c>
      <c r="P237" s="96"/>
      <c r="Q237" s="96"/>
      <c r="R237" s="65"/>
      <c r="S237" s="16">
        <f t="shared" si="95"/>
        <v>0</v>
      </c>
      <c r="T237" s="16">
        <f t="shared" si="96"/>
        <v>0</v>
      </c>
      <c r="U237" s="16">
        <f t="shared" si="97"/>
        <v>0</v>
      </c>
      <c r="V237" s="15">
        <f t="shared" si="98"/>
        <v>0</v>
      </c>
      <c r="W237" s="84"/>
      <c r="X237" s="84"/>
      <c r="Y237" s="61">
        <v>100</v>
      </c>
      <c r="Z237" s="16">
        <f t="shared" si="99"/>
        <v>0</v>
      </c>
      <c r="AA237" s="16">
        <f t="shared" si="100"/>
        <v>0</v>
      </c>
      <c r="AB237" s="16">
        <f t="shared" si="101"/>
        <v>0</v>
      </c>
      <c r="AC237" s="15">
        <f t="shared" si="102"/>
        <v>0</v>
      </c>
      <c r="AD237" s="18">
        <f t="shared" si="103"/>
        <v>0</v>
      </c>
      <c r="AE237" s="19">
        <f t="shared" si="104"/>
        <v>0</v>
      </c>
      <c r="AF237" s="19">
        <f t="shared" si="105"/>
        <v>202</v>
      </c>
    </row>
    <row r="238" spans="1:32" x14ac:dyDescent="0.25">
      <c r="A238" s="68">
        <v>231</v>
      </c>
      <c r="B238" s="57"/>
      <c r="C238" s="58"/>
      <c r="D238" s="59"/>
      <c r="E238" s="14">
        <f t="shared" si="87"/>
        <v>0</v>
      </c>
      <c r="F238" s="14">
        <f t="shared" si="88"/>
        <v>0</v>
      </c>
      <c r="G238" s="14">
        <f t="shared" si="89"/>
        <v>0</v>
      </c>
      <c r="H238" s="15">
        <f t="shared" si="90"/>
        <v>0</v>
      </c>
      <c r="I238" s="84"/>
      <c r="J238" s="84"/>
      <c r="K238" s="61"/>
      <c r="L238" s="14">
        <f t="shared" si="91"/>
        <v>0</v>
      </c>
      <c r="M238" s="14">
        <f t="shared" si="92"/>
        <v>0</v>
      </c>
      <c r="N238" s="14">
        <f t="shared" si="93"/>
        <v>0</v>
      </c>
      <c r="O238" s="15">
        <f t="shared" si="94"/>
        <v>0</v>
      </c>
      <c r="P238" s="96"/>
      <c r="Q238" s="96"/>
      <c r="R238" s="65"/>
      <c r="S238" s="16">
        <f t="shared" si="95"/>
        <v>0</v>
      </c>
      <c r="T238" s="16">
        <f t="shared" si="96"/>
        <v>0</v>
      </c>
      <c r="U238" s="16">
        <f t="shared" si="97"/>
        <v>0</v>
      </c>
      <c r="V238" s="15">
        <f t="shared" si="98"/>
        <v>0</v>
      </c>
      <c r="W238" s="84"/>
      <c r="X238" s="84"/>
      <c r="Y238" s="61">
        <v>100</v>
      </c>
      <c r="Z238" s="16">
        <f t="shared" si="99"/>
        <v>0</v>
      </c>
      <c r="AA238" s="16">
        <f t="shared" si="100"/>
        <v>0</v>
      </c>
      <c r="AB238" s="16">
        <f t="shared" si="101"/>
        <v>0</v>
      </c>
      <c r="AC238" s="15">
        <f t="shared" si="102"/>
        <v>0</v>
      </c>
      <c r="AD238" s="18">
        <f t="shared" si="103"/>
        <v>0</v>
      </c>
      <c r="AE238" s="19">
        <f t="shared" si="104"/>
        <v>0</v>
      </c>
      <c r="AF238" s="19">
        <f t="shared" si="105"/>
        <v>202</v>
      </c>
    </row>
    <row r="239" spans="1:32" x14ac:dyDescent="0.25">
      <c r="A239" s="68">
        <v>232</v>
      </c>
      <c r="B239" s="57"/>
      <c r="C239" s="58"/>
      <c r="D239" s="59"/>
      <c r="E239" s="14">
        <f t="shared" si="87"/>
        <v>0</v>
      </c>
      <c r="F239" s="14">
        <f t="shared" si="88"/>
        <v>0</v>
      </c>
      <c r="G239" s="14">
        <f t="shared" si="89"/>
        <v>0</v>
      </c>
      <c r="H239" s="15">
        <f t="shared" si="90"/>
        <v>0</v>
      </c>
      <c r="I239" s="84"/>
      <c r="J239" s="84"/>
      <c r="K239" s="61"/>
      <c r="L239" s="14">
        <f t="shared" si="91"/>
        <v>0</v>
      </c>
      <c r="M239" s="14">
        <f t="shared" si="92"/>
        <v>0</v>
      </c>
      <c r="N239" s="14">
        <f t="shared" si="93"/>
        <v>0</v>
      </c>
      <c r="O239" s="15">
        <f t="shared" si="94"/>
        <v>0</v>
      </c>
      <c r="P239" s="96"/>
      <c r="Q239" s="96"/>
      <c r="R239" s="65"/>
      <c r="S239" s="16">
        <f t="shared" si="95"/>
        <v>0</v>
      </c>
      <c r="T239" s="16">
        <f t="shared" si="96"/>
        <v>0</v>
      </c>
      <c r="U239" s="16">
        <f t="shared" si="97"/>
        <v>0</v>
      </c>
      <c r="V239" s="15">
        <f t="shared" si="98"/>
        <v>0</v>
      </c>
      <c r="W239" s="84"/>
      <c r="X239" s="84"/>
      <c r="Y239" s="61">
        <v>100</v>
      </c>
      <c r="Z239" s="16">
        <f t="shared" si="99"/>
        <v>0</v>
      </c>
      <c r="AA239" s="16">
        <f t="shared" si="100"/>
        <v>0</v>
      </c>
      <c r="AB239" s="16">
        <f t="shared" si="101"/>
        <v>0</v>
      </c>
      <c r="AC239" s="15">
        <f t="shared" si="102"/>
        <v>0</v>
      </c>
      <c r="AD239" s="18">
        <f t="shared" si="103"/>
        <v>0</v>
      </c>
      <c r="AE239" s="19">
        <f t="shared" si="104"/>
        <v>0</v>
      </c>
      <c r="AF239" s="19">
        <f t="shared" si="105"/>
        <v>202</v>
      </c>
    </row>
    <row r="240" spans="1:32" x14ac:dyDescent="0.25">
      <c r="A240" s="68">
        <v>233</v>
      </c>
      <c r="B240" s="57"/>
      <c r="C240" s="58"/>
      <c r="D240" s="59"/>
      <c r="E240" s="14">
        <f t="shared" si="87"/>
        <v>0</v>
      </c>
      <c r="F240" s="14">
        <f t="shared" si="88"/>
        <v>0</v>
      </c>
      <c r="G240" s="14">
        <f t="shared" si="89"/>
        <v>0</v>
      </c>
      <c r="H240" s="15">
        <f t="shared" si="90"/>
        <v>0</v>
      </c>
      <c r="I240" s="84"/>
      <c r="J240" s="84"/>
      <c r="K240" s="61"/>
      <c r="L240" s="14">
        <f t="shared" si="91"/>
        <v>0</v>
      </c>
      <c r="M240" s="14">
        <f t="shared" si="92"/>
        <v>0</v>
      </c>
      <c r="N240" s="14">
        <f t="shared" si="93"/>
        <v>0</v>
      </c>
      <c r="O240" s="15">
        <f t="shared" si="94"/>
        <v>0</v>
      </c>
      <c r="P240" s="96"/>
      <c r="Q240" s="96"/>
      <c r="R240" s="65"/>
      <c r="S240" s="16">
        <f t="shared" si="95"/>
        <v>0</v>
      </c>
      <c r="T240" s="16">
        <f t="shared" si="96"/>
        <v>0</v>
      </c>
      <c r="U240" s="16">
        <f t="shared" si="97"/>
        <v>0</v>
      </c>
      <c r="V240" s="15">
        <f t="shared" si="98"/>
        <v>0</v>
      </c>
      <c r="W240" s="84"/>
      <c r="X240" s="84"/>
      <c r="Y240" s="61">
        <v>100</v>
      </c>
      <c r="Z240" s="16">
        <f t="shared" si="99"/>
        <v>0</v>
      </c>
      <c r="AA240" s="16">
        <f t="shared" si="100"/>
        <v>0</v>
      </c>
      <c r="AB240" s="16">
        <f t="shared" si="101"/>
        <v>0</v>
      </c>
      <c r="AC240" s="15">
        <f t="shared" si="102"/>
        <v>0</v>
      </c>
      <c r="AD240" s="18">
        <f t="shared" si="103"/>
        <v>0</v>
      </c>
      <c r="AE240" s="19">
        <f t="shared" si="104"/>
        <v>0</v>
      </c>
      <c r="AF240" s="19">
        <f t="shared" si="105"/>
        <v>202</v>
      </c>
    </row>
    <row r="241" spans="1:32" x14ac:dyDescent="0.25">
      <c r="A241" s="68">
        <v>234</v>
      </c>
      <c r="B241" s="57"/>
      <c r="C241" s="58"/>
      <c r="D241" s="59"/>
      <c r="E241" s="14">
        <f t="shared" si="87"/>
        <v>0</v>
      </c>
      <c r="F241" s="14">
        <f t="shared" si="88"/>
        <v>0</v>
      </c>
      <c r="G241" s="14">
        <f t="shared" si="89"/>
        <v>0</v>
      </c>
      <c r="H241" s="15">
        <f t="shared" si="90"/>
        <v>0</v>
      </c>
      <c r="I241" s="84"/>
      <c r="J241" s="84"/>
      <c r="K241" s="61"/>
      <c r="L241" s="14">
        <f t="shared" si="91"/>
        <v>0</v>
      </c>
      <c r="M241" s="14">
        <f t="shared" si="92"/>
        <v>0</v>
      </c>
      <c r="N241" s="14">
        <f t="shared" si="93"/>
        <v>0</v>
      </c>
      <c r="O241" s="15">
        <f t="shared" si="94"/>
        <v>0</v>
      </c>
      <c r="P241" s="96"/>
      <c r="Q241" s="96"/>
      <c r="R241" s="65"/>
      <c r="S241" s="16">
        <f t="shared" si="95"/>
        <v>0</v>
      </c>
      <c r="T241" s="16">
        <f t="shared" si="96"/>
        <v>0</v>
      </c>
      <c r="U241" s="16">
        <f t="shared" si="97"/>
        <v>0</v>
      </c>
      <c r="V241" s="15">
        <f t="shared" si="98"/>
        <v>0</v>
      </c>
      <c r="W241" s="84"/>
      <c r="X241" s="84"/>
      <c r="Y241" s="61">
        <v>100</v>
      </c>
      <c r="Z241" s="16">
        <f t="shared" si="99"/>
        <v>0</v>
      </c>
      <c r="AA241" s="16">
        <f t="shared" si="100"/>
        <v>0</v>
      </c>
      <c r="AB241" s="16">
        <f t="shared" si="101"/>
        <v>0</v>
      </c>
      <c r="AC241" s="15">
        <f t="shared" si="102"/>
        <v>0</v>
      </c>
      <c r="AD241" s="18">
        <f t="shared" si="103"/>
        <v>0</v>
      </c>
      <c r="AE241" s="19">
        <f t="shared" si="104"/>
        <v>0</v>
      </c>
      <c r="AF241" s="19">
        <f t="shared" si="105"/>
        <v>202</v>
      </c>
    </row>
    <row r="242" spans="1:32" x14ac:dyDescent="0.25">
      <c r="A242" s="68">
        <v>235</v>
      </c>
      <c r="B242" s="57"/>
      <c r="C242" s="58"/>
      <c r="D242" s="59"/>
      <c r="E242" s="14">
        <f t="shared" si="87"/>
        <v>0</v>
      </c>
      <c r="F242" s="14">
        <f t="shared" si="88"/>
        <v>0</v>
      </c>
      <c r="G242" s="14">
        <f t="shared" si="89"/>
        <v>0</v>
      </c>
      <c r="H242" s="15">
        <f t="shared" si="90"/>
        <v>0</v>
      </c>
      <c r="I242" s="84"/>
      <c r="J242" s="84"/>
      <c r="K242" s="61"/>
      <c r="L242" s="14">
        <f t="shared" si="91"/>
        <v>0</v>
      </c>
      <c r="M242" s="14">
        <f t="shared" si="92"/>
        <v>0</v>
      </c>
      <c r="N242" s="14">
        <f t="shared" si="93"/>
        <v>0</v>
      </c>
      <c r="O242" s="15">
        <f t="shared" si="94"/>
        <v>0</v>
      </c>
      <c r="P242" s="96"/>
      <c r="Q242" s="96"/>
      <c r="R242" s="65"/>
      <c r="S242" s="16">
        <f t="shared" si="95"/>
        <v>0</v>
      </c>
      <c r="T242" s="16">
        <f t="shared" si="96"/>
        <v>0</v>
      </c>
      <c r="U242" s="16">
        <f t="shared" si="97"/>
        <v>0</v>
      </c>
      <c r="V242" s="15">
        <f t="shared" si="98"/>
        <v>0</v>
      </c>
      <c r="W242" s="84"/>
      <c r="X242" s="84"/>
      <c r="Y242" s="61">
        <v>100</v>
      </c>
      <c r="Z242" s="16">
        <f t="shared" si="99"/>
        <v>0</v>
      </c>
      <c r="AA242" s="16">
        <f t="shared" si="100"/>
        <v>0</v>
      </c>
      <c r="AB242" s="16">
        <f t="shared" si="101"/>
        <v>0</v>
      </c>
      <c r="AC242" s="15">
        <f t="shared" si="102"/>
        <v>0</v>
      </c>
      <c r="AD242" s="18">
        <f t="shared" si="103"/>
        <v>0</v>
      </c>
      <c r="AE242" s="19">
        <f t="shared" si="104"/>
        <v>0</v>
      </c>
      <c r="AF242" s="19">
        <f t="shared" si="105"/>
        <v>202</v>
      </c>
    </row>
    <row r="243" spans="1:32" x14ac:dyDescent="0.25">
      <c r="A243" s="68">
        <v>236</v>
      </c>
      <c r="B243" s="57"/>
      <c r="C243" s="58"/>
      <c r="D243" s="59"/>
      <c r="E243" s="14">
        <f t="shared" si="87"/>
        <v>0</v>
      </c>
      <c r="F243" s="14">
        <f t="shared" si="88"/>
        <v>0</v>
      </c>
      <c r="G243" s="14">
        <f t="shared" si="89"/>
        <v>0</v>
      </c>
      <c r="H243" s="15">
        <f t="shared" si="90"/>
        <v>0</v>
      </c>
      <c r="I243" s="84"/>
      <c r="J243" s="84"/>
      <c r="K243" s="61"/>
      <c r="L243" s="14">
        <f t="shared" si="91"/>
        <v>0</v>
      </c>
      <c r="M243" s="14">
        <f t="shared" si="92"/>
        <v>0</v>
      </c>
      <c r="N243" s="14">
        <f t="shared" si="93"/>
        <v>0</v>
      </c>
      <c r="O243" s="15">
        <f t="shared" si="94"/>
        <v>0</v>
      </c>
      <c r="P243" s="96"/>
      <c r="Q243" s="96"/>
      <c r="R243" s="65"/>
      <c r="S243" s="16">
        <f t="shared" si="95"/>
        <v>0</v>
      </c>
      <c r="T243" s="16">
        <f t="shared" si="96"/>
        <v>0</v>
      </c>
      <c r="U243" s="16">
        <f t="shared" si="97"/>
        <v>0</v>
      </c>
      <c r="V243" s="15">
        <f t="shared" si="98"/>
        <v>0</v>
      </c>
      <c r="W243" s="84"/>
      <c r="X243" s="84"/>
      <c r="Y243" s="61">
        <v>100</v>
      </c>
      <c r="Z243" s="16">
        <f t="shared" si="99"/>
        <v>0</v>
      </c>
      <c r="AA243" s="16">
        <f t="shared" si="100"/>
        <v>0</v>
      </c>
      <c r="AB243" s="16">
        <f t="shared" si="101"/>
        <v>0</v>
      </c>
      <c r="AC243" s="15">
        <f t="shared" si="102"/>
        <v>0</v>
      </c>
      <c r="AD243" s="18">
        <f t="shared" si="103"/>
        <v>0</v>
      </c>
      <c r="AE243" s="19">
        <f t="shared" si="104"/>
        <v>0</v>
      </c>
      <c r="AF243" s="19">
        <f t="shared" si="105"/>
        <v>202</v>
      </c>
    </row>
    <row r="244" spans="1:32" x14ac:dyDescent="0.25">
      <c r="A244" s="68">
        <v>237</v>
      </c>
      <c r="B244" s="57"/>
      <c r="C244" s="58"/>
      <c r="D244" s="59"/>
      <c r="E244" s="14">
        <f t="shared" si="87"/>
        <v>0</v>
      </c>
      <c r="F244" s="14">
        <f t="shared" si="88"/>
        <v>0</v>
      </c>
      <c r="G244" s="14">
        <f t="shared" si="89"/>
        <v>0</v>
      </c>
      <c r="H244" s="15">
        <f t="shared" si="90"/>
        <v>0</v>
      </c>
      <c r="I244" s="84"/>
      <c r="J244" s="84"/>
      <c r="K244" s="61"/>
      <c r="L244" s="14">
        <f t="shared" si="91"/>
        <v>0</v>
      </c>
      <c r="M244" s="14">
        <f t="shared" si="92"/>
        <v>0</v>
      </c>
      <c r="N244" s="14">
        <f t="shared" si="93"/>
        <v>0</v>
      </c>
      <c r="O244" s="15">
        <f t="shared" si="94"/>
        <v>0</v>
      </c>
      <c r="P244" s="96"/>
      <c r="Q244" s="96"/>
      <c r="R244" s="65"/>
      <c r="S244" s="16">
        <f t="shared" si="95"/>
        <v>0</v>
      </c>
      <c r="T244" s="16">
        <f t="shared" si="96"/>
        <v>0</v>
      </c>
      <c r="U244" s="16">
        <f t="shared" si="97"/>
        <v>0</v>
      </c>
      <c r="V244" s="15">
        <f t="shared" si="98"/>
        <v>0</v>
      </c>
      <c r="W244" s="84"/>
      <c r="X244" s="84"/>
      <c r="Y244" s="61">
        <v>100</v>
      </c>
      <c r="Z244" s="16">
        <f t="shared" si="99"/>
        <v>0</v>
      </c>
      <c r="AA244" s="16">
        <f t="shared" si="100"/>
        <v>0</v>
      </c>
      <c r="AB244" s="16">
        <f t="shared" si="101"/>
        <v>0</v>
      </c>
      <c r="AC244" s="15">
        <f t="shared" si="102"/>
        <v>0</v>
      </c>
      <c r="AD244" s="18">
        <f t="shared" si="103"/>
        <v>0</v>
      </c>
      <c r="AE244" s="19">
        <f t="shared" si="104"/>
        <v>0</v>
      </c>
      <c r="AF244" s="19">
        <f t="shared" si="105"/>
        <v>202</v>
      </c>
    </row>
    <row r="245" spans="1:32" x14ac:dyDescent="0.25">
      <c r="A245" s="68">
        <v>238</v>
      </c>
      <c r="B245" s="57"/>
      <c r="C245" s="58"/>
      <c r="D245" s="59"/>
      <c r="E245" s="14">
        <f t="shared" si="87"/>
        <v>0</v>
      </c>
      <c r="F245" s="14">
        <f t="shared" si="88"/>
        <v>0</v>
      </c>
      <c r="G245" s="14">
        <f t="shared" si="89"/>
        <v>0</v>
      </c>
      <c r="H245" s="15">
        <f t="shared" si="90"/>
        <v>0</v>
      </c>
      <c r="I245" s="84"/>
      <c r="J245" s="84"/>
      <c r="K245" s="61"/>
      <c r="L245" s="14">
        <f t="shared" si="91"/>
        <v>0</v>
      </c>
      <c r="M245" s="14">
        <f t="shared" si="92"/>
        <v>0</v>
      </c>
      <c r="N245" s="14">
        <f t="shared" si="93"/>
        <v>0</v>
      </c>
      <c r="O245" s="15">
        <f t="shared" si="94"/>
        <v>0</v>
      </c>
      <c r="P245" s="96"/>
      <c r="Q245" s="96"/>
      <c r="R245" s="65"/>
      <c r="S245" s="16">
        <f t="shared" si="95"/>
        <v>0</v>
      </c>
      <c r="T245" s="16">
        <f t="shared" si="96"/>
        <v>0</v>
      </c>
      <c r="U245" s="16">
        <f t="shared" si="97"/>
        <v>0</v>
      </c>
      <c r="V245" s="15">
        <f t="shared" si="98"/>
        <v>0</v>
      </c>
      <c r="W245" s="84"/>
      <c r="X245" s="84"/>
      <c r="Y245" s="61">
        <v>100</v>
      </c>
      <c r="Z245" s="16">
        <f t="shared" si="99"/>
        <v>0</v>
      </c>
      <c r="AA245" s="16">
        <f t="shared" si="100"/>
        <v>0</v>
      </c>
      <c r="AB245" s="16">
        <f t="shared" si="101"/>
        <v>0</v>
      </c>
      <c r="AC245" s="15">
        <f t="shared" si="102"/>
        <v>0</v>
      </c>
      <c r="AD245" s="18">
        <f t="shared" si="103"/>
        <v>0</v>
      </c>
      <c r="AE245" s="19">
        <f t="shared" si="104"/>
        <v>0</v>
      </c>
      <c r="AF245" s="19">
        <f t="shared" si="105"/>
        <v>202</v>
      </c>
    </row>
    <row r="246" spans="1:32" x14ac:dyDescent="0.25">
      <c r="A246" s="68">
        <v>239</v>
      </c>
      <c r="B246" s="57"/>
      <c r="C246" s="58"/>
      <c r="D246" s="59"/>
      <c r="E246" s="14">
        <f t="shared" si="87"/>
        <v>0</v>
      </c>
      <c r="F246" s="14">
        <f t="shared" si="88"/>
        <v>0</v>
      </c>
      <c r="G246" s="14">
        <f t="shared" si="89"/>
        <v>0</v>
      </c>
      <c r="H246" s="15">
        <f t="shared" si="90"/>
        <v>0</v>
      </c>
      <c r="I246" s="84"/>
      <c r="J246" s="84"/>
      <c r="K246" s="61"/>
      <c r="L246" s="14">
        <f t="shared" si="91"/>
        <v>0</v>
      </c>
      <c r="M246" s="14">
        <f t="shared" si="92"/>
        <v>0</v>
      </c>
      <c r="N246" s="14">
        <f t="shared" si="93"/>
        <v>0</v>
      </c>
      <c r="O246" s="15">
        <f t="shared" si="94"/>
        <v>0</v>
      </c>
      <c r="P246" s="96"/>
      <c r="Q246" s="96"/>
      <c r="R246" s="65"/>
      <c r="S246" s="16">
        <f t="shared" si="95"/>
        <v>0</v>
      </c>
      <c r="T246" s="16">
        <f t="shared" si="96"/>
        <v>0</v>
      </c>
      <c r="U246" s="16">
        <f t="shared" si="97"/>
        <v>0</v>
      </c>
      <c r="V246" s="15">
        <f t="shared" si="98"/>
        <v>0</v>
      </c>
      <c r="W246" s="84"/>
      <c r="X246" s="84"/>
      <c r="Y246" s="61">
        <v>100</v>
      </c>
      <c r="Z246" s="16">
        <f t="shared" si="99"/>
        <v>0</v>
      </c>
      <c r="AA246" s="16">
        <f t="shared" si="100"/>
        <v>0</v>
      </c>
      <c r="AB246" s="16">
        <f t="shared" si="101"/>
        <v>0</v>
      </c>
      <c r="AC246" s="15">
        <f t="shared" si="102"/>
        <v>0</v>
      </c>
      <c r="AD246" s="18">
        <f t="shared" si="103"/>
        <v>0</v>
      </c>
      <c r="AE246" s="19">
        <f t="shared" si="104"/>
        <v>0</v>
      </c>
      <c r="AF246" s="19">
        <f t="shared" si="105"/>
        <v>202</v>
      </c>
    </row>
    <row r="247" spans="1:32" x14ac:dyDescent="0.25">
      <c r="A247" s="68">
        <v>240</v>
      </c>
      <c r="B247" s="57"/>
      <c r="C247" s="58"/>
      <c r="D247" s="59"/>
      <c r="E247" s="14">
        <f t="shared" si="87"/>
        <v>0</v>
      </c>
      <c r="F247" s="14">
        <f t="shared" si="88"/>
        <v>0</v>
      </c>
      <c r="G247" s="14">
        <f t="shared" si="89"/>
        <v>0</v>
      </c>
      <c r="H247" s="15">
        <f t="shared" si="90"/>
        <v>0</v>
      </c>
      <c r="I247" s="84"/>
      <c r="J247" s="84"/>
      <c r="K247" s="61"/>
      <c r="L247" s="14">
        <f t="shared" si="91"/>
        <v>0</v>
      </c>
      <c r="M247" s="14">
        <f t="shared" si="92"/>
        <v>0</v>
      </c>
      <c r="N247" s="14">
        <f t="shared" si="93"/>
        <v>0</v>
      </c>
      <c r="O247" s="15">
        <f t="shared" si="94"/>
        <v>0</v>
      </c>
      <c r="P247" s="96"/>
      <c r="Q247" s="96"/>
      <c r="R247" s="65"/>
      <c r="S247" s="16">
        <f t="shared" si="95"/>
        <v>0</v>
      </c>
      <c r="T247" s="16">
        <f t="shared" si="96"/>
        <v>0</v>
      </c>
      <c r="U247" s="16">
        <f t="shared" si="97"/>
        <v>0</v>
      </c>
      <c r="V247" s="15">
        <f t="shared" si="98"/>
        <v>0</v>
      </c>
      <c r="W247" s="84"/>
      <c r="X247" s="84"/>
      <c r="Y247" s="61">
        <v>100</v>
      </c>
      <c r="Z247" s="16">
        <f t="shared" si="99"/>
        <v>0</v>
      </c>
      <c r="AA247" s="16">
        <f t="shared" si="100"/>
        <v>0</v>
      </c>
      <c r="AB247" s="16">
        <f t="shared" si="101"/>
        <v>0</v>
      </c>
      <c r="AC247" s="15">
        <f t="shared" si="102"/>
        <v>0</v>
      </c>
      <c r="AD247" s="18">
        <f t="shared" si="103"/>
        <v>0</v>
      </c>
      <c r="AE247" s="19">
        <f t="shared" si="104"/>
        <v>0</v>
      </c>
      <c r="AF247" s="19">
        <f t="shared" si="105"/>
        <v>202</v>
      </c>
    </row>
    <row r="248" spans="1:32" x14ac:dyDescent="0.25">
      <c r="A248" s="68">
        <v>241</v>
      </c>
      <c r="B248" s="57"/>
      <c r="C248" s="58"/>
      <c r="D248" s="59"/>
      <c r="E248" s="14">
        <f t="shared" si="87"/>
        <v>0</v>
      </c>
      <c r="F248" s="14">
        <f t="shared" si="88"/>
        <v>0</v>
      </c>
      <c r="G248" s="14">
        <f t="shared" si="89"/>
        <v>0</v>
      </c>
      <c r="H248" s="15">
        <f t="shared" si="90"/>
        <v>0</v>
      </c>
      <c r="I248" s="84"/>
      <c r="J248" s="84"/>
      <c r="K248" s="61"/>
      <c r="L248" s="14">
        <f t="shared" si="91"/>
        <v>0</v>
      </c>
      <c r="M248" s="14">
        <f t="shared" si="92"/>
        <v>0</v>
      </c>
      <c r="N248" s="14">
        <f t="shared" si="93"/>
        <v>0</v>
      </c>
      <c r="O248" s="15">
        <f t="shared" si="94"/>
        <v>0</v>
      </c>
      <c r="P248" s="96"/>
      <c r="Q248" s="96"/>
      <c r="R248" s="65"/>
      <c r="S248" s="16">
        <f t="shared" si="95"/>
        <v>0</v>
      </c>
      <c r="T248" s="16">
        <f t="shared" si="96"/>
        <v>0</v>
      </c>
      <c r="U248" s="16">
        <f t="shared" si="97"/>
        <v>0</v>
      </c>
      <c r="V248" s="15">
        <f t="shared" si="98"/>
        <v>0</v>
      </c>
      <c r="W248" s="84"/>
      <c r="X248" s="84"/>
      <c r="Y248" s="61">
        <v>100</v>
      </c>
      <c r="Z248" s="16">
        <f t="shared" si="99"/>
        <v>0</v>
      </c>
      <c r="AA248" s="16">
        <f t="shared" si="100"/>
        <v>0</v>
      </c>
      <c r="AB248" s="16">
        <f t="shared" si="101"/>
        <v>0</v>
      </c>
      <c r="AC248" s="15">
        <f t="shared" si="102"/>
        <v>0</v>
      </c>
      <c r="AD248" s="18">
        <f t="shared" si="103"/>
        <v>0</v>
      </c>
      <c r="AE248" s="19">
        <f t="shared" si="104"/>
        <v>0</v>
      </c>
      <c r="AF248" s="19">
        <f t="shared" si="105"/>
        <v>202</v>
      </c>
    </row>
    <row r="249" spans="1:32" x14ac:dyDescent="0.25">
      <c r="A249" s="68">
        <v>242</v>
      </c>
      <c r="B249" s="57"/>
      <c r="C249" s="58"/>
      <c r="D249" s="59"/>
      <c r="E249" s="14">
        <f t="shared" si="87"/>
        <v>0</v>
      </c>
      <c r="F249" s="14">
        <f t="shared" si="88"/>
        <v>0</v>
      </c>
      <c r="G249" s="14">
        <f t="shared" si="89"/>
        <v>0</v>
      </c>
      <c r="H249" s="15">
        <f t="shared" si="90"/>
        <v>0</v>
      </c>
      <c r="I249" s="84"/>
      <c r="J249" s="84"/>
      <c r="K249" s="61"/>
      <c r="L249" s="14">
        <f t="shared" si="91"/>
        <v>0</v>
      </c>
      <c r="M249" s="14">
        <f t="shared" si="92"/>
        <v>0</v>
      </c>
      <c r="N249" s="14">
        <f t="shared" si="93"/>
        <v>0</v>
      </c>
      <c r="O249" s="15">
        <f t="shared" si="94"/>
        <v>0</v>
      </c>
      <c r="P249" s="96"/>
      <c r="Q249" s="96"/>
      <c r="R249" s="65"/>
      <c r="S249" s="16">
        <f t="shared" si="95"/>
        <v>0</v>
      </c>
      <c r="T249" s="16">
        <f t="shared" si="96"/>
        <v>0</v>
      </c>
      <c r="U249" s="16">
        <f t="shared" si="97"/>
        <v>0</v>
      </c>
      <c r="V249" s="15">
        <f t="shared" si="98"/>
        <v>0</v>
      </c>
      <c r="W249" s="84"/>
      <c r="X249" s="84"/>
      <c r="Y249" s="61">
        <v>100</v>
      </c>
      <c r="Z249" s="16">
        <f t="shared" si="99"/>
        <v>0</v>
      </c>
      <c r="AA249" s="16">
        <f t="shared" si="100"/>
        <v>0</v>
      </c>
      <c r="AB249" s="16">
        <f t="shared" si="101"/>
        <v>0</v>
      </c>
      <c r="AC249" s="15">
        <f t="shared" si="102"/>
        <v>0</v>
      </c>
      <c r="AD249" s="18">
        <f t="shared" si="103"/>
        <v>0</v>
      </c>
      <c r="AE249" s="19">
        <f t="shared" si="104"/>
        <v>0</v>
      </c>
      <c r="AF249" s="19">
        <f t="shared" si="105"/>
        <v>202</v>
      </c>
    </row>
    <row r="250" spans="1:32" x14ac:dyDescent="0.25">
      <c r="A250" s="68">
        <v>243</v>
      </c>
      <c r="B250" s="57"/>
      <c r="C250" s="58"/>
      <c r="D250" s="59"/>
      <c r="E250" s="14">
        <f t="shared" si="87"/>
        <v>0</v>
      </c>
      <c r="F250" s="14">
        <f t="shared" si="88"/>
        <v>0</v>
      </c>
      <c r="G250" s="14">
        <f t="shared" si="89"/>
        <v>0</v>
      </c>
      <c r="H250" s="15">
        <f t="shared" si="90"/>
        <v>0</v>
      </c>
      <c r="I250" s="84"/>
      <c r="J250" s="84"/>
      <c r="K250" s="61"/>
      <c r="L250" s="14">
        <f t="shared" si="91"/>
        <v>0</v>
      </c>
      <c r="M250" s="14">
        <f t="shared" si="92"/>
        <v>0</v>
      </c>
      <c r="N250" s="14">
        <f t="shared" si="93"/>
        <v>0</v>
      </c>
      <c r="O250" s="15">
        <f t="shared" si="94"/>
        <v>0</v>
      </c>
      <c r="P250" s="96"/>
      <c r="Q250" s="96"/>
      <c r="R250" s="65"/>
      <c r="S250" s="16">
        <f t="shared" si="95"/>
        <v>0</v>
      </c>
      <c r="T250" s="16">
        <f t="shared" si="96"/>
        <v>0</v>
      </c>
      <c r="U250" s="16">
        <f t="shared" si="97"/>
        <v>0</v>
      </c>
      <c r="V250" s="15">
        <f t="shared" si="98"/>
        <v>0</v>
      </c>
      <c r="W250" s="84"/>
      <c r="X250" s="84"/>
      <c r="Y250" s="61">
        <v>100</v>
      </c>
      <c r="Z250" s="16">
        <f t="shared" si="99"/>
        <v>0</v>
      </c>
      <c r="AA250" s="16">
        <f t="shared" si="100"/>
        <v>0</v>
      </c>
      <c r="AB250" s="16">
        <f t="shared" si="101"/>
        <v>0</v>
      </c>
      <c r="AC250" s="15">
        <f t="shared" si="102"/>
        <v>0</v>
      </c>
      <c r="AD250" s="18">
        <f t="shared" si="103"/>
        <v>0</v>
      </c>
      <c r="AE250" s="19">
        <f t="shared" si="104"/>
        <v>0</v>
      </c>
      <c r="AF250" s="19">
        <f t="shared" si="105"/>
        <v>202</v>
      </c>
    </row>
    <row r="251" spans="1:32" x14ac:dyDescent="0.25">
      <c r="A251" s="68">
        <v>244</v>
      </c>
      <c r="B251" s="57"/>
      <c r="C251" s="58"/>
      <c r="D251" s="59"/>
      <c r="E251" s="14">
        <f t="shared" si="87"/>
        <v>0</v>
      </c>
      <c r="F251" s="14">
        <f t="shared" si="88"/>
        <v>0</v>
      </c>
      <c r="G251" s="14">
        <f t="shared" si="89"/>
        <v>0</v>
      </c>
      <c r="H251" s="15">
        <f t="shared" si="90"/>
        <v>0</v>
      </c>
      <c r="I251" s="84"/>
      <c r="J251" s="84"/>
      <c r="K251" s="61"/>
      <c r="L251" s="14">
        <f t="shared" si="91"/>
        <v>0</v>
      </c>
      <c r="M251" s="14">
        <f t="shared" si="92"/>
        <v>0</v>
      </c>
      <c r="N251" s="14">
        <f t="shared" si="93"/>
        <v>0</v>
      </c>
      <c r="O251" s="15">
        <f t="shared" si="94"/>
        <v>0</v>
      </c>
      <c r="P251" s="96"/>
      <c r="Q251" s="96"/>
      <c r="R251" s="65"/>
      <c r="S251" s="16">
        <f t="shared" si="95"/>
        <v>0</v>
      </c>
      <c r="T251" s="16">
        <f t="shared" si="96"/>
        <v>0</v>
      </c>
      <c r="U251" s="16">
        <f t="shared" si="97"/>
        <v>0</v>
      </c>
      <c r="V251" s="15">
        <f t="shared" si="98"/>
        <v>0</v>
      </c>
      <c r="W251" s="84"/>
      <c r="X251" s="84"/>
      <c r="Y251" s="61">
        <v>100</v>
      </c>
      <c r="Z251" s="16">
        <f t="shared" si="99"/>
        <v>0</v>
      </c>
      <c r="AA251" s="16">
        <f t="shared" si="100"/>
        <v>0</v>
      </c>
      <c r="AB251" s="16">
        <f t="shared" si="101"/>
        <v>0</v>
      </c>
      <c r="AC251" s="15">
        <f t="shared" si="102"/>
        <v>0</v>
      </c>
      <c r="AD251" s="18">
        <f t="shared" si="103"/>
        <v>0</v>
      </c>
      <c r="AE251" s="19">
        <f t="shared" si="104"/>
        <v>0</v>
      </c>
      <c r="AF251" s="19">
        <f t="shared" si="105"/>
        <v>202</v>
      </c>
    </row>
    <row r="252" spans="1:32" x14ac:dyDescent="0.25">
      <c r="A252" s="68">
        <v>245</v>
      </c>
      <c r="B252" s="57"/>
      <c r="C252" s="58"/>
      <c r="D252" s="59"/>
      <c r="E252" s="14">
        <f t="shared" si="87"/>
        <v>0</v>
      </c>
      <c r="F252" s="14">
        <f t="shared" si="88"/>
        <v>0</v>
      </c>
      <c r="G252" s="14">
        <f t="shared" si="89"/>
        <v>0</v>
      </c>
      <c r="H252" s="15">
        <f t="shared" si="90"/>
        <v>0</v>
      </c>
      <c r="I252" s="84"/>
      <c r="J252" s="84"/>
      <c r="K252" s="61"/>
      <c r="L252" s="14">
        <f t="shared" si="91"/>
        <v>0</v>
      </c>
      <c r="M252" s="14">
        <f t="shared" si="92"/>
        <v>0</v>
      </c>
      <c r="N252" s="14">
        <f t="shared" si="93"/>
        <v>0</v>
      </c>
      <c r="O252" s="15">
        <f t="shared" si="94"/>
        <v>0</v>
      </c>
      <c r="P252" s="96"/>
      <c r="Q252" s="96"/>
      <c r="R252" s="65"/>
      <c r="S252" s="16">
        <f t="shared" si="95"/>
        <v>0</v>
      </c>
      <c r="T252" s="16">
        <f t="shared" si="96"/>
        <v>0</v>
      </c>
      <c r="U252" s="16">
        <f t="shared" si="97"/>
        <v>0</v>
      </c>
      <c r="V252" s="15">
        <f t="shared" si="98"/>
        <v>0</v>
      </c>
      <c r="W252" s="84"/>
      <c r="X252" s="84"/>
      <c r="Y252" s="61">
        <v>100</v>
      </c>
      <c r="Z252" s="16">
        <f t="shared" si="99"/>
        <v>0</v>
      </c>
      <c r="AA252" s="16">
        <f t="shared" si="100"/>
        <v>0</v>
      </c>
      <c r="AB252" s="16">
        <f t="shared" si="101"/>
        <v>0</v>
      </c>
      <c r="AC252" s="15">
        <f t="shared" si="102"/>
        <v>0</v>
      </c>
      <c r="AD252" s="18">
        <f t="shared" si="103"/>
        <v>0</v>
      </c>
      <c r="AE252" s="19">
        <f t="shared" si="104"/>
        <v>0</v>
      </c>
      <c r="AF252" s="19">
        <f t="shared" si="105"/>
        <v>202</v>
      </c>
    </row>
    <row r="253" spans="1:32" x14ac:dyDescent="0.25">
      <c r="A253" s="68">
        <v>246</v>
      </c>
      <c r="B253" s="57"/>
      <c r="C253" s="58"/>
      <c r="D253" s="59"/>
      <c r="E253" s="14">
        <f t="shared" si="87"/>
        <v>0</v>
      </c>
      <c r="F253" s="14">
        <f t="shared" si="88"/>
        <v>0</v>
      </c>
      <c r="G253" s="14">
        <f t="shared" si="89"/>
        <v>0</v>
      </c>
      <c r="H253" s="15">
        <f t="shared" si="90"/>
        <v>0</v>
      </c>
      <c r="I253" s="84"/>
      <c r="J253" s="84"/>
      <c r="K253" s="61"/>
      <c r="L253" s="14">
        <f t="shared" si="91"/>
        <v>0</v>
      </c>
      <c r="M253" s="14">
        <f t="shared" si="92"/>
        <v>0</v>
      </c>
      <c r="N253" s="14">
        <f t="shared" si="93"/>
        <v>0</v>
      </c>
      <c r="O253" s="15">
        <f t="shared" si="94"/>
        <v>0</v>
      </c>
      <c r="P253" s="96"/>
      <c r="Q253" s="96"/>
      <c r="R253" s="65"/>
      <c r="S253" s="16">
        <f t="shared" si="95"/>
        <v>0</v>
      </c>
      <c r="T253" s="16">
        <f t="shared" si="96"/>
        <v>0</v>
      </c>
      <c r="U253" s="16">
        <f t="shared" si="97"/>
        <v>0</v>
      </c>
      <c r="V253" s="15">
        <f t="shared" si="98"/>
        <v>0</v>
      </c>
      <c r="W253" s="84"/>
      <c r="X253" s="84"/>
      <c r="Y253" s="61">
        <v>100</v>
      </c>
      <c r="Z253" s="16">
        <f t="shared" si="99"/>
        <v>0</v>
      </c>
      <c r="AA253" s="16">
        <f t="shared" si="100"/>
        <v>0</v>
      </c>
      <c r="AB253" s="16">
        <f t="shared" si="101"/>
        <v>0</v>
      </c>
      <c r="AC253" s="15">
        <f t="shared" si="102"/>
        <v>0</v>
      </c>
      <c r="AD253" s="18">
        <f t="shared" si="103"/>
        <v>0</v>
      </c>
      <c r="AE253" s="19">
        <f t="shared" si="104"/>
        <v>0</v>
      </c>
      <c r="AF253" s="19">
        <f t="shared" si="105"/>
        <v>202</v>
      </c>
    </row>
    <row r="254" spans="1:32" x14ac:dyDescent="0.25">
      <c r="A254" s="68">
        <v>247</v>
      </c>
      <c r="B254" s="57"/>
      <c r="C254" s="58"/>
      <c r="D254" s="59"/>
      <c r="E254" s="14">
        <f t="shared" si="87"/>
        <v>0</v>
      </c>
      <c r="F254" s="14">
        <f t="shared" si="88"/>
        <v>0</v>
      </c>
      <c r="G254" s="14">
        <f t="shared" si="89"/>
        <v>0</v>
      </c>
      <c r="H254" s="15">
        <f t="shared" si="90"/>
        <v>0</v>
      </c>
      <c r="I254" s="84"/>
      <c r="J254" s="84"/>
      <c r="K254" s="61"/>
      <c r="L254" s="14">
        <f t="shared" si="91"/>
        <v>0</v>
      </c>
      <c r="M254" s="14">
        <f t="shared" si="92"/>
        <v>0</v>
      </c>
      <c r="N254" s="14">
        <f t="shared" si="93"/>
        <v>0</v>
      </c>
      <c r="O254" s="15">
        <f t="shared" si="94"/>
        <v>0</v>
      </c>
      <c r="P254" s="96"/>
      <c r="Q254" s="96"/>
      <c r="R254" s="65"/>
      <c r="S254" s="16">
        <f t="shared" si="95"/>
        <v>0</v>
      </c>
      <c r="T254" s="16">
        <f t="shared" si="96"/>
        <v>0</v>
      </c>
      <c r="U254" s="16">
        <f t="shared" si="97"/>
        <v>0</v>
      </c>
      <c r="V254" s="15">
        <f t="shared" si="98"/>
        <v>0</v>
      </c>
      <c r="W254" s="84"/>
      <c r="X254" s="84"/>
      <c r="Y254" s="61">
        <v>100</v>
      </c>
      <c r="Z254" s="16">
        <f t="shared" si="99"/>
        <v>0</v>
      </c>
      <c r="AA254" s="16">
        <f t="shared" si="100"/>
        <v>0</v>
      </c>
      <c r="AB254" s="16">
        <f t="shared" si="101"/>
        <v>0</v>
      </c>
      <c r="AC254" s="15">
        <f t="shared" si="102"/>
        <v>0</v>
      </c>
      <c r="AD254" s="18">
        <f t="shared" si="103"/>
        <v>0</v>
      </c>
      <c r="AE254" s="19">
        <f t="shared" si="104"/>
        <v>0</v>
      </c>
      <c r="AF254" s="19">
        <f t="shared" si="105"/>
        <v>202</v>
      </c>
    </row>
    <row r="255" spans="1:32" x14ac:dyDescent="0.25">
      <c r="A255" s="68">
        <v>248</v>
      </c>
      <c r="B255" s="57"/>
      <c r="C255" s="58"/>
      <c r="D255" s="59"/>
      <c r="E255" s="14">
        <f t="shared" si="87"/>
        <v>0</v>
      </c>
      <c r="F255" s="14">
        <f t="shared" si="88"/>
        <v>0</v>
      </c>
      <c r="G255" s="14">
        <f t="shared" si="89"/>
        <v>0</v>
      </c>
      <c r="H255" s="15">
        <f t="shared" si="90"/>
        <v>0</v>
      </c>
      <c r="I255" s="84"/>
      <c r="J255" s="84"/>
      <c r="K255" s="61"/>
      <c r="L255" s="14">
        <f t="shared" si="91"/>
        <v>0</v>
      </c>
      <c r="M255" s="14">
        <f t="shared" si="92"/>
        <v>0</v>
      </c>
      <c r="N255" s="14">
        <f t="shared" si="93"/>
        <v>0</v>
      </c>
      <c r="O255" s="15">
        <f t="shared" si="94"/>
        <v>0</v>
      </c>
      <c r="P255" s="96"/>
      <c r="Q255" s="96"/>
      <c r="R255" s="65"/>
      <c r="S255" s="16">
        <f t="shared" si="95"/>
        <v>0</v>
      </c>
      <c r="T255" s="16">
        <f t="shared" si="96"/>
        <v>0</v>
      </c>
      <c r="U255" s="16">
        <f t="shared" si="97"/>
        <v>0</v>
      </c>
      <c r="V255" s="15">
        <f t="shared" si="98"/>
        <v>0</v>
      </c>
      <c r="W255" s="84"/>
      <c r="X255" s="84"/>
      <c r="Y255" s="61">
        <v>100</v>
      </c>
      <c r="Z255" s="16">
        <f t="shared" si="99"/>
        <v>0</v>
      </c>
      <c r="AA255" s="16">
        <f t="shared" si="100"/>
        <v>0</v>
      </c>
      <c r="AB255" s="16">
        <f t="shared" si="101"/>
        <v>0</v>
      </c>
      <c r="AC255" s="15">
        <f t="shared" si="102"/>
        <v>0</v>
      </c>
      <c r="AD255" s="18">
        <f t="shared" si="103"/>
        <v>0</v>
      </c>
      <c r="AE255" s="19">
        <f t="shared" si="104"/>
        <v>0</v>
      </c>
      <c r="AF255" s="19">
        <f t="shared" si="105"/>
        <v>202</v>
      </c>
    </row>
    <row r="256" spans="1:32" x14ac:dyDescent="0.25">
      <c r="A256" s="68">
        <v>249</v>
      </c>
      <c r="B256" s="57"/>
      <c r="C256" s="58"/>
      <c r="D256" s="59"/>
      <c r="E256" s="14">
        <f t="shared" si="87"/>
        <v>0</v>
      </c>
      <c r="F256" s="14">
        <f t="shared" si="88"/>
        <v>0</v>
      </c>
      <c r="G256" s="14">
        <f t="shared" si="89"/>
        <v>0</v>
      </c>
      <c r="H256" s="15">
        <f t="shared" si="90"/>
        <v>0</v>
      </c>
      <c r="I256" s="84"/>
      <c r="J256" s="84"/>
      <c r="K256" s="61"/>
      <c r="L256" s="14">
        <f t="shared" si="91"/>
        <v>0</v>
      </c>
      <c r="M256" s="14">
        <f t="shared" si="92"/>
        <v>0</v>
      </c>
      <c r="N256" s="14">
        <f t="shared" si="93"/>
        <v>0</v>
      </c>
      <c r="O256" s="15">
        <f t="shared" si="94"/>
        <v>0</v>
      </c>
      <c r="P256" s="96"/>
      <c r="Q256" s="96"/>
      <c r="R256" s="65"/>
      <c r="S256" s="16">
        <f t="shared" si="95"/>
        <v>0</v>
      </c>
      <c r="T256" s="16">
        <f t="shared" si="96"/>
        <v>0</v>
      </c>
      <c r="U256" s="16">
        <f t="shared" si="97"/>
        <v>0</v>
      </c>
      <c r="V256" s="15">
        <f t="shared" si="98"/>
        <v>0</v>
      </c>
      <c r="W256" s="84"/>
      <c r="X256" s="84"/>
      <c r="Y256" s="61">
        <v>100</v>
      </c>
      <c r="Z256" s="16">
        <f t="shared" si="99"/>
        <v>0</v>
      </c>
      <c r="AA256" s="16">
        <f t="shared" si="100"/>
        <v>0</v>
      </c>
      <c r="AB256" s="16">
        <f t="shared" si="101"/>
        <v>0</v>
      </c>
      <c r="AC256" s="15">
        <f t="shared" si="102"/>
        <v>0</v>
      </c>
      <c r="AD256" s="18">
        <f t="shared" si="103"/>
        <v>0</v>
      </c>
      <c r="AE256" s="19">
        <f t="shared" si="104"/>
        <v>0</v>
      </c>
      <c r="AF256" s="19">
        <f t="shared" si="105"/>
        <v>202</v>
      </c>
    </row>
    <row r="257" spans="1:32" x14ac:dyDescent="0.25">
      <c r="A257" s="68">
        <v>250</v>
      </c>
      <c r="B257" s="57"/>
      <c r="C257" s="58"/>
      <c r="D257" s="59"/>
      <c r="E257" s="14">
        <f t="shared" si="87"/>
        <v>0</v>
      </c>
      <c r="F257" s="14">
        <f t="shared" si="88"/>
        <v>0</v>
      </c>
      <c r="G257" s="14">
        <f t="shared" si="89"/>
        <v>0</v>
      </c>
      <c r="H257" s="15">
        <f t="shared" si="90"/>
        <v>0</v>
      </c>
      <c r="I257" s="84"/>
      <c r="J257" s="84"/>
      <c r="K257" s="61"/>
      <c r="L257" s="14">
        <f t="shared" si="91"/>
        <v>0</v>
      </c>
      <c r="M257" s="14">
        <f t="shared" si="92"/>
        <v>0</v>
      </c>
      <c r="N257" s="14">
        <f t="shared" si="93"/>
        <v>0</v>
      </c>
      <c r="O257" s="15">
        <f t="shared" si="94"/>
        <v>0</v>
      </c>
      <c r="P257" s="96"/>
      <c r="Q257" s="96"/>
      <c r="R257" s="65"/>
      <c r="S257" s="16">
        <f t="shared" si="95"/>
        <v>0</v>
      </c>
      <c r="T257" s="16">
        <f t="shared" si="96"/>
        <v>0</v>
      </c>
      <c r="U257" s="16">
        <f t="shared" si="97"/>
        <v>0</v>
      </c>
      <c r="V257" s="15">
        <f t="shared" si="98"/>
        <v>0</v>
      </c>
      <c r="W257" s="84"/>
      <c r="X257" s="84"/>
      <c r="Y257" s="61">
        <v>100</v>
      </c>
      <c r="Z257" s="16">
        <f t="shared" si="99"/>
        <v>0</v>
      </c>
      <c r="AA257" s="16">
        <f t="shared" si="100"/>
        <v>0</v>
      </c>
      <c r="AB257" s="16">
        <f t="shared" si="101"/>
        <v>0</v>
      </c>
      <c r="AC257" s="15">
        <f t="shared" si="102"/>
        <v>0</v>
      </c>
      <c r="AD257" s="18">
        <f t="shared" si="103"/>
        <v>0</v>
      </c>
      <c r="AE257" s="19">
        <f t="shared" si="104"/>
        <v>0</v>
      </c>
      <c r="AF257" s="19">
        <f t="shared" si="105"/>
        <v>202</v>
      </c>
    </row>
    <row r="258" spans="1:32" x14ac:dyDescent="0.25">
      <c r="A258" s="68">
        <v>251</v>
      </c>
      <c r="B258" s="57"/>
      <c r="C258" s="58"/>
      <c r="D258" s="59"/>
      <c r="E258" s="14">
        <f t="shared" si="87"/>
        <v>0</v>
      </c>
      <c r="F258" s="14">
        <f t="shared" si="88"/>
        <v>0</v>
      </c>
      <c r="G258" s="14">
        <f t="shared" si="89"/>
        <v>0</v>
      </c>
      <c r="H258" s="15">
        <f t="shared" si="90"/>
        <v>0</v>
      </c>
      <c r="I258" s="84"/>
      <c r="J258" s="84"/>
      <c r="K258" s="61"/>
      <c r="L258" s="14">
        <f t="shared" si="91"/>
        <v>0</v>
      </c>
      <c r="M258" s="14">
        <f t="shared" si="92"/>
        <v>0</v>
      </c>
      <c r="N258" s="14">
        <f t="shared" si="93"/>
        <v>0</v>
      </c>
      <c r="O258" s="15">
        <f t="shared" si="94"/>
        <v>0</v>
      </c>
      <c r="P258" s="96"/>
      <c r="Q258" s="96"/>
      <c r="R258" s="65"/>
      <c r="S258" s="16">
        <f t="shared" si="95"/>
        <v>0</v>
      </c>
      <c r="T258" s="16">
        <f t="shared" si="96"/>
        <v>0</v>
      </c>
      <c r="U258" s="16">
        <f t="shared" si="97"/>
        <v>0</v>
      </c>
      <c r="V258" s="15">
        <f t="shared" si="98"/>
        <v>0</v>
      </c>
      <c r="W258" s="84"/>
      <c r="X258" s="84"/>
      <c r="Y258" s="61">
        <v>100</v>
      </c>
      <c r="Z258" s="16">
        <f t="shared" si="99"/>
        <v>0</v>
      </c>
      <c r="AA258" s="16">
        <f t="shared" si="100"/>
        <v>0</v>
      </c>
      <c r="AB258" s="16">
        <f t="shared" si="101"/>
        <v>0</v>
      </c>
      <c r="AC258" s="15">
        <f t="shared" si="102"/>
        <v>0</v>
      </c>
      <c r="AD258" s="18">
        <f t="shared" si="103"/>
        <v>0</v>
      </c>
      <c r="AE258" s="19">
        <f t="shared" si="104"/>
        <v>0</v>
      </c>
      <c r="AF258" s="19">
        <f t="shared" si="105"/>
        <v>202</v>
      </c>
    </row>
    <row r="259" spans="1:32" x14ac:dyDescent="0.25">
      <c r="S259" s="11"/>
      <c r="T259" s="11"/>
    </row>
    <row r="260" spans="1:32" x14ac:dyDescent="0.25">
      <c r="S260" s="11"/>
      <c r="T260" s="11"/>
    </row>
    <row r="261" spans="1:32" x14ac:dyDescent="0.25">
      <c r="S261" s="11"/>
      <c r="T261" s="11"/>
    </row>
    <row r="262" spans="1:32" x14ac:dyDescent="0.25">
      <c r="S262" s="11"/>
      <c r="T262" s="11"/>
    </row>
    <row r="263" spans="1:32" x14ac:dyDescent="0.25">
      <c r="S263" s="11"/>
      <c r="T263" s="11"/>
    </row>
    <row r="264" spans="1:32" x14ac:dyDescent="0.25">
      <c r="S264" s="11"/>
      <c r="T264" s="11"/>
    </row>
    <row r="265" spans="1:32" x14ac:dyDescent="0.25">
      <c r="S265" s="11"/>
      <c r="T265" s="11"/>
    </row>
    <row r="266" spans="1:32" x14ac:dyDescent="0.25">
      <c r="S266" s="11"/>
      <c r="T266" s="11"/>
    </row>
    <row r="267" spans="1:32" x14ac:dyDescent="0.25">
      <c r="S267" s="11"/>
      <c r="T267" s="11"/>
    </row>
    <row r="268" spans="1:32" x14ac:dyDescent="0.25">
      <c r="S268" s="11"/>
      <c r="T268" s="11"/>
    </row>
    <row r="269" spans="1:32" x14ac:dyDescent="0.25">
      <c r="S269" s="11"/>
      <c r="T269" s="11"/>
    </row>
    <row r="270" spans="1:32" x14ac:dyDescent="0.25">
      <c r="S270" s="11"/>
      <c r="T270" s="11"/>
    </row>
    <row r="271" spans="1:32" x14ac:dyDescent="0.25">
      <c r="S271" s="11"/>
      <c r="T271" s="11"/>
    </row>
    <row r="272" spans="1:32" x14ac:dyDescent="0.25">
      <c r="S272" s="11"/>
      <c r="T272" s="11"/>
    </row>
    <row r="273" spans="19:20" x14ac:dyDescent="0.25">
      <c r="S273" s="11"/>
      <c r="T273" s="11"/>
    </row>
    <row r="274" spans="19:20" x14ac:dyDescent="0.25">
      <c r="S274" s="11"/>
      <c r="T274" s="11"/>
    </row>
    <row r="275" spans="19:20" x14ac:dyDescent="0.25">
      <c r="S275" s="11"/>
      <c r="T275" s="11"/>
    </row>
    <row r="276" spans="19:20" x14ac:dyDescent="0.25">
      <c r="S276" s="11"/>
      <c r="T276" s="11"/>
    </row>
    <row r="277" spans="19:20" x14ac:dyDescent="0.25">
      <c r="S277" s="11"/>
      <c r="T277" s="11"/>
    </row>
    <row r="278" spans="19:20" x14ac:dyDescent="0.25">
      <c r="S278" s="11"/>
      <c r="T278" s="11"/>
    </row>
    <row r="279" spans="19:20" x14ac:dyDescent="0.25">
      <c r="S279" s="11"/>
      <c r="T279" s="11"/>
    </row>
    <row r="280" spans="19:20" x14ac:dyDescent="0.25">
      <c r="S280" s="11"/>
      <c r="T280" s="11"/>
    </row>
    <row r="281" spans="19:20" x14ac:dyDescent="0.25">
      <c r="S281" s="11"/>
      <c r="T281" s="11"/>
    </row>
    <row r="282" spans="19:20" x14ac:dyDescent="0.25">
      <c r="S282" s="11"/>
      <c r="T282" s="11"/>
    </row>
    <row r="283" spans="19:20" x14ac:dyDescent="0.25">
      <c r="S283" s="11"/>
      <c r="T283" s="11"/>
    </row>
    <row r="284" spans="19:20" x14ac:dyDescent="0.25">
      <c r="S284" s="11"/>
      <c r="T284" s="11"/>
    </row>
    <row r="285" spans="19:20" x14ac:dyDescent="0.25">
      <c r="S285" s="11"/>
      <c r="T285" s="11"/>
    </row>
    <row r="286" spans="19:20" x14ac:dyDescent="0.25">
      <c r="S286" s="11"/>
      <c r="T286" s="11"/>
    </row>
    <row r="287" spans="19:20" x14ac:dyDescent="0.25">
      <c r="S287" s="11"/>
      <c r="T287" s="11"/>
    </row>
    <row r="288" spans="19:20" x14ac:dyDescent="0.25">
      <c r="S288" s="11"/>
      <c r="T288" s="11"/>
    </row>
    <row r="289" spans="19:20" x14ac:dyDescent="0.25">
      <c r="S289" s="11"/>
      <c r="T289" s="11"/>
    </row>
    <row r="290" spans="19:20" x14ac:dyDescent="0.25">
      <c r="S290" s="11"/>
      <c r="T290" s="11"/>
    </row>
    <row r="291" spans="19:20" x14ac:dyDescent="0.25">
      <c r="S291" s="11"/>
      <c r="T291" s="11"/>
    </row>
    <row r="292" spans="19:20" x14ac:dyDescent="0.25">
      <c r="S292" s="11"/>
      <c r="T292" s="11"/>
    </row>
    <row r="293" spans="19:20" x14ac:dyDescent="0.25">
      <c r="S293" s="11"/>
      <c r="T293" s="11"/>
    </row>
    <row r="294" spans="19:20" x14ac:dyDescent="0.25">
      <c r="S294" s="11"/>
      <c r="T294" s="11"/>
    </row>
    <row r="295" spans="19:20" x14ac:dyDescent="0.25">
      <c r="S295" s="11"/>
      <c r="T295" s="11"/>
    </row>
    <row r="296" spans="19:20" x14ac:dyDescent="0.25">
      <c r="S296" s="11"/>
      <c r="T296" s="11"/>
    </row>
    <row r="297" spans="19:20" x14ac:dyDescent="0.25">
      <c r="S297" s="11"/>
      <c r="T297" s="11"/>
    </row>
    <row r="298" spans="19:20" x14ac:dyDescent="0.25">
      <c r="S298" s="11"/>
      <c r="T298" s="11"/>
    </row>
    <row r="299" spans="19:20" x14ac:dyDescent="0.25">
      <c r="S299" s="11"/>
      <c r="T299" s="11"/>
    </row>
    <row r="300" spans="19:20" x14ac:dyDescent="0.25">
      <c r="S300" s="11"/>
      <c r="T300" s="11"/>
    </row>
    <row r="301" spans="19:20" x14ac:dyDescent="0.25">
      <c r="S301" s="11"/>
      <c r="T301" s="11"/>
    </row>
    <row r="302" spans="19:20" x14ac:dyDescent="0.25">
      <c r="S302" s="11"/>
      <c r="T302" s="11"/>
    </row>
    <row r="303" spans="19:20" x14ac:dyDescent="0.25">
      <c r="S303" s="11"/>
      <c r="T303" s="11"/>
    </row>
    <row r="304" spans="19:20" x14ac:dyDescent="0.25">
      <c r="S304" s="11"/>
      <c r="T304" s="11"/>
    </row>
    <row r="305" spans="8:31" x14ac:dyDescent="0.25">
      <c r="S305" s="11"/>
      <c r="T305" s="11"/>
    </row>
    <row r="306" spans="8:31" x14ac:dyDescent="0.25">
      <c r="S306" s="11"/>
      <c r="T306" s="11"/>
    </row>
    <row r="307" spans="8:31" x14ac:dyDescent="0.25">
      <c r="S307" s="11"/>
      <c r="T307" s="11"/>
    </row>
    <row r="308" spans="8:31" x14ac:dyDescent="0.25">
      <c r="S308" s="11"/>
      <c r="T308" s="11"/>
    </row>
    <row r="309" spans="8:31" x14ac:dyDescent="0.25">
      <c r="S309" s="11"/>
      <c r="T309" s="11"/>
    </row>
    <row r="310" spans="8:31" x14ac:dyDescent="0.25">
      <c r="S310" s="11"/>
      <c r="T310" s="11"/>
    </row>
    <row r="312" spans="8:31" x14ac:dyDescent="0.25">
      <c r="H312" s="48">
        <f>H123+H124+H125+H127</f>
        <v>180</v>
      </c>
      <c r="I312" s="48"/>
      <c r="J312" s="48"/>
      <c r="O312" s="48">
        <f>O123+O124+O125+O127</f>
        <v>69</v>
      </c>
      <c r="P312" s="48"/>
      <c r="Q312" s="48"/>
      <c r="V312" s="48">
        <f>V123+V124+V125+V127</f>
        <v>128</v>
      </c>
      <c r="W312" s="48"/>
      <c r="X312" s="48"/>
      <c r="AC312" s="48">
        <f>AC107+AC108+AC109+AC110</f>
        <v>0</v>
      </c>
      <c r="AE312" s="49">
        <f>H312+O312+V312</f>
        <v>377</v>
      </c>
    </row>
  </sheetData>
  <autoFilter ref="A5:AF310">
    <sortState ref="A15:AF49">
      <sortCondition ref="C5:C308"/>
    </sortState>
  </autoFilter>
  <mergeCells count="10">
    <mergeCell ref="A3:A4"/>
    <mergeCell ref="B3:B4"/>
    <mergeCell ref="C3:C4"/>
    <mergeCell ref="AE3:AE4"/>
    <mergeCell ref="AF3:AF4"/>
    <mergeCell ref="AG3:AG4"/>
    <mergeCell ref="AG6:AG10"/>
    <mergeCell ref="AG12:AG16"/>
    <mergeCell ref="AG17:AG21"/>
    <mergeCell ref="AG22:AG26"/>
  </mergeCells>
  <pageMargins left="0.7" right="0.7" top="0.75" bottom="0.75" header="0.3" footer="0.3"/>
  <pageSetup paperSize="9" scale="43" fitToHeight="0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ЮНОШИ (ТЕСТ)</vt:lpstr>
      <vt:lpstr>дев (ТЕСТ) </vt:lpstr>
      <vt:lpstr>личники</vt:lpstr>
      <vt:lpstr>итоговый (по школам)</vt:lpstr>
      <vt:lpstr>итоговый (по местам)</vt:lpstr>
      <vt:lpstr>ГРУППА "А"</vt:lpstr>
      <vt:lpstr>ГРУППА "Б"</vt:lpstr>
      <vt:lpstr>итог команды (тест)</vt:lpstr>
      <vt:lpstr>юноши</vt:lpstr>
      <vt:lpstr>девочки</vt:lpstr>
      <vt:lpstr>юноши (личники)</vt:lpstr>
      <vt:lpstr>девочки (личники)</vt:lpstr>
      <vt:lpstr>мальчики</vt:lpstr>
      <vt:lpstr>итог девушки</vt:lpstr>
      <vt:lpstr>итог мальчики</vt:lpstr>
      <vt:lpstr>сводный</vt:lpstr>
      <vt:lpstr>итог команды</vt:lpstr>
      <vt:lpstr>итог команды (2)</vt:lpstr>
      <vt:lpstr>Лист3</vt:lpstr>
      <vt:lpstr>инвентарь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2017-12-06T15:16:32Z</dcterms:modified>
</cp:coreProperties>
</file>